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29"/>
  <workbookPr/>
  <mc:AlternateContent xmlns:mc="http://schemas.openxmlformats.org/markup-compatibility/2006">
    <mc:Choice Requires="x15">
      <x15ac:absPath xmlns:x15ac="http://schemas.microsoft.com/office/spreadsheetml/2010/11/ac" url="https://upvedues-my.sharepoint.com/personal/jlgomez_upv_edu_es/Documents/Inma Garcia/Artículos/propios/TFM/Stability of Biomimetically Functionalised Alginate_data/Equilibrium swelling/"/>
    </mc:Choice>
  </mc:AlternateContent>
  <xr:revisionPtr revIDLastSave="184" documentId="13_ncr:1_{42E46A64-5A7F-4150-8B08-7BC838A89D47}" xr6:coauthVersionLast="47" xr6:coauthVersionMax="47" xr10:uidLastSave="{0035A2C3-3698-475D-8288-D41663446A30}"/>
  <bookViews>
    <workbookView xWindow="28680" yWindow="-120" windowWidth="29040" windowHeight="15840" xr2:uid="{00000000-000D-0000-FFFF-FFFF00000000}"/>
  </bookViews>
  <sheets>
    <sheet name="Sheet1" sheetId="1" r:id="rId1"/>
  </sheets>
  <definedNames>
    <definedName name="solver_eng" localSheetId="0" hidden="1">1</definedName>
    <definedName name="solver_neg" localSheetId="0" hidden="1">1</definedName>
    <definedName name="solver_num" localSheetId="0" hidden="1">0</definedName>
    <definedName name="solver_opt" localSheetId="0" hidden="1">Sheet1!$H$12</definedName>
    <definedName name="solver_typ" localSheetId="0" hidden="1">1</definedName>
    <definedName name="solver_val" localSheetId="0" hidden="1">0</definedName>
    <definedName name="solver_ver" localSheetId="0" hidden="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41" i="1" l="1"/>
  <c r="J16" i="1" l="1"/>
  <c r="K18" i="1" s="1"/>
  <c r="N4" i="1"/>
  <c r="N5" i="1"/>
  <c r="N6" i="1"/>
  <c r="N7" i="1"/>
  <c r="N8" i="1"/>
  <c r="N3" i="1"/>
  <c r="L8" i="1"/>
  <c r="M3" i="1" l="1"/>
  <c r="H16" i="1" s="1"/>
  <c r="J23" i="1"/>
  <c r="L3" i="1"/>
  <c r="I3" i="1"/>
  <c r="P3" i="1"/>
  <c r="P11" i="1" s="1"/>
  <c r="M4" i="1"/>
  <c r="L4" i="1"/>
  <c r="L5" i="1"/>
  <c r="L6" i="1"/>
  <c r="L7" i="1"/>
  <c r="M5" i="1"/>
  <c r="M6" i="1"/>
  <c r="M7" i="1"/>
  <c r="M8" i="1"/>
  <c r="K4" i="1"/>
  <c r="K5" i="1"/>
  <c r="K6" i="1"/>
  <c r="K7" i="1"/>
  <c r="K8" i="1"/>
  <c r="K3" i="1"/>
  <c r="F8" i="1"/>
  <c r="I8" i="1" s="1"/>
  <c r="G12" i="1"/>
  <c r="E12" i="1"/>
  <c r="J4" i="1"/>
  <c r="J5" i="1"/>
  <c r="J6" i="1"/>
  <c r="J7" i="1"/>
  <c r="J8" i="1"/>
  <c r="J3" i="1"/>
  <c r="I4" i="1"/>
  <c r="I5" i="1"/>
  <c r="I6" i="1"/>
  <c r="I7" i="1"/>
  <c r="F16" i="1" l="1"/>
  <c r="G18" i="1" s="1"/>
  <c r="K9" i="1"/>
  <c r="O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tc={81C7EE6E-56B7-4CC5-A772-FB4C4126F3C8}</author>
    <author>tc={518C6AF9-522E-49AF-814B-55436466D7B1}</author>
  </authors>
  <commentList>
    <comment ref="F8" authorId="0" shapeId="0" xr:uid="{81C7EE6E-56B7-4CC5-A772-FB4C4126F3C8}">
      <text>
        <t>[Comentario encadenado]
Su versión de Excel le permite leer este comentario encadenado; sin embargo, las ediciones que se apliquen se quitarán si el archivo se abre en una versión más reciente de Excel. Más información: https://go.microsoft.com/fwlink/?linkid=870924
Comentario:
    He usado aquí un peso de eppendorf de 1072,53 mg porque con el eppendorf que tenía me salía negativo. Eso es poque pesé mal se ve el eppendorf en el caso 6. 
Se volverá a pesar tras el experimento para asegurarnos de los pesos o se exluirá la medida
Respuesta:
    ya está solucionado restándole la diferencia de peso extra que le habíamos dado al eppendorf</t>
      </text>
    </comment>
    <comment ref="J23" authorId="1" shapeId="0" xr:uid="{518C6AF9-522E-49AF-814B-55436466D7B1}">
      <text>
        <t>[Comentario encadenado]
Su versión de Excel le permite leer este comentario encadenado; sin embargo, las ediciones que se apliquen se quitarán si el archivo se abre en una versión más reciente de Excel. Más información: https://go.microsoft.com/fwlink/?linkid=870924
Comentario:
    He usado aquí un peso de eppendorf de 1072,53 mg porque con el eppendorf que tenía me salía negativo. Eso es poque pesé mal se ve el eppendorf en el caso 6. 
Se volverá a pesar tras el experimento para asegurarnos de los pesos o se exluirá la medida
Respuesta:
    ya está solucionado restándole la diferencia de peso extra que le habíamos dado al eppendorf</t>
      </text>
    </comment>
  </commentList>
</comments>
</file>

<file path=xl/sharedStrings.xml><?xml version="1.0" encoding="utf-8"?>
<sst xmlns="http://schemas.openxmlformats.org/spreadsheetml/2006/main" count="34" uniqueCount="27">
  <si>
    <t>Muestra</t>
  </si>
  <si>
    <t>Fecha lote</t>
  </si>
  <si>
    <t>% alginato</t>
  </si>
  <si>
    <t>tiempo + 30h</t>
  </si>
  <si>
    <t>peso eppendorf (mg)</t>
  </si>
  <si>
    <t>peso muestra (mg)</t>
  </si>
  <si>
    <t>media peso húmedo (mg)</t>
  </si>
  <si>
    <t>media peso seco (mg)</t>
  </si>
  <si>
    <t>CONDICIONES: VACIO A 70ºc</t>
  </si>
  <si>
    <t>puede que el crosslink con el calcio haya aumentado la cantidad de peso de microesfera que hay (porque no es 100% alginato porque estan los iones entrecruzando)</t>
  </si>
  <si>
    <t>tiempo + 48h</t>
  </si>
  <si>
    <t>tiempo + 0h</t>
  </si>
  <si>
    <t>tiempo + 24h</t>
  </si>
  <si>
    <t>Volumen húmedo (uL)</t>
  </si>
  <si>
    <t>ug alginato/uL de microesferas</t>
  </si>
  <si>
    <t>pérdida de peso (%) fraccion de agua en peso</t>
  </si>
  <si>
    <t>gramos agua/gr de alginato</t>
  </si>
  <si>
    <t>EWC microesferas</t>
  </si>
  <si>
    <t>%</t>
  </si>
  <si>
    <t>bliscan,, bca y ninhidrina</t>
  </si>
  <si>
    <t>EWC (forma A)</t>
  </si>
  <si>
    <t>ecw forma a</t>
  </si>
  <si>
    <t>ewc forma b</t>
  </si>
  <si>
    <t>EWC (forma B)</t>
  </si>
  <si>
    <t>la de sandra</t>
  </si>
  <si>
    <t>paper carpeta peso seco</t>
  </si>
  <si>
    <t>EMG 1300, Polymeric coated particles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</si>
</sst>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
    <numFmt numFmtId="165" formatCode="#,##0.00\ &quot;€&quot;"/>
  </numFmts>
  <fonts count="4" x14ac:knownFonts="1">
    <font>
      <sz val="11"/>
      <color theme="1"/>
      <name val="Calibri"/>
      <family val="2"/>
      <scheme val="minor"/>
    </font>
    <font>
      <sz val="11"/>
      <color theme="1"/>
      <name val="Calibri"/>
      <family val="2"/>
      <scheme val="minor"/>
    </font>
    <font>
      <sz val="11"/>
      <color rgb="FFFF0000"/>
      <name val="Calibri"/>
      <family val="2"/>
      <scheme val="minor"/>
    </font>
    <font>
      <sz val="11"/>
      <color indexed="8"/>
      <name val="Calibri"/>
      <family val="2"/>
      <scheme val="minor"/>
    </font>
  </fonts>
  <fills count="8">
    <fill>
      <patternFill patternType="none"/>
    </fill>
    <fill>
      <patternFill patternType="gray125"/>
    </fill>
    <fill>
      <patternFill patternType="solid">
        <fgColor theme="4" tint="0.39997558519241921"/>
        <bgColor indexed="65"/>
      </patternFill>
    </fill>
    <fill>
      <patternFill patternType="solid">
        <fgColor theme="9" tint="0.59999389629810485"/>
        <bgColor indexed="64"/>
      </patternFill>
    </fill>
    <fill>
      <patternFill patternType="solid">
        <fgColor theme="9" tint="0.39997558519241921"/>
        <bgColor indexed="64"/>
      </patternFill>
    </fill>
    <fill>
      <patternFill patternType="solid">
        <fgColor theme="9"/>
        <bgColor indexed="64"/>
      </patternFill>
    </fill>
    <fill>
      <patternFill patternType="solid">
        <fgColor theme="7" tint="0.39997558519241921"/>
        <bgColor indexed="64"/>
      </patternFill>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double">
        <color indexed="64"/>
      </left>
      <right style="double">
        <color indexed="64"/>
      </right>
      <top style="double">
        <color indexed="64"/>
      </top>
      <bottom style="double">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s>
  <cellStyleXfs count="2">
    <xf numFmtId="0" fontId="0" fillId="0" borderId="0"/>
    <xf numFmtId="0" fontId="1" fillId="2" borderId="0" applyNumberFormat="0" applyBorder="0" applyAlignment="0" applyProtection="0"/>
  </cellStyleXfs>
  <cellXfs count="33">
    <xf numFmtId="0" fontId="0" fillId="0" borderId="0" xfId="0"/>
    <xf numFmtId="0" fontId="1" fillId="2" borderId="1" xfId="1" applyBorder="1" applyAlignment="1">
      <alignment horizontal="center" vertical="center"/>
    </xf>
    <xf numFmtId="0" fontId="0" fillId="0" borderId="0" xfId="0" applyAlignment="1">
      <alignment horizontal="center" vertical="center"/>
    </xf>
    <xf numFmtId="0" fontId="0" fillId="0" borderId="1" xfId="0" applyBorder="1" applyAlignment="1">
      <alignment horizontal="center" vertical="center"/>
    </xf>
    <xf numFmtId="14" fontId="0" fillId="0" borderId="1" xfId="0" applyNumberFormat="1" applyBorder="1" applyAlignment="1">
      <alignment horizontal="center" vertical="center"/>
    </xf>
    <xf numFmtId="2" fontId="0" fillId="0" borderId="1" xfId="0" applyNumberFormat="1" applyBorder="1" applyAlignment="1">
      <alignment horizontal="center" vertical="center"/>
    </xf>
    <xf numFmtId="2" fontId="0" fillId="0" borderId="0" xfId="0" applyNumberFormat="1" applyAlignment="1">
      <alignment horizontal="center" vertical="center"/>
    </xf>
    <xf numFmtId="164" fontId="0" fillId="0" borderId="1" xfId="0" applyNumberFormat="1" applyBorder="1" applyAlignment="1">
      <alignment horizontal="center" vertical="center"/>
    </xf>
    <xf numFmtId="164" fontId="0" fillId="0" borderId="0" xfId="0" applyNumberFormat="1" applyAlignment="1">
      <alignment horizontal="center" vertical="center"/>
    </xf>
    <xf numFmtId="0" fontId="2" fillId="3" borderId="2" xfId="0" applyFont="1" applyFill="1" applyBorder="1" applyAlignment="1">
      <alignment horizontal="center" vertical="center" wrapText="1"/>
    </xf>
    <xf numFmtId="0" fontId="2" fillId="3" borderId="2" xfId="0" applyFont="1" applyFill="1" applyBorder="1" applyAlignment="1">
      <alignment horizontal="center" vertical="center"/>
    </xf>
    <xf numFmtId="0" fontId="0" fillId="4" borderId="2" xfId="0" applyFill="1" applyBorder="1" applyAlignment="1">
      <alignment horizontal="center" vertical="center"/>
    </xf>
    <xf numFmtId="0" fontId="0" fillId="4" borderId="2" xfId="0" applyFill="1" applyBorder="1" applyAlignment="1">
      <alignment horizontal="center" vertical="center" wrapText="1"/>
    </xf>
    <xf numFmtId="0" fontId="0" fillId="4" borderId="0" xfId="0" applyFill="1" applyAlignment="1">
      <alignment horizontal="center" vertical="center"/>
    </xf>
    <xf numFmtId="0" fontId="1" fillId="2" borderId="3" xfId="1" applyBorder="1" applyAlignment="1">
      <alignment horizontal="center" vertical="center"/>
    </xf>
    <xf numFmtId="164" fontId="0" fillId="0" borderId="4" xfId="0" applyNumberFormat="1" applyBorder="1" applyAlignment="1">
      <alignment horizontal="center" vertical="center"/>
    </xf>
    <xf numFmtId="0" fontId="0" fillId="0" borderId="0" xfId="0" applyAlignment="1">
      <alignment horizontal="center" vertical="center" wrapText="1"/>
    </xf>
    <xf numFmtId="0" fontId="0" fillId="5" borderId="0" xfId="0" applyFill="1" applyAlignment="1">
      <alignment horizontal="center" vertical="center"/>
    </xf>
    <xf numFmtId="0" fontId="0" fillId="6" borderId="0" xfId="0" applyFill="1" applyAlignment="1">
      <alignment horizontal="center" vertical="center"/>
    </xf>
    <xf numFmtId="0" fontId="0" fillId="6" borderId="2" xfId="0" applyFill="1" applyBorder="1" applyAlignment="1">
      <alignment horizontal="center" vertical="center"/>
    </xf>
    <xf numFmtId="0" fontId="0" fillId="6" borderId="2" xfId="0" applyFill="1" applyBorder="1" applyAlignment="1">
      <alignment horizontal="center" vertical="center" wrapText="1"/>
    </xf>
    <xf numFmtId="0" fontId="3" fillId="0" borderId="1" xfId="0" applyFont="1" applyBorder="1" applyAlignment="1">
      <alignment horizontal="center" vertical="center"/>
    </xf>
    <xf numFmtId="165" fontId="0" fillId="0" borderId="1" xfId="0" applyNumberFormat="1" applyBorder="1" applyAlignment="1">
      <alignment horizontal="center" vertical="center"/>
    </xf>
    <xf numFmtId="0" fontId="0" fillId="7" borderId="0" xfId="0" applyFill="1" applyAlignment="1">
      <alignment horizontal="center" vertical="center"/>
    </xf>
    <xf numFmtId="164" fontId="1" fillId="2" borderId="1" xfId="1" applyNumberFormat="1" applyBorder="1" applyAlignment="1">
      <alignment horizontal="center" vertical="center"/>
    </xf>
    <xf numFmtId="0" fontId="1" fillId="2" borderId="1" xfId="1" applyBorder="1" applyAlignment="1">
      <alignment horizontal="center" vertical="center"/>
    </xf>
    <xf numFmtId="0" fontId="1" fillId="2" borderId="1" xfId="1" applyBorder="1" applyAlignment="1">
      <alignment horizontal="center" vertical="center" wrapText="1"/>
    </xf>
    <xf numFmtId="0" fontId="1" fillId="2" borderId="3" xfId="1" applyBorder="1" applyAlignment="1">
      <alignment horizontal="center" vertical="center"/>
    </xf>
    <xf numFmtId="0" fontId="0" fillId="0" borderId="0" xfId="0" applyAlignment="1">
      <alignment horizontal="center" vertical="center"/>
    </xf>
    <xf numFmtId="164" fontId="1" fillId="0" borderId="0" xfId="1" applyNumberFormat="1" applyFill="1" applyBorder="1" applyAlignment="1">
      <alignment horizontal="center" vertical="center"/>
    </xf>
    <xf numFmtId="0" fontId="0" fillId="0" borderId="0" xfId="0" applyAlignment="1">
      <alignment horizontal="center" vertical="center" wrapText="1"/>
    </xf>
    <xf numFmtId="0" fontId="0" fillId="4" borderId="2" xfId="0" applyFill="1" applyBorder="1" applyAlignment="1">
      <alignment horizontal="center" vertical="center" wrapText="1"/>
    </xf>
    <xf numFmtId="0" fontId="0" fillId="6" borderId="2" xfId="0" applyFill="1" applyBorder="1" applyAlignment="1">
      <alignment horizontal="center" vertical="center" wrapText="1"/>
    </xf>
  </cellXfs>
  <cellStyles count="2">
    <cellStyle name="60% - Énfasis1" xfId="1" builtinId="32"/>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14</xdr:col>
      <xdr:colOff>311395</xdr:colOff>
      <xdr:row>14</xdr:row>
      <xdr:rowOff>76285</xdr:rowOff>
    </xdr:from>
    <xdr:to>
      <xdr:col>19</xdr:col>
      <xdr:colOff>416777</xdr:colOff>
      <xdr:row>18</xdr:row>
      <xdr:rowOff>93855</xdr:rowOff>
    </xdr:to>
    <xdr:pic>
      <xdr:nvPicPr>
        <xdr:cNvPr id="2" name="Imagen 1">
          <a:extLst>
            <a:ext uri="{FF2B5EF4-FFF2-40B4-BE49-F238E27FC236}">
              <a16:creationId xmlns:a16="http://schemas.microsoft.com/office/drawing/2014/main" id="{1B7A049E-65C2-0D58-2C50-B596ECF90262}"/>
            </a:ext>
          </a:extLst>
        </xdr:cNvPr>
        <xdr:cNvPicPr>
          <a:picLocks noChangeAspect="1"/>
        </xdr:cNvPicPr>
      </xdr:nvPicPr>
      <xdr:blipFill>
        <a:blip xmlns:r="http://schemas.openxmlformats.org/officeDocument/2006/relationships" r:embed="rId1"/>
        <a:stretch>
          <a:fillRect/>
        </a:stretch>
      </xdr:blipFill>
      <xdr:spPr>
        <a:xfrm>
          <a:off x="12529039" y="3199386"/>
          <a:ext cx="5307498" cy="1144084"/>
        </a:xfrm>
        <a:prstGeom prst="rect">
          <a:avLst/>
        </a:prstGeom>
      </xdr:spPr>
    </xdr:pic>
    <xdr:clientData/>
  </xdr:twoCellAnchor>
  <xdr:twoCellAnchor editAs="oneCell">
    <xdr:from>
      <xdr:col>14</xdr:col>
      <xdr:colOff>333802</xdr:colOff>
      <xdr:row>19</xdr:row>
      <xdr:rowOff>59557</xdr:rowOff>
    </xdr:from>
    <xdr:to>
      <xdr:col>20</xdr:col>
      <xdr:colOff>161315</xdr:colOff>
      <xdr:row>32</xdr:row>
      <xdr:rowOff>63907</xdr:rowOff>
    </xdr:to>
    <xdr:pic>
      <xdr:nvPicPr>
        <xdr:cNvPr id="3" name="Imagen 2">
          <a:extLst>
            <a:ext uri="{FF2B5EF4-FFF2-40B4-BE49-F238E27FC236}">
              <a16:creationId xmlns:a16="http://schemas.microsoft.com/office/drawing/2014/main" id="{3F45D303-3276-B803-18C4-2B774496868D}"/>
            </a:ext>
          </a:extLst>
        </xdr:cNvPr>
        <xdr:cNvPicPr>
          <a:picLocks noChangeAspect="1"/>
        </xdr:cNvPicPr>
      </xdr:nvPicPr>
      <xdr:blipFill>
        <a:blip xmlns:r="http://schemas.openxmlformats.org/officeDocument/2006/relationships" r:embed="rId2"/>
        <a:stretch>
          <a:fillRect/>
        </a:stretch>
      </xdr:blipFill>
      <xdr:spPr>
        <a:xfrm>
          <a:off x="12551446" y="4492345"/>
          <a:ext cx="5646433" cy="2382425"/>
        </a:xfrm>
        <a:prstGeom prst="rect">
          <a:avLst/>
        </a:prstGeom>
      </xdr:spPr>
    </xdr:pic>
    <xdr:clientData/>
  </xdr:twoCellAnchor>
  <xdr:twoCellAnchor editAs="oneCell">
    <xdr:from>
      <xdr:col>2</xdr:col>
      <xdr:colOff>0</xdr:colOff>
      <xdr:row>27</xdr:row>
      <xdr:rowOff>0</xdr:rowOff>
    </xdr:from>
    <xdr:to>
      <xdr:col>7</xdr:col>
      <xdr:colOff>160976</xdr:colOff>
      <xdr:row>31</xdr:row>
      <xdr:rowOff>162783</xdr:rowOff>
    </xdr:to>
    <xdr:pic>
      <xdr:nvPicPr>
        <xdr:cNvPr id="4" name="Imagen 3">
          <a:extLst>
            <a:ext uri="{FF2B5EF4-FFF2-40B4-BE49-F238E27FC236}">
              <a16:creationId xmlns:a16="http://schemas.microsoft.com/office/drawing/2014/main" id="{89657E7A-DBAF-90D4-AF50-9F408988F625}"/>
            </a:ext>
          </a:extLst>
        </xdr:cNvPr>
        <xdr:cNvPicPr>
          <a:picLocks noChangeAspect="1"/>
        </xdr:cNvPicPr>
      </xdr:nvPicPr>
      <xdr:blipFill>
        <a:blip xmlns:r="http://schemas.openxmlformats.org/officeDocument/2006/relationships" r:embed="rId3"/>
        <a:stretch>
          <a:fillRect/>
        </a:stretch>
      </xdr:blipFill>
      <xdr:spPr>
        <a:xfrm>
          <a:off x="2207236" y="5898173"/>
          <a:ext cx="4572638" cy="895475"/>
        </a:xfrm>
        <a:prstGeom prst="rect">
          <a:avLst/>
        </a:prstGeom>
      </xdr:spPr>
    </xdr:pic>
    <xdr:clientData/>
  </xdr:twoCellAnchor>
  <xdr:twoCellAnchor editAs="oneCell">
    <xdr:from>
      <xdr:col>2</xdr:col>
      <xdr:colOff>119062</xdr:colOff>
      <xdr:row>33</xdr:row>
      <xdr:rowOff>45793</xdr:rowOff>
    </xdr:from>
    <xdr:to>
      <xdr:col>7</xdr:col>
      <xdr:colOff>207002</xdr:colOff>
      <xdr:row>37</xdr:row>
      <xdr:rowOff>122839</xdr:rowOff>
    </xdr:to>
    <xdr:pic>
      <xdr:nvPicPr>
        <xdr:cNvPr id="5" name="Imagen 4">
          <a:extLst>
            <a:ext uri="{FF2B5EF4-FFF2-40B4-BE49-F238E27FC236}">
              <a16:creationId xmlns:a16="http://schemas.microsoft.com/office/drawing/2014/main" id="{1FEE2E55-42C2-D100-704E-624914DD0422}"/>
            </a:ext>
          </a:extLst>
        </xdr:cNvPr>
        <xdr:cNvPicPr>
          <a:picLocks noChangeAspect="1"/>
        </xdr:cNvPicPr>
      </xdr:nvPicPr>
      <xdr:blipFill>
        <a:blip xmlns:r="http://schemas.openxmlformats.org/officeDocument/2006/relationships" r:embed="rId4"/>
        <a:stretch>
          <a:fillRect/>
        </a:stretch>
      </xdr:blipFill>
      <xdr:spPr>
        <a:xfrm>
          <a:off x="2326298" y="7043005"/>
          <a:ext cx="4493252" cy="809738"/>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MARÍA INMACULADA GARCÍA BRIEGA" id="{F87BA048-8A99-4508-A954-4DD5924FF23B}" userId="S::magarbr@upv.edu.es::5958f402-3465-4f32-9c80-23f506fafcd3"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F8" dT="2021-11-10T09:10:55.51" personId="{F87BA048-8A99-4508-A954-4DD5924FF23B}" id="{81C7EE6E-56B7-4CC5-A772-FB4C4126F3C8}">
    <text>He usado aquí un peso de eppendorf de 1072,53 mg porque con el eppendorf que tenía me salía negativo. Eso es poque pesé mal se ve el eppendorf en el caso 6. 
Se volverá a pesar tras el experimento para asegurarnos de los pesos o se exluirá la medida</text>
  </threadedComment>
  <threadedComment ref="F8" dT="2021-11-11T11:51:39.28" personId="{F87BA048-8A99-4508-A954-4DD5924FF23B}" id="{57EB7BBB-B98F-45E7-B161-91B0B59CFA51}" parentId="{81C7EE6E-56B7-4CC5-A772-FB4C4126F3C8}">
    <text>ya está solucionado restándole la diferencia de peso extra que le habíamos dado al eppendorf</text>
  </threadedComment>
  <threadedComment ref="J23" dT="2021-11-10T09:10:55.51" personId="{F87BA048-8A99-4508-A954-4DD5924FF23B}" id="{518C6AF9-522E-49AF-814B-55436466D7B1}">
    <text>He usado aquí un peso de eppendorf de 1072,53 mg porque con el eppendorf que tenía me salía negativo. Eso es poque pesé mal se ve el eppendorf en el caso 6. 
Se volverá a pesar tras el experimento para asegurarnos de los pesos o se exluirá la medida</text>
  </threadedComment>
  <threadedComment ref="J23" dT="2021-11-11T11:51:39.28" personId="{F87BA048-8A99-4508-A954-4DD5924FF23B}" id="{63F8E5C3-931E-4533-AEC4-5F804FAAE13E}" parentId="{518C6AF9-522E-49AF-814B-55436466D7B1}">
    <text>ya está solucionado restándole la diferencia de peso extra que le habíamos dado al eppendorf</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41"/>
  <sheetViews>
    <sheetView tabSelected="1" topLeftCell="D9" zoomScale="104" zoomScaleNormal="104" workbookViewId="0">
      <selection activeCell="D41" sqref="D41:O41"/>
    </sheetView>
  </sheetViews>
  <sheetFormatPr baseColWidth="10" defaultColWidth="8.7265625" defaultRowHeight="14.5" x14ac:dyDescent="0.35"/>
  <cols>
    <col min="1" max="1" width="16.6328125" style="2" customWidth="1"/>
    <col min="2" max="2" width="15" style="2" customWidth="1"/>
    <col min="3" max="3" width="10.90625" style="2" customWidth="1"/>
    <col min="4" max="4" width="14.1796875" style="2" customWidth="1"/>
    <col min="5" max="5" width="11" style="2" customWidth="1"/>
    <col min="6" max="6" width="14.453125" style="2" customWidth="1"/>
    <col min="7" max="7" width="12.54296875" style="2" customWidth="1"/>
    <col min="8" max="8" width="14.453125" style="2" customWidth="1"/>
    <col min="9" max="9" width="14.453125" style="8" customWidth="1"/>
    <col min="10" max="10" width="11" style="8" customWidth="1"/>
    <col min="11" max="12" width="11.453125" style="8" customWidth="1"/>
    <col min="13" max="14" width="8.7265625" style="2"/>
    <col min="15" max="15" width="19.6328125" style="2" customWidth="1"/>
    <col min="16" max="16" width="17.453125" style="2" customWidth="1"/>
    <col min="17" max="17" width="19.81640625" style="2" customWidth="1"/>
    <col min="18" max="16384" width="8.7265625" style="2"/>
  </cols>
  <sheetData>
    <row r="1" spans="1:17" ht="15.5" customHeight="1" thickTop="1" thickBot="1" x14ac:dyDescent="0.4">
      <c r="A1" s="25" t="s">
        <v>0</v>
      </c>
      <c r="B1" s="25" t="s">
        <v>1</v>
      </c>
      <c r="C1" s="25" t="s">
        <v>2</v>
      </c>
      <c r="D1" s="26" t="s">
        <v>4</v>
      </c>
      <c r="E1" s="25" t="s">
        <v>5</v>
      </c>
      <c r="F1" s="25"/>
      <c r="G1" s="25"/>
      <c r="H1" s="27"/>
      <c r="I1" s="24" t="s">
        <v>15</v>
      </c>
      <c r="J1" s="24"/>
      <c r="K1" s="24"/>
      <c r="L1" s="29"/>
      <c r="M1" s="31" t="s">
        <v>20</v>
      </c>
      <c r="N1" s="32" t="s">
        <v>23</v>
      </c>
      <c r="O1" s="30" t="s">
        <v>6</v>
      </c>
      <c r="P1" s="30" t="s">
        <v>7</v>
      </c>
      <c r="Q1" s="30" t="s">
        <v>13</v>
      </c>
    </row>
    <row r="2" spans="1:17" ht="15.5" thickTop="1" thickBot="1" x14ac:dyDescent="0.4">
      <c r="A2" s="25"/>
      <c r="B2" s="25"/>
      <c r="C2" s="25"/>
      <c r="D2" s="26"/>
      <c r="E2" s="1" t="s">
        <v>11</v>
      </c>
      <c r="F2" s="1" t="s">
        <v>12</v>
      </c>
      <c r="G2" s="1" t="s">
        <v>3</v>
      </c>
      <c r="H2" s="14" t="s">
        <v>10</v>
      </c>
      <c r="I2" s="24"/>
      <c r="J2" s="24"/>
      <c r="K2" s="24"/>
      <c r="L2" s="29"/>
      <c r="M2" s="31"/>
      <c r="N2" s="32"/>
      <c r="O2" s="30"/>
      <c r="P2" s="30"/>
      <c r="Q2" s="30"/>
    </row>
    <row r="3" spans="1:17" ht="15.5" thickTop="1" thickBot="1" x14ac:dyDescent="0.4">
      <c r="A3" s="3">
        <v>1</v>
      </c>
      <c r="B3" s="4">
        <v>44343</v>
      </c>
      <c r="C3" s="3">
        <v>1</v>
      </c>
      <c r="D3" s="5">
        <v>1081.3</v>
      </c>
      <c r="E3" s="5">
        <v>136.81</v>
      </c>
      <c r="F3" s="3">
        <v>4.2</v>
      </c>
      <c r="G3" s="3">
        <v>3.75</v>
      </c>
      <c r="H3" s="3">
        <v>3.47</v>
      </c>
      <c r="I3" s="15">
        <f>100-(F3/E3)*100</f>
        <v>96.930048973028292</v>
      </c>
      <c r="J3" s="15">
        <f>100-(G3/E3)*100</f>
        <v>97.258972297346688</v>
      </c>
      <c r="K3" s="15">
        <f>100-(H3/E3)*100</f>
        <v>97.463635699144803</v>
      </c>
      <c r="L3" s="8">
        <f>E3-H3</f>
        <v>133.34</v>
      </c>
      <c r="M3" s="11">
        <f t="shared" ref="M3:M8" si="0">(E3-H3)/H3</f>
        <v>38.426512968299711</v>
      </c>
      <c r="N3" s="19">
        <f>(E3-H3)/E3</f>
        <v>0.97463635699144802</v>
      </c>
      <c r="O3" s="6">
        <f>AVERAGE(E3:E8,E11)</f>
        <v>167.91666666666666</v>
      </c>
      <c r="P3" s="2">
        <f>AVERAGE(H3:H8)</f>
        <v>4.3500000000000005</v>
      </c>
      <c r="Q3" s="2">
        <v>250</v>
      </c>
    </row>
    <row r="4" spans="1:17" ht="15.5" thickTop="1" thickBot="1" x14ac:dyDescent="0.4">
      <c r="A4" s="3">
        <v>2</v>
      </c>
      <c r="B4" s="4">
        <v>44343</v>
      </c>
      <c r="C4" s="3">
        <v>1</v>
      </c>
      <c r="D4" s="5">
        <v>1091.24</v>
      </c>
      <c r="E4" s="5">
        <v>154.91999999999999</v>
      </c>
      <c r="F4" s="3">
        <v>5.18</v>
      </c>
      <c r="G4" s="3">
        <v>4.8099999999999996</v>
      </c>
      <c r="H4" s="3">
        <v>4.55</v>
      </c>
      <c r="I4" s="7">
        <f t="shared" ref="I4:I8" si="1">100-(F4/E4)*100</f>
        <v>96.656338755486701</v>
      </c>
      <c r="J4" s="15">
        <f t="shared" ref="J4:J8" si="2">100-(G4/E4)*100</f>
        <v>96.895171701523367</v>
      </c>
      <c r="K4" s="15">
        <f t="shared" ref="K4:K8" si="3">100-(H4/E4)*100</f>
        <v>97.063000258197775</v>
      </c>
      <c r="L4" s="8">
        <f t="shared" ref="L4:L7" si="4">E4-H4</f>
        <v>150.36999999999998</v>
      </c>
      <c r="M4" s="11">
        <f t="shared" si="0"/>
        <v>33.048351648351641</v>
      </c>
      <c r="N4" s="19">
        <f t="shared" ref="N4:N8" si="5">(E4-H4)/E4</f>
        <v>0.97063000258197774</v>
      </c>
    </row>
    <row r="5" spans="1:17" ht="15.5" thickTop="1" thickBot="1" x14ac:dyDescent="0.4">
      <c r="A5" s="3">
        <v>3</v>
      </c>
      <c r="B5" s="4">
        <v>44343</v>
      </c>
      <c r="C5" s="3">
        <v>1</v>
      </c>
      <c r="D5" s="5">
        <v>1079.5999999999999</v>
      </c>
      <c r="E5" s="5">
        <v>153.51</v>
      </c>
      <c r="F5" s="3">
        <v>4.49</v>
      </c>
      <c r="G5" s="3">
        <v>4.3</v>
      </c>
      <c r="H5" s="3">
        <v>3.87</v>
      </c>
      <c r="I5" s="7">
        <f t="shared" si="1"/>
        <v>97.075109113412807</v>
      </c>
      <c r="J5" s="15">
        <f t="shared" si="2"/>
        <v>97.198879551820724</v>
      </c>
      <c r="K5" s="15">
        <f t="shared" si="3"/>
        <v>97.47899159663865</v>
      </c>
      <c r="L5" s="8">
        <f t="shared" si="4"/>
        <v>149.63999999999999</v>
      </c>
      <c r="M5" s="11">
        <f t="shared" si="0"/>
        <v>38.666666666666664</v>
      </c>
      <c r="N5" s="19">
        <f t="shared" si="5"/>
        <v>0.97478991596638653</v>
      </c>
      <c r="O5" s="6"/>
    </row>
    <row r="6" spans="1:17" ht="15.5" thickTop="1" thickBot="1" x14ac:dyDescent="0.4">
      <c r="A6" s="3">
        <v>4</v>
      </c>
      <c r="B6" s="4">
        <v>44347</v>
      </c>
      <c r="C6" s="3">
        <v>1</v>
      </c>
      <c r="D6" s="5">
        <v>1083.3499999999999</v>
      </c>
      <c r="E6" s="5">
        <v>180.21</v>
      </c>
      <c r="F6" s="3">
        <v>5.19</v>
      </c>
      <c r="G6" s="3">
        <v>4.8</v>
      </c>
      <c r="H6" s="3">
        <v>4.37</v>
      </c>
      <c r="I6" s="7">
        <f t="shared" si="1"/>
        <v>97.120026635591813</v>
      </c>
      <c r="J6" s="15">
        <f t="shared" si="2"/>
        <v>97.336440819044455</v>
      </c>
      <c r="K6" s="15">
        <f t="shared" si="3"/>
        <v>97.575051329005049</v>
      </c>
      <c r="L6" s="8">
        <f t="shared" si="4"/>
        <v>175.84</v>
      </c>
      <c r="M6" s="11">
        <f t="shared" si="0"/>
        <v>40.23798627002288</v>
      </c>
      <c r="N6" s="19">
        <f t="shared" si="5"/>
        <v>0.97575051329005047</v>
      </c>
    </row>
    <row r="7" spans="1:17" ht="15.5" thickTop="1" thickBot="1" x14ac:dyDescent="0.4">
      <c r="A7" s="3">
        <v>5</v>
      </c>
      <c r="B7" s="4">
        <v>44347</v>
      </c>
      <c r="C7" s="3">
        <v>1</v>
      </c>
      <c r="D7" s="5">
        <v>1083.52</v>
      </c>
      <c r="E7" s="5">
        <v>203.5</v>
      </c>
      <c r="F7" s="3">
        <v>5.94</v>
      </c>
      <c r="G7" s="3">
        <v>5.57</v>
      </c>
      <c r="H7" s="3">
        <v>5.14</v>
      </c>
      <c r="I7" s="7">
        <f t="shared" si="1"/>
        <v>97.081081081081081</v>
      </c>
      <c r="J7" s="15">
        <f t="shared" si="2"/>
        <v>97.262899262899268</v>
      </c>
      <c r="K7" s="15">
        <f t="shared" si="3"/>
        <v>97.474201474201479</v>
      </c>
      <c r="L7" s="8">
        <f t="shared" si="4"/>
        <v>198.36</v>
      </c>
      <c r="M7" s="11">
        <f t="shared" si="0"/>
        <v>38.591439688715958</v>
      </c>
      <c r="N7" s="19">
        <f t="shared" si="5"/>
        <v>0.97474201474201483</v>
      </c>
    </row>
    <row r="8" spans="1:17" ht="15.5" thickTop="1" thickBot="1" x14ac:dyDescent="0.4">
      <c r="A8" s="3">
        <v>6</v>
      </c>
      <c r="B8" s="4">
        <v>44347</v>
      </c>
      <c r="C8" s="3">
        <v>1</v>
      </c>
      <c r="D8" s="5">
        <v>1073.08</v>
      </c>
      <c r="E8" s="5">
        <v>178.54999999999995</v>
      </c>
      <c r="F8" s="3">
        <f>5.67-0.55</f>
        <v>5.12</v>
      </c>
      <c r="G8" s="3">
        <v>5.01</v>
      </c>
      <c r="H8" s="3">
        <v>4.7</v>
      </c>
      <c r="I8" s="7">
        <f t="shared" si="1"/>
        <v>97.132455894707363</v>
      </c>
      <c r="J8" s="15">
        <f t="shared" si="2"/>
        <v>97.194063287594517</v>
      </c>
      <c r="K8" s="15">
        <f t="shared" si="3"/>
        <v>97.367684122094644</v>
      </c>
      <c r="L8" s="8">
        <f>E8-H8</f>
        <v>173.84999999999997</v>
      </c>
      <c r="M8" s="11">
        <f t="shared" si="0"/>
        <v>36.989361702127653</v>
      </c>
      <c r="N8" s="19">
        <f t="shared" si="5"/>
        <v>0.97367684122094655</v>
      </c>
    </row>
    <row r="9" spans="1:17" ht="15" thickTop="1" x14ac:dyDescent="0.35">
      <c r="K9" s="8">
        <f>AVERAGE(K3:K8)</f>
        <v>97.403760746547064</v>
      </c>
    </row>
    <row r="10" spans="1:17" ht="15" thickBot="1" x14ac:dyDescent="0.4"/>
    <row r="11" spans="1:17" ht="30" thickTop="1" thickBot="1" x14ac:dyDescent="0.4">
      <c r="D11" s="6"/>
      <c r="E11" s="6"/>
      <c r="O11" s="9" t="s">
        <v>14</v>
      </c>
      <c r="P11" s="10">
        <f>1000*(P3/Q3)</f>
        <v>17.400000000000002</v>
      </c>
    </row>
    <row r="12" spans="1:17" ht="29.5" thickTop="1" x14ac:dyDescent="0.35">
      <c r="A12" s="16" t="s">
        <v>8</v>
      </c>
      <c r="D12" s="2">
        <v>1251.6299999999999</v>
      </c>
      <c r="E12" s="2">
        <f>D12-1073.08</f>
        <v>178.54999999999995</v>
      </c>
      <c r="G12" s="2">
        <f>1073.08-1072.53</f>
        <v>0.54999999999995453</v>
      </c>
    </row>
    <row r="13" spans="1:17" x14ac:dyDescent="0.35">
      <c r="O13" s="28" t="s">
        <v>19</v>
      </c>
      <c r="P13" s="28"/>
    </row>
    <row r="14" spans="1:17" x14ac:dyDescent="0.35">
      <c r="B14" s="2" t="s">
        <v>9</v>
      </c>
    </row>
    <row r="15" spans="1:17" ht="15" thickBot="1" x14ac:dyDescent="0.4"/>
    <row r="16" spans="1:17" ht="44.5" thickTop="1" thickBot="1" x14ac:dyDescent="0.4">
      <c r="F16" s="11">
        <f>AVERAGE(M3:M8)</f>
        <v>37.660053157364082</v>
      </c>
      <c r="G16" s="12" t="s">
        <v>16</v>
      </c>
      <c r="H16" s="2">
        <f>STDEV(M3:M8)</f>
        <v>2.4832063643350741</v>
      </c>
      <c r="J16" s="19">
        <f>AVERAGE(N3:N8)</f>
        <v>0.97403760746547075</v>
      </c>
      <c r="K16" s="20" t="s">
        <v>16</v>
      </c>
      <c r="L16" s="2"/>
    </row>
    <row r="17" spans="2:12" ht="15" thickTop="1" x14ac:dyDescent="0.35">
      <c r="J17" s="2"/>
      <c r="K17" s="2"/>
      <c r="L17" s="2"/>
    </row>
    <row r="18" spans="2:12" x14ac:dyDescent="0.35">
      <c r="F18" s="13" t="s">
        <v>17</v>
      </c>
      <c r="G18" s="13">
        <f>F16*100</f>
        <v>3766.0053157364082</v>
      </c>
      <c r="H18" s="13" t="s">
        <v>18</v>
      </c>
      <c r="J18" s="18" t="s">
        <v>17</v>
      </c>
      <c r="K18" s="18">
        <f>J16*100</f>
        <v>97.403760746547078</v>
      </c>
      <c r="L18" s="18" t="s">
        <v>18</v>
      </c>
    </row>
    <row r="22" spans="2:12" x14ac:dyDescent="0.35">
      <c r="D22" s="1" t="s">
        <v>11</v>
      </c>
      <c r="E22" s="5">
        <v>136.81</v>
      </c>
      <c r="F22" s="5">
        <v>154.91999999999999</v>
      </c>
      <c r="G22" s="5">
        <v>153.51</v>
      </c>
      <c r="H22" s="5">
        <v>180.21</v>
      </c>
      <c r="I22" s="5">
        <v>203.5</v>
      </c>
      <c r="J22" s="5">
        <v>178.54999999999995</v>
      </c>
    </row>
    <row r="23" spans="2:12" x14ac:dyDescent="0.35">
      <c r="D23" s="1" t="s">
        <v>12</v>
      </c>
      <c r="E23" s="3">
        <v>4.2</v>
      </c>
      <c r="F23" s="3">
        <v>5.18</v>
      </c>
      <c r="G23" s="3">
        <v>4.49</v>
      </c>
      <c r="H23" s="3">
        <v>5.19</v>
      </c>
      <c r="I23" s="3">
        <v>5.94</v>
      </c>
      <c r="J23" s="3">
        <f>5.67-0.55</f>
        <v>5.12</v>
      </c>
    </row>
    <row r="24" spans="2:12" x14ac:dyDescent="0.35">
      <c r="D24" s="1" t="s">
        <v>3</v>
      </c>
      <c r="E24" s="3">
        <v>3.75</v>
      </c>
      <c r="F24" s="3">
        <v>4.8099999999999996</v>
      </c>
      <c r="G24" s="3">
        <v>4.3</v>
      </c>
      <c r="H24" s="3">
        <v>4.8</v>
      </c>
      <c r="I24" s="3">
        <v>5.57</v>
      </c>
      <c r="J24" s="3">
        <v>5.01</v>
      </c>
    </row>
    <row r="25" spans="2:12" x14ac:dyDescent="0.35">
      <c r="D25" s="14" t="s">
        <v>10</v>
      </c>
      <c r="E25" s="3">
        <v>3.47</v>
      </c>
      <c r="F25" s="3">
        <v>4.55</v>
      </c>
      <c r="G25" s="3">
        <v>3.87</v>
      </c>
      <c r="H25" s="3">
        <v>4.37</v>
      </c>
      <c r="I25" s="3">
        <v>5.14</v>
      </c>
      <c r="J25" s="3">
        <v>4.7</v>
      </c>
    </row>
    <row r="28" spans="2:12" x14ac:dyDescent="0.35">
      <c r="B28" s="17" t="s">
        <v>21</v>
      </c>
    </row>
    <row r="30" spans="2:12" x14ac:dyDescent="0.35">
      <c r="I30" s="8" t="s">
        <v>24</v>
      </c>
    </row>
    <row r="34" spans="1:9" x14ac:dyDescent="0.35">
      <c r="B34" s="18" t="s">
        <v>22</v>
      </c>
    </row>
    <row r="36" spans="1:9" x14ac:dyDescent="0.35">
      <c r="I36" s="8" t="s">
        <v>25</v>
      </c>
    </row>
    <row r="41" spans="1:9" x14ac:dyDescent="0.35">
      <c r="A41" s="21" t="s">
        <v>26</v>
      </c>
      <c r="B41" s="23"/>
      <c r="C41" s="22" t="e">
        <f>#REF!</f>
        <v>#REF!</v>
      </c>
    </row>
  </sheetData>
  <mergeCells count="13">
    <mergeCell ref="O13:P13"/>
    <mergeCell ref="L1:L2"/>
    <mergeCell ref="O1:O2"/>
    <mergeCell ref="P1:P2"/>
    <mergeCell ref="Q1:Q2"/>
    <mergeCell ref="M1:M2"/>
    <mergeCell ref="N1:N2"/>
    <mergeCell ref="I1:K2"/>
    <mergeCell ref="A1:A2"/>
    <mergeCell ref="B1:B2"/>
    <mergeCell ref="C1:C2"/>
    <mergeCell ref="D1:D2"/>
    <mergeCell ref="E1:H1"/>
  </mergeCells>
  <pageMargins left="0.7" right="0.7" top="0.75" bottom="0.75" header="0.3" footer="0.3"/>
  <drawing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Inma</dc:creator>
  <cp:lastModifiedBy>Maria Inmaculada Garcia Briega</cp:lastModifiedBy>
  <dcterms:created xsi:type="dcterms:W3CDTF">2015-06-05T18:17:20Z</dcterms:created>
  <dcterms:modified xsi:type="dcterms:W3CDTF">2022-10-06T14:16:38Z</dcterms:modified>
</cp:coreProperties>
</file>