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"/>
    </mc:Choice>
  </mc:AlternateContent>
  <xr:revisionPtr revIDLastSave="0" documentId="13_ncr:1_{4C8A008D-82B3-A94E-B3B1-6ADC160C96A6}" xr6:coauthVersionLast="47" xr6:coauthVersionMax="47" xr10:uidLastSave="{00000000-0000-0000-0000-000000000000}"/>
  <bookViews>
    <workbookView xWindow="0" yWindow="460" windowWidth="28800" windowHeight="15840" xr2:uid="{C4DAFF33-03C4-47E8-A0CC-26BCF07238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" l="1"/>
  <c r="W5" i="1"/>
  <c r="G7" i="1"/>
  <c r="E7" i="1"/>
  <c r="E8" i="1"/>
  <c r="E9" i="1"/>
  <c r="G9" i="1" s="1"/>
  <c r="E10" i="1"/>
  <c r="G10" i="1" s="1"/>
  <c r="S31" i="1"/>
  <c r="Q32" i="1"/>
  <c r="Q33" i="1"/>
  <c r="Q34" i="1"/>
  <c r="Q31" i="1"/>
  <c r="S19" i="1"/>
  <c r="Q20" i="1"/>
  <c r="Q21" i="1"/>
  <c r="Q22" i="1"/>
  <c r="Q19" i="1"/>
  <c r="S8" i="1"/>
  <c r="S9" i="1"/>
  <c r="S10" i="1"/>
  <c r="S7" i="1"/>
  <c r="M31" i="1"/>
  <c r="M19" i="1"/>
  <c r="Q8" i="1"/>
  <c r="Q9" i="1"/>
  <c r="Q10" i="1"/>
  <c r="Q7" i="1"/>
  <c r="K32" i="1"/>
  <c r="K33" i="1"/>
  <c r="K34" i="1"/>
  <c r="K31" i="1"/>
  <c r="K20" i="1"/>
  <c r="K21" i="1"/>
  <c r="K22" i="1"/>
  <c r="K19" i="1"/>
  <c r="M8" i="1"/>
  <c r="M9" i="1"/>
  <c r="M10" i="1"/>
  <c r="M7" i="1"/>
  <c r="K8" i="1"/>
  <c r="K9" i="1"/>
  <c r="K10" i="1"/>
  <c r="K7" i="1"/>
  <c r="G31" i="1"/>
  <c r="E32" i="1"/>
  <c r="E33" i="1"/>
  <c r="E34" i="1"/>
  <c r="E31" i="1"/>
  <c r="G19" i="1"/>
  <c r="E20" i="1"/>
  <c r="E21" i="1"/>
  <c r="E22" i="1"/>
  <c r="E19" i="1"/>
  <c r="G8" i="1"/>
  <c r="S34" i="1" l="1"/>
  <c r="S33" i="1"/>
  <c r="S32" i="1"/>
  <c r="M32" i="1"/>
  <c r="M33" i="1"/>
  <c r="M34" i="1"/>
  <c r="G32" i="1"/>
  <c r="G33" i="1"/>
  <c r="G34" i="1"/>
  <c r="S35" i="1" l="1"/>
  <c r="M35" i="1"/>
  <c r="G35" i="1"/>
  <c r="W7" i="1" l="1"/>
  <c r="X7" i="1"/>
  <c r="S20" i="1"/>
  <c r="S21" i="1"/>
  <c r="S22" i="1"/>
  <c r="S23" i="1"/>
  <c r="M20" i="1"/>
  <c r="M21" i="1"/>
  <c r="M22" i="1"/>
  <c r="G22" i="1"/>
  <c r="G20" i="1"/>
  <c r="G21" i="1"/>
  <c r="G23" i="1"/>
  <c r="M23" i="1"/>
  <c r="S11" i="1"/>
  <c r="G11" i="1"/>
  <c r="W6" i="1" l="1"/>
  <c r="X6" i="1"/>
  <c r="M11" i="1"/>
</calcChain>
</file>

<file path=xl/sharedStrings.xml><?xml version="1.0" encoding="utf-8"?>
<sst xmlns="http://schemas.openxmlformats.org/spreadsheetml/2006/main" count="89" uniqueCount="16">
  <si>
    <t>R1</t>
  </si>
  <si>
    <t>R2</t>
  </si>
  <si>
    <t>R3</t>
  </si>
  <si>
    <t>Gel</t>
  </si>
  <si>
    <t>Gel-PVDF</t>
  </si>
  <si>
    <t>Gel-PVDF-CFO</t>
  </si>
  <si>
    <t>Total</t>
  </si>
  <si>
    <t>Alive</t>
  </si>
  <si>
    <t>Dead</t>
  </si>
  <si>
    <t>%Viability</t>
  </si>
  <si>
    <t>Zone 1</t>
  </si>
  <si>
    <t>Zone 2</t>
  </si>
  <si>
    <t>Zone 3</t>
  </si>
  <si>
    <t>Zone 4</t>
  </si>
  <si>
    <t>Mean</t>
  </si>
  <si>
    <t>St.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</si>
</sst>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4977-5B75-4632-8960-CC03D1850F52}">
  <dimension ref="C3:X35"/>
  <sheetViews>
    <sheetView tabSelected="1" topLeftCell="E1" workbookViewId="0">
      <selection activeCell="X9" sqref="X9"/>
    </sheetView>
  </sheetViews>
  <sheetFormatPr baseColWidth="10" defaultRowHeight="15" x14ac:dyDescent="0.2"/>
  <cols>
    <col min="22" max="22" width="13.6640625" customWidth="1"/>
    <col min="23" max="23" width="13.5" customWidth="1"/>
  </cols>
  <sheetData>
    <row r="3" spans="3:24" x14ac:dyDescent="0.2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3:24" x14ac:dyDescent="0.2">
      <c r="W4" t="s">
        <v>14</v>
      </c>
      <c r="X4" t="s">
        <v>15</v>
      </c>
    </row>
    <row r="5" spans="3:24" x14ac:dyDescent="0.2">
      <c r="E5" s="4" t="s">
        <v>0</v>
      </c>
      <c r="F5" s="4"/>
      <c r="G5" s="4"/>
      <c r="K5" s="4" t="s">
        <v>1</v>
      </c>
      <c r="L5" s="4"/>
      <c r="M5" s="4"/>
      <c r="Q5" s="4" t="s">
        <v>2</v>
      </c>
      <c r="R5" s="4"/>
      <c r="S5" s="4"/>
      <c r="V5" t="s">
        <v>3</v>
      </c>
      <c r="W5" s="2">
        <f>AVERAGE(G11,M11,S11)</f>
        <v>96.145634455756408</v>
      </c>
      <c r="X5">
        <f>STDEV(G11,M11,S11)</f>
        <v>0.60206455787429636</v>
      </c>
    </row>
    <row r="6" spans="3:24" x14ac:dyDescent="0.2">
      <c r="D6" t="s">
        <v>6</v>
      </c>
      <c r="E6" t="s">
        <v>7</v>
      </c>
      <c r="F6" t="s">
        <v>8</v>
      </c>
      <c r="G6" t="s">
        <v>9</v>
      </c>
      <c r="J6" t="s">
        <v>6</v>
      </c>
      <c r="K6" t="s">
        <v>7</v>
      </c>
      <c r="L6" t="s">
        <v>8</v>
      </c>
      <c r="M6" t="s">
        <v>9</v>
      </c>
      <c r="P6" t="s">
        <v>6</v>
      </c>
      <c r="Q6" t="s">
        <v>7</v>
      </c>
      <c r="R6" t="s">
        <v>8</v>
      </c>
      <c r="S6" t="s">
        <v>9</v>
      </c>
      <c r="V6" t="s">
        <v>4</v>
      </c>
      <c r="W6" s="2">
        <f>AVERAGE(G23,M23,S23)</f>
        <v>94.336172458355051</v>
      </c>
      <c r="X6">
        <f>STDEV(G23,M23,S23)</f>
        <v>1.440013957495325</v>
      </c>
    </row>
    <row r="7" spans="3:24" x14ac:dyDescent="0.2">
      <c r="C7" t="s">
        <v>10</v>
      </c>
      <c r="D7">
        <v>1339</v>
      </c>
      <c r="E7">
        <f>D7-F7</f>
        <v>1309</v>
      </c>
      <c r="F7">
        <v>30</v>
      </c>
      <c r="G7">
        <f>E7/(E7+F7)*100</f>
        <v>97.7595220313667</v>
      </c>
      <c r="I7" t="s">
        <v>10</v>
      </c>
      <c r="J7">
        <v>971</v>
      </c>
      <c r="K7">
        <f>J7-L7</f>
        <v>931</v>
      </c>
      <c r="L7">
        <v>40</v>
      </c>
      <c r="M7">
        <f>K7/(K7+L7)*100</f>
        <v>95.880535530381053</v>
      </c>
      <c r="O7" t="s">
        <v>10</v>
      </c>
      <c r="P7">
        <v>1507</v>
      </c>
      <c r="Q7">
        <f>P7-R7</f>
        <v>1433</v>
      </c>
      <c r="R7">
        <v>74</v>
      </c>
      <c r="S7">
        <f>Q7/(Q7+R7)*100</f>
        <v>95.08958195089582</v>
      </c>
      <c r="V7" t="s">
        <v>5</v>
      </c>
      <c r="W7" s="2">
        <f>AVERAGE(G35,M35,S35)</f>
        <v>95.761578174731838</v>
      </c>
      <c r="X7">
        <f>STDEV(G35,M35,S35)</f>
        <v>0.54169824882705131</v>
      </c>
    </row>
    <row r="8" spans="3:24" x14ac:dyDescent="0.2">
      <c r="C8" t="s">
        <v>11</v>
      </c>
      <c r="D8">
        <v>1279</v>
      </c>
      <c r="E8">
        <f t="shared" ref="E8:E10" si="0">D8-F8</f>
        <v>1236</v>
      </c>
      <c r="F8">
        <v>43</v>
      </c>
      <c r="G8">
        <f>E8/(E8+F8)*100</f>
        <v>96.637998436278338</v>
      </c>
      <c r="I8" t="s">
        <v>11</v>
      </c>
      <c r="J8">
        <v>1246</v>
      </c>
      <c r="K8">
        <f t="shared" ref="K8:K10" si="1">J8-L8</f>
        <v>1189</v>
      </c>
      <c r="L8">
        <v>57</v>
      </c>
      <c r="M8">
        <f t="shared" ref="M8:M10" si="2">K8/(K8+L8)*100</f>
        <v>95.425361155698226</v>
      </c>
      <c r="O8" t="s">
        <v>11</v>
      </c>
      <c r="P8">
        <v>765</v>
      </c>
      <c r="Q8">
        <f t="shared" ref="Q8:Q10" si="3">P8-R8</f>
        <v>741</v>
      </c>
      <c r="R8">
        <v>24</v>
      </c>
      <c r="S8">
        <f t="shared" ref="S8:S10" si="4">Q8/(Q8+R8)*100</f>
        <v>96.862745098039213</v>
      </c>
    </row>
    <row r="9" spans="3:24" x14ac:dyDescent="0.2">
      <c r="C9" t="s">
        <v>12</v>
      </c>
      <c r="D9">
        <v>1649</v>
      </c>
      <c r="E9">
        <f t="shared" si="0"/>
        <v>1577</v>
      </c>
      <c r="F9">
        <v>72</v>
      </c>
      <c r="G9">
        <f t="shared" ref="G9:G10" si="5">E9/(E9+F9)*100</f>
        <v>95.63371740448757</v>
      </c>
      <c r="I9" t="s">
        <v>12</v>
      </c>
      <c r="J9">
        <v>1137</v>
      </c>
      <c r="K9">
        <f t="shared" si="1"/>
        <v>1090</v>
      </c>
      <c r="L9">
        <v>47</v>
      </c>
      <c r="M9">
        <f t="shared" si="2"/>
        <v>95.866314863676337</v>
      </c>
      <c r="O9" t="s">
        <v>12</v>
      </c>
      <c r="P9">
        <v>1584</v>
      </c>
      <c r="Q9">
        <f t="shared" si="3"/>
        <v>1532</v>
      </c>
      <c r="R9">
        <v>52</v>
      </c>
      <c r="S9">
        <f t="shared" si="4"/>
        <v>96.717171717171709</v>
      </c>
    </row>
    <row r="10" spans="3:24" x14ac:dyDescent="0.2">
      <c r="C10" t="s">
        <v>13</v>
      </c>
      <c r="D10">
        <v>849</v>
      </c>
      <c r="E10">
        <f t="shared" si="0"/>
        <v>820</v>
      </c>
      <c r="F10">
        <v>29</v>
      </c>
      <c r="G10">
        <f t="shared" si="5"/>
        <v>96.584216725559486</v>
      </c>
      <c r="I10" t="s">
        <v>13</v>
      </c>
      <c r="J10">
        <v>1524</v>
      </c>
      <c r="K10">
        <f t="shared" si="1"/>
        <v>1444</v>
      </c>
      <c r="L10">
        <v>80</v>
      </c>
      <c r="M10">
        <f t="shared" si="2"/>
        <v>94.750656167979002</v>
      </c>
      <c r="O10" t="s">
        <v>13</v>
      </c>
      <c r="P10">
        <v>578</v>
      </c>
      <c r="Q10">
        <f t="shared" si="3"/>
        <v>558</v>
      </c>
      <c r="R10">
        <v>20</v>
      </c>
      <c r="S10">
        <f t="shared" si="4"/>
        <v>96.539792387543258</v>
      </c>
    </row>
    <row r="11" spans="3:24" x14ac:dyDescent="0.2">
      <c r="G11" s="1">
        <f>AVERAGE(G7:G10)</f>
        <v>96.65386364942303</v>
      </c>
      <c r="M11" s="1">
        <f>AVERAGE(M7:M10)</f>
        <v>95.480716929433655</v>
      </c>
      <c r="S11" s="1">
        <f>AVERAGE(S7:S10)</f>
        <v>96.302322788412511</v>
      </c>
    </row>
    <row r="15" spans="3:24" x14ac:dyDescent="0.2">
      <c r="C15" s="3" t="s">
        <v>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7" spans="3:19" x14ac:dyDescent="0.2">
      <c r="E17" s="4" t="s">
        <v>0</v>
      </c>
      <c r="F17" s="4"/>
      <c r="G17" s="4"/>
      <c r="K17" s="4" t="s">
        <v>1</v>
      </c>
      <c r="L17" s="4"/>
      <c r="M17" s="4"/>
      <c r="Q17" s="4" t="s">
        <v>2</v>
      </c>
      <c r="R17" s="4"/>
      <c r="S17" s="4"/>
    </row>
    <row r="18" spans="3:19" x14ac:dyDescent="0.2">
      <c r="D18" t="s">
        <v>6</v>
      </c>
      <c r="E18" t="s">
        <v>7</v>
      </c>
      <c r="F18" t="s">
        <v>8</v>
      </c>
      <c r="G18" t="s">
        <v>9</v>
      </c>
      <c r="J18" t="s">
        <v>6</v>
      </c>
      <c r="K18" t="s">
        <v>7</v>
      </c>
      <c r="L18" t="s">
        <v>8</v>
      </c>
      <c r="M18" t="s">
        <v>9</v>
      </c>
      <c r="P18" t="s">
        <v>6</v>
      </c>
      <c r="Q18" t="s">
        <v>7</v>
      </c>
      <c r="R18" t="s">
        <v>8</v>
      </c>
      <c r="S18" t="s">
        <v>9</v>
      </c>
    </row>
    <row r="19" spans="3:19" x14ac:dyDescent="0.2">
      <c r="C19" t="s">
        <v>10</v>
      </c>
      <c r="D19">
        <v>90</v>
      </c>
      <c r="E19">
        <f>D19-F19</f>
        <v>78</v>
      </c>
      <c r="F19">
        <v>12</v>
      </c>
      <c r="G19">
        <f>E19/(E19+F19)*100</f>
        <v>86.666666666666671</v>
      </c>
      <c r="I19" t="s">
        <v>10</v>
      </c>
      <c r="J19">
        <v>372</v>
      </c>
      <c r="K19">
        <f>J19-L19</f>
        <v>359</v>
      </c>
      <c r="L19">
        <v>13</v>
      </c>
      <c r="M19">
        <f>K19/(K19+L19)*100</f>
        <v>96.505376344086031</v>
      </c>
      <c r="O19" t="s">
        <v>10</v>
      </c>
      <c r="P19">
        <v>342</v>
      </c>
      <c r="Q19">
        <f>P19-R19</f>
        <v>328</v>
      </c>
      <c r="R19">
        <v>14</v>
      </c>
      <c r="S19">
        <f>Q19/(Q19+R19)*100</f>
        <v>95.906432748538009</v>
      </c>
    </row>
    <row r="20" spans="3:19" x14ac:dyDescent="0.2">
      <c r="C20" t="s">
        <v>11</v>
      </c>
      <c r="D20">
        <v>246</v>
      </c>
      <c r="E20">
        <f t="shared" ref="E20:E22" si="6">D20-F20</f>
        <v>231</v>
      </c>
      <c r="F20">
        <v>15</v>
      </c>
      <c r="G20">
        <f>E20/(E20+F20)*100</f>
        <v>93.902439024390233</v>
      </c>
      <c r="I20" t="s">
        <v>11</v>
      </c>
      <c r="J20">
        <v>519</v>
      </c>
      <c r="K20">
        <f t="shared" ref="K20:K22" si="7">J20-L20</f>
        <v>496</v>
      </c>
      <c r="L20">
        <v>23</v>
      </c>
      <c r="M20">
        <f t="shared" ref="M20:M22" si="8">K20/(K20+L20)*100</f>
        <v>95.568400770712913</v>
      </c>
      <c r="O20" t="s">
        <v>11</v>
      </c>
      <c r="P20">
        <v>526</v>
      </c>
      <c r="Q20">
        <f t="shared" ref="Q20:Q22" si="9">P20-R20</f>
        <v>497</v>
      </c>
      <c r="R20">
        <v>29</v>
      </c>
      <c r="S20">
        <f t="shared" ref="S20:S22" si="10">Q20/(Q20+R20)*100</f>
        <v>94.48669201520913</v>
      </c>
    </row>
    <row r="21" spans="3:19" x14ac:dyDescent="0.2">
      <c r="C21" t="s">
        <v>12</v>
      </c>
      <c r="D21">
        <v>91</v>
      </c>
      <c r="E21">
        <f t="shared" si="6"/>
        <v>87</v>
      </c>
      <c r="F21">
        <v>4</v>
      </c>
      <c r="G21">
        <f t="shared" ref="G21" si="11">E21/(E21+F21)*100</f>
        <v>95.604395604395606</v>
      </c>
      <c r="I21" t="s">
        <v>12</v>
      </c>
      <c r="J21">
        <v>179</v>
      </c>
      <c r="K21">
        <f t="shared" si="7"/>
        <v>171</v>
      </c>
      <c r="L21">
        <v>8</v>
      </c>
      <c r="M21">
        <f t="shared" si="8"/>
        <v>95.530726256983243</v>
      </c>
      <c r="O21" t="s">
        <v>12</v>
      </c>
      <c r="P21">
        <v>172</v>
      </c>
      <c r="Q21">
        <f t="shared" si="9"/>
        <v>158</v>
      </c>
      <c r="R21">
        <v>14</v>
      </c>
      <c r="S21">
        <f t="shared" si="10"/>
        <v>91.860465116279073</v>
      </c>
    </row>
    <row r="22" spans="3:19" x14ac:dyDescent="0.2">
      <c r="C22" t="s">
        <v>13</v>
      </c>
      <c r="D22">
        <v>575</v>
      </c>
      <c r="E22">
        <f t="shared" si="6"/>
        <v>550</v>
      </c>
      <c r="F22">
        <v>25</v>
      </c>
      <c r="G22">
        <f>E22/(E22+F22)*100</f>
        <v>95.652173913043484</v>
      </c>
      <c r="I22" t="s">
        <v>13</v>
      </c>
      <c r="J22">
        <v>210</v>
      </c>
      <c r="K22">
        <f t="shared" si="7"/>
        <v>201</v>
      </c>
      <c r="L22">
        <v>9</v>
      </c>
      <c r="M22">
        <f t="shared" si="8"/>
        <v>95.714285714285722</v>
      </c>
      <c r="O22" t="s">
        <v>13</v>
      </c>
      <c r="P22">
        <v>261</v>
      </c>
      <c r="Q22">
        <f t="shared" si="9"/>
        <v>247</v>
      </c>
      <c r="R22">
        <v>14</v>
      </c>
      <c r="S22">
        <f t="shared" si="10"/>
        <v>94.636015325670499</v>
      </c>
    </row>
    <row r="23" spans="3:19" x14ac:dyDescent="0.2">
      <c r="G23" s="1">
        <f>AVERAGE(G19:G22)</f>
        <v>92.956418802124006</v>
      </c>
      <c r="M23" s="1">
        <f>AVERAGE(M19:M22)</f>
        <v>95.829697271516977</v>
      </c>
      <c r="S23" s="1">
        <f>AVERAGE(S19:S22)</f>
        <v>94.222401301424171</v>
      </c>
    </row>
    <row r="27" spans="3:19" x14ac:dyDescent="0.2">
      <c r="C27" s="3" t="s">
        <v>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9" spans="3:19" x14ac:dyDescent="0.2">
      <c r="E29" s="4" t="s">
        <v>0</v>
      </c>
      <c r="F29" s="4"/>
      <c r="G29" s="4"/>
      <c r="K29" s="4" t="s">
        <v>1</v>
      </c>
      <c r="L29" s="4"/>
      <c r="M29" s="4"/>
      <c r="Q29" s="4" t="s">
        <v>2</v>
      </c>
      <c r="R29" s="4"/>
      <c r="S29" s="4"/>
    </row>
    <row r="30" spans="3:19" x14ac:dyDescent="0.2">
      <c r="D30" t="s">
        <v>6</v>
      </c>
      <c r="E30" t="s">
        <v>7</v>
      </c>
      <c r="F30" t="s">
        <v>8</v>
      </c>
      <c r="G30" t="s">
        <v>9</v>
      </c>
      <c r="J30" t="s">
        <v>6</v>
      </c>
      <c r="K30" t="s">
        <v>7</v>
      </c>
      <c r="L30" t="s">
        <v>8</v>
      </c>
      <c r="M30" t="s">
        <v>9</v>
      </c>
      <c r="P30" t="s">
        <v>6</v>
      </c>
      <c r="Q30" t="s">
        <v>7</v>
      </c>
      <c r="R30" t="s">
        <v>8</v>
      </c>
      <c r="S30" t="s">
        <v>9</v>
      </c>
    </row>
    <row r="31" spans="3:19" x14ac:dyDescent="0.2">
      <c r="C31" t="s">
        <v>10</v>
      </c>
      <c r="D31">
        <v>881</v>
      </c>
      <c r="E31">
        <f>D31-F31</f>
        <v>846</v>
      </c>
      <c r="F31">
        <v>35</v>
      </c>
      <c r="G31">
        <f>E31/(E31+F31)*100</f>
        <v>96.027241770715094</v>
      </c>
      <c r="I31" t="s">
        <v>10</v>
      </c>
      <c r="J31">
        <v>491</v>
      </c>
      <c r="K31">
        <f>J31-L31</f>
        <v>467</v>
      </c>
      <c r="L31">
        <v>24</v>
      </c>
      <c r="M31">
        <f>K31/(K31+L31)*100</f>
        <v>95.112016293279027</v>
      </c>
      <c r="O31" t="s">
        <v>10</v>
      </c>
      <c r="P31">
        <v>283</v>
      </c>
      <c r="Q31">
        <f>P31-R31</f>
        <v>272</v>
      </c>
      <c r="R31">
        <v>11</v>
      </c>
      <c r="S31">
        <f>Q31/(Q31+R31)*100</f>
        <v>96.113074204946997</v>
      </c>
    </row>
    <row r="32" spans="3:19" x14ac:dyDescent="0.2">
      <c r="C32" t="s">
        <v>11</v>
      </c>
      <c r="D32">
        <v>283</v>
      </c>
      <c r="E32">
        <f t="shared" ref="E32:E34" si="12">D32-F32</f>
        <v>267</v>
      </c>
      <c r="F32">
        <v>16</v>
      </c>
      <c r="G32">
        <f t="shared" ref="G32:G34" si="13">E32/(E32+F32)*100</f>
        <v>94.346289752650179</v>
      </c>
      <c r="I32" t="s">
        <v>11</v>
      </c>
      <c r="J32">
        <v>208</v>
      </c>
      <c r="K32">
        <f t="shared" ref="K32:K34" si="14">J32-L32</f>
        <v>201</v>
      </c>
      <c r="L32">
        <v>7</v>
      </c>
      <c r="M32">
        <f t="shared" ref="M32:M34" si="15">K32/(K32+L32)*100</f>
        <v>96.634615384615387</v>
      </c>
      <c r="O32" t="s">
        <v>11</v>
      </c>
      <c r="P32">
        <v>758</v>
      </c>
      <c r="Q32">
        <f t="shared" ref="Q32:Q34" si="16">P32-R32</f>
        <v>737</v>
      </c>
      <c r="R32">
        <v>21</v>
      </c>
      <c r="S32">
        <f>Q32/(Q32+R32)*100</f>
        <v>97.229551451187334</v>
      </c>
    </row>
    <row r="33" spans="3:19" x14ac:dyDescent="0.2">
      <c r="C33" t="s">
        <v>12</v>
      </c>
      <c r="D33">
        <v>235</v>
      </c>
      <c r="E33">
        <f t="shared" si="12"/>
        <v>223</v>
      </c>
      <c r="F33">
        <v>12</v>
      </c>
      <c r="G33">
        <f t="shared" si="13"/>
        <v>94.893617021276597</v>
      </c>
      <c r="I33" t="s">
        <v>12</v>
      </c>
      <c r="J33">
        <v>279</v>
      </c>
      <c r="K33">
        <f t="shared" si="14"/>
        <v>269</v>
      </c>
      <c r="L33">
        <v>10</v>
      </c>
      <c r="M33">
        <f t="shared" si="15"/>
        <v>96.415770609318997</v>
      </c>
      <c r="O33" t="s">
        <v>12</v>
      </c>
      <c r="P33">
        <v>334</v>
      </c>
      <c r="Q33">
        <f t="shared" si="16"/>
        <v>321</v>
      </c>
      <c r="R33">
        <v>13</v>
      </c>
      <c r="S33">
        <f>Q33/(Q33+R33)*100</f>
        <v>96.107784431137716</v>
      </c>
    </row>
    <row r="34" spans="3:19" x14ac:dyDescent="0.2">
      <c r="C34" t="s">
        <v>13</v>
      </c>
      <c r="D34">
        <v>187</v>
      </c>
      <c r="E34">
        <f t="shared" si="12"/>
        <v>182</v>
      </c>
      <c r="F34">
        <v>5</v>
      </c>
      <c r="G34">
        <f t="shared" si="13"/>
        <v>97.326203208556151</v>
      </c>
      <c r="I34" t="s">
        <v>13</v>
      </c>
      <c r="J34">
        <v>725</v>
      </c>
      <c r="K34">
        <f t="shared" si="14"/>
        <v>705</v>
      </c>
      <c r="L34">
        <v>20</v>
      </c>
      <c r="M34">
        <f t="shared" si="15"/>
        <v>97.241379310344826</v>
      </c>
      <c r="O34" t="s">
        <v>13</v>
      </c>
      <c r="P34">
        <v>337</v>
      </c>
      <c r="Q34">
        <f t="shared" si="16"/>
        <v>309</v>
      </c>
      <c r="R34">
        <v>28</v>
      </c>
      <c r="S34">
        <f>Q34/(Q34+R34)*100</f>
        <v>91.691394658753708</v>
      </c>
    </row>
    <row r="35" spans="3:19" x14ac:dyDescent="0.2">
      <c r="G35" s="1">
        <f>AVERAGE(G31:G34)</f>
        <v>95.648337938299505</v>
      </c>
      <c r="M35" s="1">
        <f>AVERAGE(M31:M34)</f>
        <v>96.350945399389559</v>
      </c>
      <c r="S35" s="1">
        <f>AVERAGE(S31:S34)</f>
        <v>95.285451186506435</v>
      </c>
    </row>
  </sheetData>
  <mergeCells count="12">
    <mergeCell ref="C27:S27"/>
    <mergeCell ref="E29:G29"/>
    <mergeCell ref="K29:M29"/>
    <mergeCell ref="Q29:S29"/>
    <mergeCell ref="C3:S3"/>
    <mergeCell ref="C15:S15"/>
    <mergeCell ref="E17:G17"/>
    <mergeCell ref="K17:M17"/>
    <mergeCell ref="Q17:S17"/>
    <mergeCell ref="E5:G5"/>
    <mergeCell ref="K5:M5"/>
    <mergeCell ref="Q5:S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RODRIGUEZ DOBLADO</dc:creator>
  <cp:lastModifiedBy>Maria Guillot</cp:lastModifiedBy>
  <dcterms:created xsi:type="dcterms:W3CDTF">2020-07-27T09:26:11Z</dcterms:created>
  <dcterms:modified xsi:type="dcterms:W3CDTF">2022-10-11T09:12:37Z</dcterms:modified>
</cp:coreProperties>
</file>