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C:\Users\Pau\Documents\5 TELECAU\TFG TELECO PAU MAYOR BORONAT\TFG\"/>
    </mc:Choice>
  </mc:AlternateContent>
  <xr:revisionPtr revIDLastSave="0" documentId="13_ncr:1_{D10F42BF-056E-4DA1-AA6D-3B024E2E59D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ANECOICA ISO 3745" sheetId="6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V154" i="6" l="1"/>
  <c r="BV151" i="6"/>
  <c r="BU158" i="6"/>
  <c r="X95" i="6"/>
  <c r="CB149" i="6" l="1"/>
  <c r="CD149" i="6" s="1"/>
  <c r="CB150" i="6"/>
  <c r="CD150" i="6" s="1"/>
  <c r="CB151" i="6"/>
  <c r="CD151" i="6" s="1"/>
  <c r="CB152" i="6"/>
  <c r="CD152" i="6" s="1"/>
  <c r="CB157" i="6"/>
  <c r="CD157" i="6" s="1"/>
  <c r="CB158" i="6"/>
  <c r="CD158" i="6" s="1"/>
  <c r="CB159" i="6"/>
  <c r="CD159" i="6" s="1"/>
  <c r="CB160" i="6"/>
  <c r="CD160" i="6" s="1"/>
  <c r="CB165" i="6"/>
  <c r="CD165" i="6" s="1"/>
  <c r="CB145" i="6"/>
  <c r="CD145" i="6" s="1"/>
  <c r="BZ146" i="6"/>
  <c r="CB146" i="6" s="1"/>
  <c r="CD146" i="6" s="1"/>
  <c r="BZ147" i="6"/>
  <c r="CB147" i="6" s="1"/>
  <c r="CD147" i="6" s="1"/>
  <c r="BZ148" i="6"/>
  <c r="CB148" i="6" s="1"/>
  <c r="CD148" i="6" s="1"/>
  <c r="BZ149" i="6"/>
  <c r="BZ150" i="6"/>
  <c r="BZ151" i="6"/>
  <c r="BZ152" i="6"/>
  <c r="BZ153" i="6"/>
  <c r="CB153" i="6" s="1"/>
  <c r="CD153" i="6" s="1"/>
  <c r="BZ154" i="6"/>
  <c r="CB154" i="6" s="1"/>
  <c r="CD154" i="6" s="1"/>
  <c r="BZ155" i="6"/>
  <c r="CB155" i="6" s="1"/>
  <c r="CD155" i="6" s="1"/>
  <c r="BZ156" i="6"/>
  <c r="CB156" i="6" s="1"/>
  <c r="CD156" i="6" s="1"/>
  <c r="BZ157" i="6"/>
  <c r="BZ158" i="6"/>
  <c r="BZ159" i="6"/>
  <c r="BZ160" i="6"/>
  <c r="BZ161" i="6"/>
  <c r="CB161" i="6" s="1"/>
  <c r="CD161" i="6" s="1"/>
  <c r="BZ162" i="6"/>
  <c r="CB162" i="6" s="1"/>
  <c r="CD162" i="6" s="1"/>
  <c r="BZ163" i="6"/>
  <c r="CB163" i="6" s="1"/>
  <c r="CD163" i="6" s="1"/>
  <c r="BZ164" i="6"/>
  <c r="CB164" i="6" s="1"/>
  <c r="CD164" i="6" s="1"/>
  <c r="BZ165" i="6"/>
  <c r="BZ145" i="6"/>
  <c r="AQ115" i="6" l="1"/>
  <c r="AP115" i="6"/>
  <c r="AO115" i="6"/>
  <c r="AN115" i="6"/>
  <c r="AM115" i="6"/>
  <c r="AM164" i="6" s="1"/>
  <c r="BI164" i="6" s="1"/>
  <c r="AL115" i="6"/>
  <c r="AK115" i="6"/>
  <c r="AJ115" i="6"/>
  <c r="AI115" i="6"/>
  <c r="AH115" i="6"/>
  <c r="AG115" i="6"/>
  <c r="AF115" i="6"/>
  <c r="AE115" i="6"/>
  <c r="AE164" i="6" s="1"/>
  <c r="BA164" i="6" s="1"/>
  <c r="AD115" i="6"/>
  <c r="AC115" i="6"/>
  <c r="AB115" i="6"/>
  <c r="AA115" i="6"/>
  <c r="Z115" i="6"/>
  <c r="Y115" i="6"/>
  <c r="X115" i="6"/>
  <c r="AQ114" i="6"/>
  <c r="AQ163" i="6" s="1"/>
  <c r="BM163" i="6" s="1"/>
  <c r="AP114" i="6"/>
  <c r="AO114" i="6"/>
  <c r="AN114" i="6"/>
  <c r="AM114" i="6"/>
  <c r="AL114" i="6"/>
  <c r="AK114" i="6"/>
  <c r="AJ114" i="6"/>
  <c r="AI114" i="6"/>
  <c r="AI163" i="6" s="1"/>
  <c r="BE163" i="6" s="1"/>
  <c r="AH114" i="6"/>
  <c r="AG114" i="6"/>
  <c r="AF114" i="6"/>
  <c r="AE114" i="6"/>
  <c r="AD114" i="6"/>
  <c r="AC114" i="6"/>
  <c r="AB114" i="6"/>
  <c r="AA114" i="6"/>
  <c r="AA163" i="6" s="1"/>
  <c r="AW163" i="6" s="1"/>
  <c r="Z114" i="6"/>
  <c r="Y114" i="6"/>
  <c r="X114" i="6"/>
  <c r="AQ113" i="6"/>
  <c r="AP113" i="6"/>
  <c r="AO113" i="6"/>
  <c r="AN113" i="6"/>
  <c r="AM113" i="6"/>
  <c r="AM162" i="6" s="1"/>
  <c r="BI162" i="6" s="1"/>
  <c r="AL113" i="6"/>
  <c r="AK113" i="6"/>
  <c r="AJ113" i="6"/>
  <c r="AI113" i="6"/>
  <c r="AH113" i="6"/>
  <c r="AG113" i="6"/>
  <c r="AF113" i="6"/>
  <c r="AE113" i="6"/>
  <c r="AE162" i="6" s="1"/>
  <c r="BA162" i="6" s="1"/>
  <c r="AD113" i="6"/>
  <c r="AC113" i="6"/>
  <c r="AB113" i="6"/>
  <c r="AA113" i="6"/>
  <c r="Z113" i="6"/>
  <c r="Y113" i="6"/>
  <c r="X113" i="6"/>
  <c r="AQ112" i="6"/>
  <c r="AQ161" i="6" s="1"/>
  <c r="BM161" i="6" s="1"/>
  <c r="AP112" i="6"/>
  <c r="AO112" i="6"/>
  <c r="AN112" i="6"/>
  <c r="AM112" i="6"/>
  <c r="AL112" i="6"/>
  <c r="AK112" i="6"/>
  <c r="AJ112" i="6"/>
  <c r="AI112" i="6"/>
  <c r="AI161" i="6" s="1"/>
  <c r="BE161" i="6" s="1"/>
  <c r="AH112" i="6"/>
  <c r="AG112" i="6"/>
  <c r="AF112" i="6"/>
  <c r="AE112" i="6"/>
  <c r="AD112" i="6"/>
  <c r="AC112" i="6"/>
  <c r="AB112" i="6"/>
  <c r="AA112" i="6"/>
  <c r="AA161" i="6" s="1"/>
  <c r="AW161" i="6" s="1"/>
  <c r="Z112" i="6"/>
  <c r="Y112" i="6"/>
  <c r="X112" i="6"/>
  <c r="AQ111" i="6"/>
  <c r="AP111" i="6"/>
  <c r="AO111" i="6"/>
  <c r="AN111" i="6"/>
  <c r="AM111" i="6"/>
  <c r="AM160" i="6" s="1"/>
  <c r="BI160" i="6" s="1"/>
  <c r="AL111" i="6"/>
  <c r="AK111" i="6"/>
  <c r="AJ111" i="6"/>
  <c r="AI111" i="6"/>
  <c r="AH111" i="6"/>
  <c r="AG111" i="6"/>
  <c r="AF111" i="6"/>
  <c r="AE111" i="6"/>
  <c r="AE160" i="6" s="1"/>
  <c r="BA160" i="6" s="1"/>
  <c r="AD111" i="6"/>
  <c r="AC111" i="6"/>
  <c r="AB111" i="6"/>
  <c r="AA111" i="6"/>
  <c r="Z111" i="6"/>
  <c r="Y111" i="6"/>
  <c r="X111" i="6"/>
  <c r="AQ110" i="6"/>
  <c r="AQ159" i="6" s="1"/>
  <c r="BM159" i="6" s="1"/>
  <c r="AP110" i="6"/>
  <c r="AO110" i="6"/>
  <c r="AN110" i="6"/>
  <c r="AM110" i="6"/>
  <c r="AL110" i="6"/>
  <c r="AK110" i="6"/>
  <c r="AJ110" i="6"/>
  <c r="AI110" i="6"/>
  <c r="AI159" i="6" s="1"/>
  <c r="BE159" i="6" s="1"/>
  <c r="AH110" i="6"/>
  <c r="AG110" i="6"/>
  <c r="AF110" i="6"/>
  <c r="AE110" i="6"/>
  <c r="AD110" i="6"/>
  <c r="AC110" i="6"/>
  <c r="AB110" i="6"/>
  <c r="AA110" i="6"/>
  <c r="AA159" i="6" s="1"/>
  <c r="AW159" i="6" s="1"/>
  <c r="Z110" i="6"/>
  <c r="Y110" i="6"/>
  <c r="X110" i="6"/>
  <c r="AQ109" i="6"/>
  <c r="AP109" i="6"/>
  <c r="AO109" i="6"/>
  <c r="AN109" i="6"/>
  <c r="AM109" i="6"/>
  <c r="AM158" i="6" s="1"/>
  <c r="BI158" i="6" s="1"/>
  <c r="AL109" i="6"/>
  <c r="AK109" i="6"/>
  <c r="AJ109" i="6"/>
  <c r="AI109" i="6"/>
  <c r="AH109" i="6"/>
  <c r="AG109" i="6"/>
  <c r="AF109" i="6"/>
  <c r="AE109" i="6"/>
  <c r="AE158" i="6" s="1"/>
  <c r="BA158" i="6" s="1"/>
  <c r="AD109" i="6"/>
  <c r="AC109" i="6"/>
  <c r="AB109" i="6"/>
  <c r="AA109" i="6"/>
  <c r="Z109" i="6"/>
  <c r="Y109" i="6"/>
  <c r="X109" i="6"/>
  <c r="AQ108" i="6"/>
  <c r="AQ157" i="6" s="1"/>
  <c r="BM157" i="6" s="1"/>
  <c r="AP108" i="6"/>
  <c r="AO108" i="6"/>
  <c r="AN108" i="6"/>
  <c r="AM108" i="6"/>
  <c r="AL108" i="6"/>
  <c r="AK108" i="6"/>
  <c r="AJ108" i="6"/>
  <c r="AI108" i="6"/>
  <c r="AI157" i="6" s="1"/>
  <c r="BE157" i="6" s="1"/>
  <c r="AH108" i="6"/>
  <c r="AG108" i="6"/>
  <c r="AF108" i="6"/>
  <c r="AE108" i="6"/>
  <c r="AD108" i="6"/>
  <c r="AC108" i="6"/>
  <c r="AB108" i="6"/>
  <c r="AA108" i="6"/>
  <c r="AA157" i="6" s="1"/>
  <c r="AW157" i="6" s="1"/>
  <c r="Z108" i="6"/>
  <c r="Y108" i="6"/>
  <c r="X108" i="6"/>
  <c r="AQ107" i="6"/>
  <c r="AP107" i="6"/>
  <c r="AO107" i="6"/>
  <c r="AN107" i="6"/>
  <c r="AM107" i="6"/>
  <c r="AM156" i="6" s="1"/>
  <c r="BI156" i="6" s="1"/>
  <c r="AL107" i="6"/>
  <c r="AK107" i="6"/>
  <c r="AJ107" i="6"/>
  <c r="AI107" i="6"/>
  <c r="AH107" i="6"/>
  <c r="AG107" i="6"/>
  <c r="AF107" i="6"/>
  <c r="AE107" i="6"/>
  <c r="AE156" i="6" s="1"/>
  <c r="BA156" i="6" s="1"/>
  <c r="AD107" i="6"/>
  <c r="AC107" i="6"/>
  <c r="AB107" i="6"/>
  <c r="AA107" i="6"/>
  <c r="Z107" i="6"/>
  <c r="Y107" i="6"/>
  <c r="X107" i="6"/>
  <c r="AQ106" i="6"/>
  <c r="AQ155" i="6" s="1"/>
  <c r="BM155" i="6" s="1"/>
  <c r="AP106" i="6"/>
  <c r="AO106" i="6"/>
  <c r="AN106" i="6"/>
  <c r="AM106" i="6"/>
  <c r="AL106" i="6"/>
  <c r="AK106" i="6"/>
  <c r="AJ106" i="6"/>
  <c r="AI106" i="6"/>
  <c r="AI155" i="6" s="1"/>
  <c r="BE155" i="6" s="1"/>
  <c r="AH106" i="6"/>
  <c r="AG106" i="6"/>
  <c r="AF106" i="6"/>
  <c r="AE106" i="6"/>
  <c r="AD106" i="6"/>
  <c r="AC106" i="6"/>
  <c r="AB106" i="6"/>
  <c r="AA106" i="6"/>
  <c r="AA155" i="6" s="1"/>
  <c r="AW155" i="6" s="1"/>
  <c r="Z106" i="6"/>
  <c r="Y106" i="6"/>
  <c r="X106" i="6"/>
  <c r="AQ105" i="6"/>
  <c r="AP105" i="6"/>
  <c r="AO105" i="6"/>
  <c r="AN105" i="6"/>
  <c r="AM105" i="6"/>
  <c r="AM154" i="6" s="1"/>
  <c r="BI154" i="6" s="1"/>
  <c r="AL105" i="6"/>
  <c r="AK105" i="6"/>
  <c r="AJ105" i="6"/>
  <c r="AI105" i="6"/>
  <c r="AH105" i="6"/>
  <c r="AG105" i="6"/>
  <c r="AF105" i="6"/>
  <c r="AE105" i="6"/>
  <c r="AE154" i="6" s="1"/>
  <c r="BA154" i="6" s="1"/>
  <c r="AD105" i="6"/>
  <c r="AC105" i="6"/>
  <c r="AB105" i="6"/>
  <c r="AA105" i="6"/>
  <c r="Z105" i="6"/>
  <c r="Y105" i="6"/>
  <c r="X105" i="6"/>
  <c r="AQ104" i="6"/>
  <c r="AQ153" i="6" s="1"/>
  <c r="BM153" i="6" s="1"/>
  <c r="AP104" i="6"/>
  <c r="AO104" i="6"/>
  <c r="AN104" i="6"/>
  <c r="AM104" i="6"/>
  <c r="AL104" i="6"/>
  <c r="AK104" i="6"/>
  <c r="AJ104" i="6"/>
  <c r="AI104" i="6"/>
  <c r="AI153" i="6" s="1"/>
  <c r="BE153" i="6" s="1"/>
  <c r="AH104" i="6"/>
  <c r="AG104" i="6"/>
  <c r="AF104" i="6"/>
  <c r="AE104" i="6"/>
  <c r="AD104" i="6"/>
  <c r="AC104" i="6"/>
  <c r="AB104" i="6"/>
  <c r="AA104" i="6"/>
  <c r="AA153" i="6" s="1"/>
  <c r="AW153" i="6" s="1"/>
  <c r="Z104" i="6"/>
  <c r="Y104" i="6"/>
  <c r="X104" i="6"/>
  <c r="AQ103" i="6"/>
  <c r="AP103" i="6"/>
  <c r="AO103" i="6"/>
  <c r="AN103" i="6"/>
  <c r="AM103" i="6"/>
  <c r="AM152" i="6" s="1"/>
  <c r="BI152" i="6" s="1"/>
  <c r="AL103" i="6"/>
  <c r="AK103" i="6"/>
  <c r="AJ103" i="6"/>
  <c r="AI103" i="6"/>
  <c r="AH103" i="6"/>
  <c r="AG103" i="6"/>
  <c r="AF103" i="6"/>
  <c r="AE103" i="6"/>
  <c r="AE152" i="6" s="1"/>
  <c r="BA152" i="6" s="1"/>
  <c r="AD103" i="6"/>
  <c r="AC103" i="6"/>
  <c r="AB103" i="6"/>
  <c r="AA103" i="6"/>
  <c r="Z103" i="6"/>
  <c r="Y103" i="6"/>
  <c r="X103" i="6"/>
  <c r="AQ102" i="6"/>
  <c r="AQ151" i="6" s="1"/>
  <c r="BM151" i="6" s="1"/>
  <c r="AP102" i="6"/>
  <c r="AO102" i="6"/>
  <c r="AN102" i="6"/>
  <c r="AM102" i="6"/>
  <c r="AL102" i="6"/>
  <c r="AK102" i="6"/>
  <c r="AJ102" i="6"/>
  <c r="AI102" i="6"/>
  <c r="AI151" i="6" s="1"/>
  <c r="BE151" i="6" s="1"/>
  <c r="AH102" i="6"/>
  <c r="AG102" i="6"/>
  <c r="AF102" i="6"/>
  <c r="AE102" i="6"/>
  <c r="AD102" i="6"/>
  <c r="AC102" i="6"/>
  <c r="AB102" i="6"/>
  <c r="AA102" i="6"/>
  <c r="AA151" i="6" s="1"/>
  <c r="AW151" i="6" s="1"/>
  <c r="Z102" i="6"/>
  <c r="Y102" i="6"/>
  <c r="X102" i="6"/>
  <c r="AQ101" i="6"/>
  <c r="AP101" i="6"/>
  <c r="AO101" i="6"/>
  <c r="AN101" i="6"/>
  <c r="AM101" i="6"/>
  <c r="AM150" i="6" s="1"/>
  <c r="BI150" i="6" s="1"/>
  <c r="AL101" i="6"/>
  <c r="AK101" i="6"/>
  <c r="AJ101" i="6"/>
  <c r="AI101" i="6"/>
  <c r="AH101" i="6"/>
  <c r="AG101" i="6"/>
  <c r="AF101" i="6"/>
  <c r="AE101" i="6"/>
  <c r="AE150" i="6" s="1"/>
  <c r="BA150" i="6" s="1"/>
  <c r="AD101" i="6"/>
  <c r="AC101" i="6"/>
  <c r="AB101" i="6"/>
  <c r="AA101" i="6"/>
  <c r="Z101" i="6"/>
  <c r="Y101" i="6"/>
  <c r="X101" i="6"/>
  <c r="AQ100" i="6"/>
  <c r="AQ149" i="6" s="1"/>
  <c r="BM149" i="6" s="1"/>
  <c r="AP100" i="6"/>
  <c r="AO100" i="6"/>
  <c r="AN100" i="6"/>
  <c r="AM100" i="6"/>
  <c r="AL100" i="6"/>
  <c r="AK100" i="6"/>
  <c r="AJ100" i="6"/>
  <c r="AI100" i="6"/>
  <c r="AI149" i="6" s="1"/>
  <c r="BE149" i="6" s="1"/>
  <c r="AH100" i="6"/>
  <c r="AG100" i="6"/>
  <c r="AF100" i="6"/>
  <c r="AE100" i="6"/>
  <c r="AD100" i="6"/>
  <c r="AC100" i="6"/>
  <c r="AB100" i="6"/>
  <c r="AA100" i="6"/>
  <c r="AA149" i="6" s="1"/>
  <c r="AW149" i="6" s="1"/>
  <c r="Z100" i="6"/>
  <c r="Y100" i="6"/>
  <c r="X100" i="6"/>
  <c r="AQ99" i="6"/>
  <c r="AP99" i="6"/>
  <c r="AO99" i="6"/>
  <c r="AN99" i="6"/>
  <c r="AM99" i="6"/>
  <c r="AM148" i="6" s="1"/>
  <c r="BI148" i="6" s="1"/>
  <c r="AL99" i="6"/>
  <c r="AK99" i="6"/>
  <c r="AJ99" i="6"/>
  <c r="AI99" i="6"/>
  <c r="AH99" i="6"/>
  <c r="AG99" i="6"/>
  <c r="AF99" i="6"/>
  <c r="AE99" i="6"/>
  <c r="AE148" i="6" s="1"/>
  <c r="BA148" i="6" s="1"/>
  <c r="AD99" i="6"/>
  <c r="AC99" i="6"/>
  <c r="AB99" i="6"/>
  <c r="AA99" i="6"/>
  <c r="Z99" i="6"/>
  <c r="Y99" i="6"/>
  <c r="X99" i="6"/>
  <c r="AQ98" i="6"/>
  <c r="AQ147" i="6" s="1"/>
  <c r="BM147" i="6" s="1"/>
  <c r="AP98" i="6"/>
  <c r="AO98" i="6"/>
  <c r="AN98" i="6"/>
  <c r="AM98" i="6"/>
  <c r="AL98" i="6"/>
  <c r="AK98" i="6"/>
  <c r="AJ98" i="6"/>
  <c r="AI98" i="6"/>
  <c r="AI147" i="6" s="1"/>
  <c r="BE147" i="6" s="1"/>
  <c r="AH98" i="6"/>
  <c r="AG98" i="6"/>
  <c r="AF98" i="6"/>
  <c r="AE98" i="6"/>
  <c r="AD98" i="6"/>
  <c r="AC98" i="6"/>
  <c r="AB98" i="6"/>
  <c r="AA98" i="6"/>
  <c r="AA147" i="6" s="1"/>
  <c r="AW147" i="6" s="1"/>
  <c r="Z98" i="6"/>
  <c r="Y98" i="6"/>
  <c r="X98" i="6"/>
  <c r="AQ97" i="6"/>
  <c r="AP97" i="6"/>
  <c r="AO97" i="6"/>
  <c r="AN97" i="6"/>
  <c r="AM97" i="6"/>
  <c r="AM146" i="6" s="1"/>
  <c r="BI146" i="6" s="1"/>
  <c r="AL97" i="6"/>
  <c r="AK97" i="6"/>
  <c r="AJ97" i="6"/>
  <c r="AI97" i="6"/>
  <c r="AH97" i="6"/>
  <c r="AG97" i="6"/>
  <c r="AF97" i="6"/>
  <c r="AE97" i="6"/>
  <c r="AE146" i="6" s="1"/>
  <c r="BA146" i="6" s="1"/>
  <c r="AD97" i="6"/>
  <c r="AC97" i="6"/>
  <c r="AB97" i="6"/>
  <c r="AA97" i="6"/>
  <c r="Z97" i="6"/>
  <c r="Y97" i="6"/>
  <c r="X97" i="6"/>
  <c r="AQ96" i="6"/>
  <c r="AQ145" i="6" s="1"/>
  <c r="BM145" i="6" s="1"/>
  <c r="AP96" i="6"/>
  <c r="AO96" i="6"/>
  <c r="AN96" i="6"/>
  <c r="AM96" i="6"/>
  <c r="AL96" i="6"/>
  <c r="AK96" i="6"/>
  <c r="AJ96" i="6"/>
  <c r="AI96" i="6"/>
  <c r="AI145" i="6" s="1"/>
  <c r="BE145" i="6" s="1"/>
  <c r="AH96" i="6"/>
  <c r="AG96" i="6"/>
  <c r="AF96" i="6"/>
  <c r="AE96" i="6"/>
  <c r="AD96" i="6"/>
  <c r="AC96" i="6"/>
  <c r="AB96" i="6"/>
  <c r="AA96" i="6"/>
  <c r="AA145" i="6" s="1"/>
  <c r="AW145" i="6" s="1"/>
  <c r="Z96" i="6"/>
  <c r="Y96" i="6"/>
  <c r="X96" i="6"/>
  <c r="AQ95" i="6"/>
  <c r="AP95" i="6"/>
  <c r="AO95" i="6"/>
  <c r="AN95" i="6"/>
  <c r="AM95" i="6"/>
  <c r="AM144" i="6" s="1"/>
  <c r="BI144" i="6" s="1"/>
  <c r="AL95" i="6"/>
  <c r="AK95" i="6"/>
  <c r="AJ95" i="6"/>
  <c r="AI95" i="6"/>
  <c r="AH95" i="6"/>
  <c r="AG95" i="6"/>
  <c r="AF95" i="6"/>
  <c r="AE95" i="6"/>
  <c r="AE144" i="6" s="1"/>
  <c r="BA144" i="6" s="1"/>
  <c r="AD95" i="6"/>
  <c r="AC95" i="6"/>
  <c r="AB95" i="6"/>
  <c r="AA95" i="6"/>
  <c r="Z95" i="6"/>
  <c r="Y95" i="6"/>
  <c r="AQ139" i="6"/>
  <c r="AP139" i="6"/>
  <c r="AO139" i="6"/>
  <c r="AN139" i="6"/>
  <c r="AM139" i="6"/>
  <c r="AL139" i="6"/>
  <c r="AK139" i="6"/>
  <c r="AJ139" i="6"/>
  <c r="AI139" i="6"/>
  <c r="AH139" i="6"/>
  <c r="AG139" i="6"/>
  <c r="AF139" i="6"/>
  <c r="AE139" i="6"/>
  <c r="AD139" i="6"/>
  <c r="AC139" i="6"/>
  <c r="AB139" i="6"/>
  <c r="AA139" i="6"/>
  <c r="Z139" i="6"/>
  <c r="Y139" i="6"/>
  <c r="X139" i="6"/>
  <c r="AQ138" i="6"/>
  <c r="AP138" i="6"/>
  <c r="AO138" i="6"/>
  <c r="AN138" i="6"/>
  <c r="AM138" i="6"/>
  <c r="AL138" i="6"/>
  <c r="AK138" i="6"/>
  <c r="AJ138" i="6"/>
  <c r="AI138" i="6"/>
  <c r="AH138" i="6"/>
  <c r="AG138" i="6"/>
  <c r="AF138" i="6"/>
  <c r="AE138" i="6"/>
  <c r="AD138" i="6"/>
  <c r="AC138" i="6"/>
  <c r="AB138" i="6"/>
  <c r="AA138" i="6"/>
  <c r="Z138" i="6"/>
  <c r="Y138" i="6"/>
  <c r="X138" i="6"/>
  <c r="AQ137" i="6"/>
  <c r="AP137" i="6"/>
  <c r="AO137" i="6"/>
  <c r="AN137" i="6"/>
  <c r="AM137" i="6"/>
  <c r="AL137" i="6"/>
  <c r="AK137" i="6"/>
  <c r="AJ137" i="6"/>
  <c r="AI137" i="6"/>
  <c r="AH137" i="6"/>
  <c r="AG137" i="6"/>
  <c r="AF137" i="6"/>
  <c r="AE137" i="6"/>
  <c r="AD137" i="6"/>
  <c r="AC137" i="6"/>
  <c r="AB137" i="6"/>
  <c r="AA137" i="6"/>
  <c r="Z137" i="6"/>
  <c r="Y137" i="6"/>
  <c r="X137" i="6"/>
  <c r="AQ136" i="6"/>
  <c r="AP136" i="6"/>
  <c r="AO136" i="6"/>
  <c r="AN136" i="6"/>
  <c r="AM136" i="6"/>
  <c r="AL136" i="6"/>
  <c r="AK136" i="6"/>
  <c r="AJ136" i="6"/>
  <c r="AI136" i="6"/>
  <c r="AH136" i="6"/>
  <c r="AG136" i="6"/>
  <c r="AF136" i="6"/>
  <c r="AE136" i="6"/>
  <c r="AD136" i="6"/>
  <c r="AC136" i="6"/>
  <c r="AB136" i="6"/>
  <c r="AA136" i="6"/>
  <c r="Z136" i="6"/>
  <c r="Y136" i="6"/>
  <c r="X136" i="6"/>
  <c r="AQ135" i="6"/>
  <c r="AP135" i="6"/>
  <c r="AO135" i="6"/>
  <c r="AN135" i="6"/>
  <c r="AM135" i="6"/>
  <c r="AL135" i="6"/>
  <c r="AK135" i="6"/>
  <c r="AJ135" i="6"/>
  <c r="AI135" i="6"/>
  <c r="AH135" i="6"/>
  <c r="AG135" i="6"/>
  <c r="AF135" i="6"/>
  <c r="AE135" i="6"/>
  <c r="AD135" i="6"/>
  <c r="AC135" i="6"/>
  <c r="AB135" i="6"/>
  <c r="AA135" i="6"/>
  <c r="Z135" i="6"/>
  <c r="Y135" i="6"/>
  <c r="X135" i="6"/>
  <c r="AQ134" i="6"/>
  <c r="AP134" i="6"/>
  <c r="AO134" i="6"/>
  <c r="AN134" i="6"/>
  <c r="AM134" i="6"/>
  <c r="AL134" i="6"/>
  <c r="AK134" i="6"/>
  <c r="AJ134" i="6"/>
  <c r="AI134" i="6"/>
  <c r="AH134" i="6"/>
  <c r="AG134" i="6"/>
  <c r="AF134" i="6"/>
  <c r="AE134" i="6"/>
  <c r="AD134" i="6"/>
  <c r="AC134" i="6"/>
  <c r="AB134" i="6"/>
  <c r="AA134" i="6"/>
  <c r="Z134" i="6"/>
  <c r="Y134" i="6"/>
  <c r="X134" i="6"/>
  <c r="AQ133" i="6"/>
  <c r="AP133" i="6"/>
  <c r="AO133" i="6"/>
  <c r="AN133" i="6"/>
  <c r="AM133" i="6"/>
  <c r="AL133" i="6"/>
  <c r="AK133" i="6"/>
  <c r="AJ133" i="6"/>
  <c r="AI133" i="6"/>
  <c r="AH133" i="6"/>
  <c r="AG133" i="6"/>
  <c r="AF133" i="6"/>
  <c r="AE133" i="6"/>
  <c r="AD133" i="6"/>
  <c r="AC133" i="6"/>
  <c r="AB133" i="6"/>
  <c r="AA133" i="6"/>
  <c r="Z133" i="6"/>
  <c r="Y133" i="6"/>
  <c r="X133" i="6"/>
  <c r="AQ132" i="6"/>
  <c r="AP132" i="6"/>
  <c r="AO132" i="6"/>
  <c r="AN132" i="6"/>
  <c r="AM132" i="6"/>
  <c r="AL132" i="6"/>
  <c r="AK132" i="6"/>
  <c r="AJ132" i="6"/>
  <c r="AI132" i="6"/>
  <c r="AH132" i="6"/>
  <c r="AG132" i="6"/>
  <c r="AF132" i="6"/>
  <c r="AE132" i="6"/>
  <c r="AD132" i="6"/>
  <c r="AC132" i="6"/>
  <c r="AB132" i="6"/>
  <c r="AA132" i="6"/>
  <c r="Z132" i="6"/>
  <c r="Y132" i="6"/>
  <c r="X132" i="6"/>
  <c r="AQ131" i="6"/>
  <c r="AP131" i="6"/>
  <c r="AO131" i="6"/>
  <c r="AN131" i="6"/>
  <c r="AM131" i="6"/>
  <c r="AL131" i="6"/>
  <c r="AK131" i="6"/>
  <c r="AJ131" i="6"/>
  <c r="AI131" i="6"/>
  <c r="AH131" i="6"/>
  <c r="AG131" i="6"/>
  <c r="AF131" i="6"/>
  <c r="AE131" i="6"/>
  <c r="AD131" i="6"/>
  <c r="AC131" i="6"/>
  <c r="AB131" i="6"/>
  <c r="AA131" i="6"/>
  <c r="Z131" i="6"/>
  <c r="Y131" i="6"/>
  <c r="X131" i="6"/>
  <c r="AQ130" i="6"/>
  <c r="AP130" i="6"/>
  <c r="AO130" i="6"/>
  <c r="AN130" i="6"/>
  <c r="AM130" i="6"/>
  <c r="AL130" i="6"/>
  <c r="AK130" i="6"/>
  <c r="AJ130" i="6"/>
  <c r="AI130" i="6"/>
  <c r="AH130" i="6"/>
  <c r="AG130" i="6"/>
  <c r="AF130" i="6"/>
  <c r="AE130" i="6"/>
  <c r="AD130" i="6"/>
  <c r="AC130" i="6"/>
  <c r="AB130" i="6"/>
  <c r="AA130" i="6"/>
  <c r="Z130" i="6"/>
  <c r="Y130" i="6"/>
  <c r="X130" i="6"/>
  <c r="AQ129" i="6"/>
  <c r="AP129" i="6"/>
  <c r="AO129" i="6"/>
  <c r="AN129" i="6"/>
  <c r="AM129" i="6"/>
  <c r="AL129" i="6"/>
  <c r="AK129" i="6"/>
  <c r="AJ129" i="6"/>
  <c r="AI129" i="6"/>
  <c r="AH129" i="6"/>
  <c r="AG129" i="6"/>
  <c r="AF129" i="6"/>
  <c r="AE129" i="6"/>
  <c r="AD129" i="6"/>
  <c r="AC129" i="6"/>
  <c r="AB129" i="6"/>
  <c r="AA129" i="6"/>
  <c r="Z129" i="6"/>
  <c r="Y129" i="6"/>
  <c r="X129" i="6"/>
  <c r="AQ128" i="6"/>
  <c r="AP128" i="6"/>
  <c r="AO128" i="6"/>
  <c r="AN128" i="6"/>
  <c r="AM128" i="6"/>
  <c r="AL128" i="6"/>
  <c r="AK128" i="6"/>
  <c r="AJ128" i="6"/>
  <c r="AI128" i="6"/>
  <c r="AH128" i="6"/>
  <c r="AG128" i="6"/>
  <c r="AF128" i="6"/>
  <c r="AE128" i="6"/>
  <c r="AD128" i="6"/>
  <c r="AC128" i="6"/>
  <c r="AB128" i="6"/>
  <c r="AA128" i="6"/>
  <c r="Z128" i="6"/>
  <c r="Y128" i="6"/>
  <c r="X128" i="6"/>
  <c r="AQ127" i="6"/>
  <c r="AP127" i="6"/>
  <c r="AO127" i="6"/>
  <c r="AN127" i="6"/>
  <c r="AM127" i="6"/>
  <c r="AL127" i="6"/>
  <c r="AK127" i="6"/>
  <c r="AJ127" i="6"/>
  <c r="AI127" i="6"/>
  <c r="AH127" i="6"/>
  <c r="AG127" i="6"/>
  <c r="AF127" i="6"/>
  <c r="AE127" i="6"/>
  <c r="AD127" i="6"/>
  <c r="AC127" i="6"/>
  <c r="AB127" i="6"/>
  <c r="AA127" i="6"/>
  <c r="Z127" i="6"/>
  <c r="Y127" i="6"/>
  <c r="X127" i="6"/>
  <c r="AQ126" i="6"/>
  <c r="AP126" i="6"/>
  <c r="AO126" i="6"/>
  <c r="AN126" i="6"/>
  <c r="AM126" i="6"/>
  <c r="AL126" i="6"/>
  <c r="AK126" i="6"/>
  <c r="AJ126" i="6"/>
  <c r="AI126" i="6"/>
  <c r="AH126" i="6"/>
  <c r="AG126" i="6"/>
  <c r="AF126" i="6"/>
  <c r="AE126" i="6"/>
  <c r="AD126" i="6"/>
  <c r="AC126" i="6"/>
  <c r="AB126" i="6"/>
  <c r="AA126" i="6"/>
  <c r="Z126" i="6"/>
  <c r="Y126" i="6"/>
  <c r="X126" i="6"/>
  <c r="AQ125" i="6"/>
  <c r="AP125" i="6"/>
  <c r="AO125" i="6"/>
  <c r="AN125" i="6"/>
  <c r="AM125" i="6"/>
  <c r="AL125" i="6"/>
  <c r="AK125" i="6"/>
  <c r="AJ125" i="6"/>
  <c r="AI125" i="6"/>
  <c r="AH125" i="6"/>
  <c r="AG125" i="6"/>
  <c r="AF125" i="6"/>
  <c r="AE125" i="6"/>
  <c r="AD125" i="6"/>
  <c r="AC125" i="6"/>
  <c r="AB125" i="6"/>
  <c r="AA125" i="6"/>
  <c r="Z125" i="6"/>
  <c r="Y125" i="6"/>
  <c r="X125" i="6"/>
  <c r="AQ124" i="6"/>
  <c r="AP124" i="6"/>
  <c r="AO124" i="6"/>
  <c r="AN124" i="6"/>
  <c r="AM124" i="6"/>
  <c r="AL124" i="6"/>
  <c r="AK124" i="6"/>
  <c r="AJ124" i="6"/>
  <c r="AI124" i="6"/>
  <c r="AH124" i="6"/>
  <c r="AG124" i="6"/>
  <c r="AF124" i="6"/>
  <c r="AE124" i="6"/>
  <c r="AD124" i="6"/>
  <c r="AC124" i="6"/>
  <c r="AB124" i="6"/>
  <c r="AA124" i="6"/>
  <c r="Z124" i="6"/>
  <c r="Y124" i="6"/>
  <c r="X124" i="6"/>
  <c r="AQ123" i="6"/>
  <c r="AP123" i="6"/>
  <c r="AO123" i="6"/>
  <c r="AN123" i="6"/>
  <c r="AM123" i="6"/>
  <c r="AL123" i="6"/>
  <c r="AK123" i="6"/>
  <c r="AJ123" i="6"/>
  <c r="AI123" i="6"/>
  <c r="AH123" i="6"/>
  <c r="AG123" i="6"/>
  <c r="AF123" i="6"/>
  <c r="AE123" i="6"/>
  <c r="AD123" i="6"/>
  <c r="AC123" i="6"/>
  <c r="AB123" i="6"/>
  <c r="AA123" i="6"/>
  <c r="Z123" i="6"/>
  <c r="Y123" i="6"/>
  <c r="X123" i="6"/>
  <c r="AQ122" i="6"/>
  <c r="AP122" i="6"/>
  <c r="AO122" i="6"/>
  <c r="AN122" i="6"/>
  <c r="AM122" i="6"/>
  <c r="AL122" i="6"/>
  <c r="AK122" i="6"/>
  <c r="AJ122" i="6"/>
  <c r="AI122" i="6"/>
  <c r="AH122" i="6"/>
  <c r="AG122" i="6"/>
  <c r="AF122" i="6"/>
  <c r="AE122" i="6"/>
  <c r="AD122" i="6"/>
  <c r="AC122" i="6"/>
  <c r="AB122" i="6"/>
  <c r="AA122" i="6"/>
  <c r="Z122" i="6"/>
  <c r="Y122" i="6"/>
  <c r="X122" i="6"/>
  <c r="AQ121" i="6"/>
  <c r="AP121" i="6"/>
  <c r="AO121" i="6"/>
  <c r="AN121" i="6"/>
  <c r="AM121" i="6"/>
  <c r="AL121" i="6"/>
  <c r="AK121" i="6"/>
  <c r="AJ121" i="6"/>
  <c r="AI121" i="6"/>
  <c r="AH121" i="6"/>
  <c r="AG121" i="6"/>
  <c r="AF121" i="6"/>
  <c r="AE121" i="6"/>
  <c r="AD121" i="6"/>
  <c r="AC121" i="6"/>
  <c r="AB121" i="6"/>
  <c r="AA121" i="6"/>
  <c r="Z121" i="6"/>
  <c r="Y121" i="6"/>
  <c r="X121" i="6"/>
  <c r="AQ120" i="6"/>
  <c r="AP120" i="6"/>
  <c r="AO120" i="6"/>
  <c r="AN120" i="6"/>
  <c r="AM120" i="6"/>
  <c r="AL120" i="6"/>
  <c r="AK120" i="6"/>
  <c r="AJ120" i="6"/>
  <c r="AI120" i="6"/>
  <c r="AH120" i="6"/>
  <c r="AG120" i="6"/>
  <c r="AF120" i="6"/>
  <c r="AE120" i="6"/>
  <c r="AD120" i="6"/>
  <c r="AC120" i="6"/>
  <c r="AB120" i="6"/>
  <c r="AA120" i="6"/>
  <c r="Z120" i="6"/>
  <c r="Y120" i="6"/>
  <c r="X120" i="6"/>
  <c r="AQ119" i="6"/>
  <c r="AP119" i="6"/>
  <c r="AO119" i="6"/>
  <c r="AN119" i="6"/>
  <c r="AM119" i="6"/>
  <c r="AL119" i="6"/>
  <c r="AK119" i="6"/>
  <c r="AJ119" i="6"/>
  <c r="AI119" i="6"/>
  <c r="AH119" i="6"/>
  <c r="AG119" i="6"/>
  <c r="AF119" i="6"/>
  <c r="AE119" i="6"/>
  <c r="AD119" i="6"/>
  <c r="AC119" i="6"/>
  <c r="AB119" i="6"/>
  <c r="AA119" i="6"/>
  <c r="Z119" i="6"/>
  <c r="Y119" i="6"/>
  <c r="X119" i="6"/>
  <c r="BB53" i="6"/>
  <c r="BC53" i="6"/>
  <c r="BD53" i="6"/>
  <c r="BE53" i="6"/>
  <c r="BF53" i="6"/>
  <c r="BG53" i="6"/>
  <c r="BH53" i="6"/>
  <c r="BI53" i="6"/>
  <c r="BJ53" i="6"/>
  <c r="BK53" i="6"/>
  <c r="BL53" i="6"/>
  <c r="BM53" i="6"/>
  <c r="BN53" i="6"/>
  <c r="BO53" i="6"/>
  <c r="BP53" i="6"/>
  <c r="BQ53" i="6"/>
  <c r="BR53" i="6"/>
  <c r="BS53" i="6"/>
  <c r="BT53" i="6"/>
  <c r="BU53" i="6"/>
  <c r="BB54" i="6"/>
  <c r="BC54" i="6"/>
  <c r="BD54" i="6"/>
  <c r="BE54" i="6"/>
  <c r="BF54" i="6"/>
  <c r="BG54" i="6"/>
  <c r="BH54" i="6"/>
  <c r="BI54" i="6"/>
  <c r="BJ54" i="6"/>
  <c r="BK54" i="6"/>
  <c r="BL54" i="6"/>
  <c r="BM54" i="6"/>
  <c r="BN54" i="6"/>
  <c r="BO54" i="6"/>
  <c r="BP54" i="6"/>
  <c r="BQ54" i="6"/>
  <c r="BR54" i="6"/>
  <c r="BS54" i="6"/>
  <c r="BT54" i="6"/>
  <c r="BU54" i="6"/>
  <c r="BB55" i="6"/>
  <c r="BX55" i="6" s="1"/>
  <c r="CA55" i="6" s="1"/>
  <c r="BC55" i="6"/>
  <c r="BD55" i="6"/>
  <c r="BE55" i="6"/>
  <c r="BF55" i="6"/>
  <c r="BG55" i="6"/>
  <c r="BH55" i="6"/>
  <c r="BI55" i="6"/>
  <c r="BJ55" i="6"/>
  <c r="BK55" i="6"/>
  <c r="BL55" i="6"/>
  <c r="BM55" i="6"/>
  <c r="BN55" i="6"/>
  <c r="BO55" i="6"/>
  <c r="BP55" i="6"/>
  <c r="BQ55" i="6"/>
  <c r="BR55" i="6"/>
  <c r="BS55" i="6"/>
  <c r="BT55" i="6"/>
  <c r="BU55" i="6"/>
  <c r="BB56" i="6"/>
  <c r="BC56" i="6"/>
  <c r="BD56" i="6"/>
  <c r="BE56" i="6"/>
  <c r="BF56" i="6"/>
  <c r="BG56" i="6"/>
  <c r="BH56" i="6"/>
  <c r="BI56" i="6"/>
  <c r="BX56" i="6" s="1"/>
  <c r="CA56" i="6" s="1"/>
  <c r="BJ56" i="6"/>
  <c r="BK56" i="6"/>
  <c r="BL56" i="6"/>
  <c r="BM56" i="6"/>
  <c r="BN56" i="6"/>
  <c r="BO56" i="6"/>
  <c r="BP56" i="6"/>
  <c r="BQ56" i="6"/>
  <c r="BR56" i="6"/>
  <c r="BS56" i="6"/>
  <c r="BT56" i="6"/>
  <c r="BU56" i="6"/>
  <c r="BB57" i="6"/>
  <c r="BX57" i="6" s="1"/>
  <c r="CA57" i="6" s="1"/>
  <c r="BC57" i="6"/>
  <c r="BD57" i="6"/>
  <c r="BE57" i="6"/>
  <c r="BF57" i="6"/>
  <c r="BG57" i="6"/>
  <c r="BH57" i="6"/>
  <c r="BI57" i="6"/>
  <c r="BJ57" i="6"/>
  <c r="BK57" i="6"/>
  <c r="BL57" i="6"/>
  <c r="BM57" i="6"/>
  <c r="BN57" i="6"/>
  <c r="BO57" i="6"/>
  <c r="BP57" i="6"/>
  <c r="BQ57" i="6"/>
  <c r="BR57" i="6"/>
  <c r="BS57" i="6"/>
  <c r="BT57" i="6"/>
  <c r="BU57" i="6"/>
  <c r="BB58" i="6"/>
  <c r="BC58" i="6"/>
  <c r="BD58" i="6"/>
  <c r="BE58" i="6"/>
  <c r="BF58" i="6"/>
  <c r="BG58" i="6"/>
  <c r="BH58" i="6"/>
  <c r="BI58" i="6"/>
  <c r="BJ58" i="6"/>
  <c r="BK58" i="6"/>
  <c r="BL58" i="6"/>
  <c r="BM58" i="6"/>
  <c r="BN58" i="6"/>
  <c r="BO58" i="6"/>
  <c r="BP58" i="6"/>
  <c r="BQ58" i="6"/>
  <c r="BR58" i="6"/>
  <c r="BS58" i="6"/>
  <c r="BT58" i="6"/>
  <c r="BU58" i="6"/>
  <c r="BB59" i="6"/>
  <c r="BX59" i="6" s="1"/>
  <c r="CA59" i="6" s="1"/>
  <c r="BC59" i="6"/>
  <c r="BD59" i="6"/>
  <c r="BE59" i="6"/>
  <c r="BF59" i="6"/>
  <c r="BG59" i="6"/>
  <c r="BH59" i="6"/>
  <c r="BI59" i="6"/>
  <c r="BJ59" i="6"/>
  <c r="BK59" i="6"/>
  <c r="BL59" i="6"/>
  <c r="BM59" i="6"/>
  <c r="BN59" i="6"/>
  <c r="BO59" i="6"/>
  <c r="BP59" i="6"/>
  <c r="BQ59" i="6"/>
  <c r="BR59" i="6"/>
  <c r="BS59" i="6"/>
  <c r="BT59" i="6"/>
  <c r="BU59" i="6"/>
  <c r="BB60" i="6"/>
  <c r="BC60" i="6"/>
  <c r="BD60" i="6"/>
  <c r="BE60" i="6"/>
  <c r="BF60" i="6"/>
  <c r="BG60" i="6"/>
  <c r="BH60" i="6"/>
  <c r="BI60" i="6"/>
  <c r="BJ60" i="6"/>
  <c r="BK60" i="6"/>
  <c r="BL60" i="6"/>
  <c r="BM60" i="6"/>
  <c r="BN60" i="6"/>
  <c r="BO60" i="6"/>
  <c r="BP60" i="6"/>
  <c r="BQ60" i="6"/>
  <c r="BR60" i="6"/>
  <c r="BS60" i="6"/>
  <c r="BT60" i="6"/>
  <c r="BU60" i="6"/>
  <c r="BB61" i="6"/>
  <c r="BX61" i="6" s="1"/>
  <c r="CA61" i="6" s="1"/>
  <c r="BC61" i="6"/>
  <c r="BD61" i="6"/>
  <c r="BE61" i="6"/>
  <c r="BF61" i="6"/>
  <c r="BG61" i="6"/>
  <c r="BH61" i="6"/>
  <c r="BI61" i="6"/>
  <c r="BJ61" i="6"/>
  <c r="BK61" i="6"/>
  <c r="BL61" i="6"/>
  <c r="BM61" i="6"/>
  <c r="BN61" i="6"/>
  <c r="BO61" i="6"/>
  <c r="BP61" i="6"/>
  <c r="BQ61" i="6"/>
  <c r="BR61" i="6"/>
  <c r="BS61" i="6"/>
  <c r="BT61" i="6"/>
  <c r="BU61" i="6"/>
  <c r="BB62" i="6"/>
  <c r="BC62" i="6"/>
  <c r="BD62" i="6"/>
  <c r="BE62" i="6"/>
  <c r="BF62" i="6"/>
  <c r="BG62" i="6"/>
  <c r="BH62" i="6"/>
  <c r="BI62" i="6"/>
  <c r="BJ62" i="6"/>
  <c r="BK62" i="6"/>
  <c r="BL62" i="6"/>
  <c r="BM62" i="6"/>
  <c r="BN62" i="6"/>
  <c r="BO62" i="6"/>
  <c r="BP62" i="6"/>
  <c r="BQ62" i="6"/>
  <c r="BR62" i="6"/>
  <c r="BS62" i="6"/>
  <c r="BT62" i="6"/>
  <c r="BU62" i="6"/>
  <c r="BB63" i="6"/>
  <c r="BX63" i="6" s="1"/>
  <c r="CA63" i="6" s="1"/>
  <c r="BC63" i="6"/>
  <c r="BD63" i="6"/>
  <c r="BE63" i="6"/>
  <c r="BF63" i="6"/>
  <c r="BG63" i="6"/>
  <c r="BH63" i="6"/>
  <c r="BI63" i="6"/>
  <c r="BJ63" i="6"/>
  <c r="BK63" i="6"/>
  <c r="BL63" i="6"/>
  <c r="BM63" i="6"/>
  <c r="BN63" i="6"/>
  <c r="BO63" i="6"/>
  <c r="BP63" i="6"/>
  <c r="BQ63" i="6"/>
  <c r="BR63" i="6"/>
  <c r="BS63" i="6"/>
  <c r="BT63" i="6"/>
  <c r="BU63" i="6"/>
  <c r="BB64" i="6"/>
  <c r="BC64" i="6"/>
  <c r="BD64" i="6"/>
  <c r="BE64" i="6"/>
  <c r="BF64" i="6"/>
  <c r="BG64" i="6"/>
  <c r="BH64" i="6"/>
  <c r="BI64" i="6"/>
  <c r="BX64" i="6" s="1"/>
  <c r="CA64" i="6" s="1"/>
  <c r="BJ64" i="6"/>
  <c r="BK64" i="6"/>
  <c r="BL64" i="6"/>
  <c r="BM64" i="6"/>
  <c r="BN64" i="6"/>
  <c r="BO64" i="6"/>
  <c r="BP64" i="6"/>
  <c r="BQ64" i="6"/>
  <c r="BR64" i="6"/>
  <c r="BS64" i="6"/>
  <c r="BT64" i="6"/>
  <c r="BU64" i="6"/>
  <c r="BB65" i="6"/>
  <c r="BX65" i="6" s="1"/>
  <c r="CA65" i="6" s="1"/>
  <c r="BC65" i="6"/>
  <c r="BD65" i="6"/>
  <c r="BE65" i="6"/>
  <c r="BF65" i="6"/>
  <c r="BG65" i="6"/>
  <c r="BH65" i="6"/>
  <c r="BI65" i="6"/>
  <c r="BJ65" i="6"/>
  <c r="BK65" i="6"/>
  <c r="BL65" i="6"/>
  <c r="BM65" i="6"/>
  <c r="BN65" i="6"/>
  <c r="BO65" i="6"/>
  <c r="BP65" i="6"/>
  <c r="BQ65" i="6"/>
  <c r="BR65" i="6"/>
  <c r="BS65" i="6"/>
  <c r="BT65" i="6"/>
  <c r="BU65" i="6"/>
  <c r="BB66" i="6"/>
  <c r="BC66" i="6"/>
  <c r="BD66" i="6"/>
  <c r="BE66" i="6"/>
  <c r="BF66" i="6"/>
  <c r="BG66" i="6"/>
  <c r="BH66" i="6"/>
  <c r="BI66" i="6"/>
  <c r="BJ66" i="6"/>
  <c r="BK66" i="6"/>
  <c r="BL66" i="6"/>
  <c r="BM66" i="6"/>
  <c r="BN66" i="6"/>
  <c r="BO66" i="6"/>
  <c r="BP66" i="6"/>
  <c r="BQ66" i="6"/>
  <c r="BR66" i="6"/>
  <c r="BS66" i="6"/>
  <c r="BT66" i="6"/>
  <c r="BU66" i="6"/>
  <c r="BB67" i="6"/>
  <c r="BX67" i="6" s="1"/>
  <c r="CA67" i="6" s="1"/>
  <c r="BC67" i="6"/>
  <c r="BD67" i="6"/>
  <c r="BE67" i="6"/>
  <c r="BF67" i="6"/>
  <c r="BG67" i="6"/>
  <c r="BH67" i="6"/>
  <c r="BI67" i="6"/>
  <c r="BJ67" i="6"/>
  <c r="BK67" i="6"/>
  <c r="BL67" i="6"/>
  <c r="BM67" i="6"/>
  <c r="BN67" i="6"/>
  <c r="BO67" i="6"/>
  <c r="BP67" i="6"/>
  <c r="BQ67" i="6"/>
  <c r="BR67" i="6"/>
  <c r="BS67" i="6"/>
  <c r="BT67" i="6"/>
  <c r="BU67" i="6"/>
  <c r="BB68" i="6"/>
  <c r="BC68" i="6"/>
  <c r="BD68" i="6"/>
  <c r="BE68" i="6"/>
  <c r="BF68" i="6"/>
  <c r="BG68" i="6"/>
  <c r="BH68" i="6"/>
  <c r="BI68" i="6"/>
  <c r="BJ68" i="6"/>
  <c r="BK68" i="6"/>
  <c r="BL68" i="6"/>
  <c r="BM68" i="6"/>
  <c r="BN68" i="6"/>
  <c r="BO68" i="6"/>
  <c r="BP68" i="6"/>
  <c r="BQ68" i="6"/>
  <c r="BR68" i="6"/>
  <c r="BS68" i="6"/>
  <c r="BT68" i="6"/>
  <c r="BU68" i="6"/>
  <c r="BB69" i="6"/>
  <c r="BX69" i="6" s="1"/>
  <c r="CA69" i="6" s="1"/>
  <c r="BC69" i="6"/>
  <c r="BD69" i="6"/>
  <c r="BE69" i="6"/>
  <c r="BF69" i="6"/>
  <c r="BG69" i="6"/>
  <c r="BH69" i="6"/>
  <c r="BI69" i="6"/>
  <c r="BJ69" i="6"/>
  <c r="BK69" i="6"/>
  <c r="BL69" i="6"/>
  <c r="BM69" i="6"/>
  <c r="BN69" i="6"/>
  <c r="BO69" i="6"/>
  <c r="BP69" i="6"/>
  <c r="BQ69" i="6"/>
  <c r="BR69" i="6"/>
  <c r="BS69" i="6"/>
  <c r="BT69" i="6"/>
  <c r="BU69" i="6"/>
  <c r="BB70" i="6"/>
  <c r="BC70" i="6"/>
  <c r="BD70" i="6"/>
  <c r="BE70" i="6"/>
  <c r="BF70" i="6"/>
  <c r="BG70" i="6"/>
  <c r="BH70" i="6"/>
  <c r="BI70" i="6"/>
  <c r="BJ70" i="6"/>
  <c r="BK70" i="6"/>
  <c r="BL70" i="6"/>
  <c r="BM70" i="6"/>
  <c r="BN70" i="6"/>
  <c r="BO70" i="6"/>
  <c r="BP70" i="6"/>
  <c r="BQ70" i="6"/>
  <c r="BR70" i="6"/>
  <c r="BS70" i="6"/>
  <c r="BT70" i="6"/>
  <c r="BU70" i="6"/>
  <c r="BB71" i="6"/>
  <c r="BX71" i="6" s="1"/>
  <c r="CA71" i="6" s="1"/>
  <c r="BC71" i="6"/>
  <c r="BD71" i="6"/>
  <c r="BE71" i="6"/>
  <c r="BF71" i="6"/>
  <c r="BG71" i="6"/>
  <c r="BH71" i="6"/>
  <c r="BI71" i="6"/>
  <c r="BJ71" i="6"/>
  <c r="BK71" i="6"/>
  <c r="BL71" i="6"/>
  <c r="BM71" i="6"/>
  <c r="BN71" i="6"/>
  <c r="BO71" i="6"/>
  <c r="BP71" i="6"/>
  <c r="BQ71" i="6"/>
  <c r="BR71" i="6"/>
  <c r="BS71" i="6"/>
  <c r="BT71" i="6"/>
  <c r="BU71" i="6"/>
  <c r="BB72" i="6"/>
  <c r="BC72" i="6"/>
  <c r="BD72" i="6"/>
  <c r="BE72" i="6"/>
  <c r="BF72" i="6"/>
  <c r="BG72" i="6"/>
  <c r="BH72" i="6"/>
  <c r="BI72" i="6"/>
  <c r="BX72" i="6" s="1"/>
  <c r="CA72" i="6" s="1"/>
  <c r="BJ72" i="6"/>
  <c r="BK72" i="6"/>
  <c r="BL72" i="6"/>
  <c r="BM72" i="6"/>
  <c r="BN72" i="6"/>
  <c r="BO72" i="6"/>
  <c r="BP72" i="6"/>
  <c r="BQ72" i="6"/>
  <c r="BR72" i="6"/>
  <c r="BS72" i="6"/>
  <c r="BT72" i="6"/>
  <c r="BU72" i="6"/>
  <c r="BC52" i="6"/>
  <c r="BD52" i="6"/>
  <c r="BE52" i="6"/>
  <c r="BF52" i="6"/>
  <c r="BG52" i="6"/>
  <c r="BH52" i="6"/>
  <c r="BI52" i="6"/>
  <c r="BJ52" i="6"/>
  <c r="BK52" i="6"/>
  <c r="BL52" i="6"/>
  <c r="BM52" i="6"/>
  <c r="BN52" i="6"/>
  <c r="BO52" i="6"/>
  <c r="BP52" i="6"/>
  <c r="BQ52" i="6"/>
  <c r="BR52" i="6"/>
  <c r="BS52" i="6"/>
  <c r="BT52" i="6"/>
  <c r="BU52" i="6"/>
  <c r="BB52" i="6"/>
  <c r="BX52" i="6" s="1"/>
  <c r="CA52" i="6" s="1"/>
  <c r="BQ45" i="6"/>
  <c r="BT45" i="6" s="1"/>
  <c r="AV26" i="6"/>
  <c r="AW26" i="6"/>
  <c r="AX26" i="6"/>
  <c r="AY26" i="6"/>
  <c r="AZ26" i="6"/>
  <c r="BA26" i="6"/>
  <c r="BB26" i="6"/>
  <c r="BC26" i="6"/>
  <c r="BD26" i="6"/>
  <c r="BE26" i="6"/>
  <c r="BF26" i="6"/>
  <c r="BG26" i="6"/>
  <c r="BH26" i="6"/>
  <c r="BI26" i="6"/>
  <c r="BJ26" i="6"/>
  <c r="BK26" i="6"/>
  <c r="BL26" i="6"/>
  <c r="BM26" i="6"/>
  <c r="BN26" i="6"/>
  <c r="AV27" i="6"/>
  <c r="AW27" i="6"/>
  <c r="AX27" i="6"/>
  <c r="AY27" i="6"/>
  <c r="AZ27" i="6"/>
  <c r="BA27" i="6"/>
  <c r="BB27" i="6"/>
  <c r="BC27" i="6"/>
  <c r="BD27" i="6"/>
  <c r="BE27" i="6"/>
  <c r="BF27" i="6"/>
  <c r="BG27" i="6"/>
  <c r="BH27" i="6"/>
  <c r="BI27" i="6"/>
  <c r="BJ27" i="6"/>
  <c r="BK27" i="6"/>
  <c r="BL27" i="6"/>
  <c r="BM27" i="6"/>
  <c r="BN27" i="6"/>
  <c r="AV28" i="6"/>
  <c r="AW28" i="6"/>
  <c r="AX28" i="6"/>
  <c r="AY28" i="6"/>
  <c r="AZ28" i="6"/>
  <c r="BA28" i="6"/>
  <c r="BB28" i="6"/>
  <c r="BC28" i="6"/>
  <c r="BD28" i="6"/>
  <c r="BE28" i="6"/>
  <c r="BF28" i="6"/>
  <c r="BG28" i="6"/>
  <c r="BH28" i="6"/>
  <c r="BI28" i="6"/>
  <c r="BJ28" i="6"/>
  <c r="BK28" i="6"/>
  <c r="BL28" i="6"/>
  <c r="BM28" i="6"/>
  <c r="BN28" i="6"/>
  <c r="AV29" i="6"/>
  <c r="AW29" i="6"/>
  <c r="AX29" i="6"/>
  <c r="AY29" i="6"/>
  <c r="AZ29" i="6"/>
  <c r="BQ29" i="6" s="1"/>
  <c r="BT29" i="6" s="1"/>
  <c r="BA29" i="6"/>
  <c r="BB29" i="6"/>
  <c r="BC29" i="6"/>
  <c r="BD29" i="6"/>
  <c r="BE29" i="6"/>
  <c r="BF29" i="6"/>
  <c r="BG29" i="6"/>
  <c r="BH29" i="6"/>
  <c r="BI29" i="6"/>
  <c r="BJ29" i="6"/>
  <c r="BK29" i="6"/>
  <c r="BL29" i="6"/>
  <c r="BM29" i="6"/>
  <c r="BN29" i="6"/>
  <c r="AV30" i="6"/>
  <c r="AW30" i="6"/>
  <c r="AX30" i="6"/>
  <c r="AY30" i="6"/>
  <c r="AZ30" i="6"/>
  <c r="BA30" i="6"/>
  <c r="BB30" i="6"/>
  <c r="BC30" i="6"/>
  <c r="BD30" i="6"/>
  <c r="BE30" i="6"/>
  <c r="BF30" i="6"/>
  <c r="BG30" i="6"/>
  <c r="BH30" i="6"/>
  <c r="BI30" i="6"/>
  <c r="BJ30" i="6"/>
  <c r="BK30" i="6"/>
  <c r="BL30" i="6"/>
  <c r="BM30" i="6"/>
  <c r="BN30" i="6"/>
  <c r="AV31" i="6"/>
  <c r="AW31" i="6"/>
  <c r="AX31" i="6"/>
  <c r="AY31" i="6"/>
  <c r="AZ31" i="6"/>
  <c r="BA31" i="6"/>
  <c r="BB31" i="6"/>
  <c r="BC31" i="6"/>
  <c r="BD31" i="6"/>
  <c r="BE31" i="6"/>
  <c r="BF31" i="6"/>
  <c r="BG31" i="6"/>
  <c r="BH31" i="6"/>
  <c r="BI31" i="6"/>
  <c r="BJ31" i="6"/>
  <c r="BK31" i="6"/>
  <c r="BL31" i="6"/>
  <c r="BM31" i="6"/>
  <c r="BN31" i="6"/>
  <c r="AV32" i="6"/>
  <c r="AW32" i="6"/>
  <c r="AX32" i="6"/>
  <c r="AY32" i="6"/>
  <c r="AZ32" i="6"/>
  <c r="BA32" i="6"/>
  <c r="BB32" i="6"/>
  <c r="BC32" i="6"/>
  <c r="BD32" i="6"/>
  <c r="BE32" i="6"/>
  <c r="BF32" i="6"/>
  <c r="BG32" i="6"/>
  <c r="BH32" i="6"/>
  <c r="BI32" i="6"/>
  <c r="BJ32" i="6"/>
  <c r="BK32" i="6"/>
  <c r="BL32" i="6"/>
  <c r="BM32" i="6"/>
  <c r="BN32" i="6"/>
  <c r="AV33" i="6"/>
  <c r="AW33" i="6"/>
  <c r="AX33" i="6"/>
  <c r="AY33" i="6"/>
  <c r="AZ33" i="6"/>
  <c r="BA33" i="6"/>
  <c r="BB33" i="6"/>
  <c r="BC33" i="6"/>
  <c r="BD33" i="6"/>
  <c r="BE33" i="6"/>
  <c r="BF33" i="6"/>
  <c r="BG33" i="6"/>
  <c r="BH33" i="6"/>
  <c r="BI33" i="6"/>
  <c r="BJ33" i="6"/>
  <c r="BK33" i="6"/>
  <c r="BL33" i="6"/>
  <c r="BM33" i="6"/>
  <c r="BN33" i="6"/>
  <c r="AV34" i="6"/>
  <c r="AW34" i="6"/>
  <c r="AX34" i="6"/>
  <c r="AY34" i="6"/>
  <c r="AZ34" i="6"/>
  <c r="BA34" i="6"/>
  <c r="BB34" i="6"/>
  <c r="BC34" i="6"/>
  <c r="BD34" i="6"/>
  <c r="BE34" i="6"/>
  <c r="BF34" i="6"/>
  <c r="BG34" i="6"/>
  <c r="BH34" i="6"/>
  <c r="BI34" i="6"/>
  <c r="BJ34" i="6"/>
  <c r="BK34" i="6"/>
  <c r="BL34" i="6"/>
  <c r="BM34" i="6"/>
  <c r="BN34" i="6"/>
  <c r="AV35" i="6"/>
  <c r="AW35" i="6"/>
  <c r="AX35" i="6"/>
  <c r="AY35" i="6"/>
  <c r="AZ35" i="6"/>
  <c r="BA35" i="6"/>
  <c r="BB35" i="6"/>
  <c r="BC35" i="6"/>
  <c r="BD35" i="6"/>
  <c r="BE35" i="6"/>
  <c r="BF35" i="6"/>
  <c r="BG35" i="6"/>
  <c r="BH35" i="6"/>
  <c r="BI35" i="6"/>
  <c r="BJ35" i="6"/>
  <c r="BK35" i="6"/>
  <c r="BL35" i="6"/>
  <c r="BM35" i="6"/>
  <c r="BN35" i="6"/>
  <c r="AV36" i="6"/>
  <c r="AW36" i="6"/>
  <c r="AX36" i="6"/>
  <c r="AY36" i="6"/>
  <c r="AZ36" i="6"/>
  <c r="BA36" i="6"/>
  <c r="BB36" i="6"/>
  <c r="BC36" i="6"/>
  <c r="BD36" i="6"/>
  <c r="BE36" i="6"/>
  <c r="BF36" i="6"/>
  <c r="BG36" i="6"/>
  <c r="BH36" i="6"/>
  <c r="BI36" i="6"/>
  <c r="BJ36" i="6"/>
  <c r="BK36" i="6"/>
  <c r="BL36" i="6"/>
  <c r="BM36" i="6"/>
  <c r="BN36" i="6"/>
  <c r="AV37" i="6"/>
  <c r="AW37" i="6"/>
  <c r="AX37" i="6"/>
  <c r="AY37" i="6"/>
  <c r="AZ37" i="6"/>
  <c r="BQ37" i="6" s="1"/>
  <c r="BT37" i="6" s="1"/>
  <c r="BA37" i="6"/>
  <c r="BB37" i="6"/>
  <c r="BC37" i="6"/>
  <c r="BD37" i="6"/>
  <c r="BE37" i="6"/>
  <c r="BF37" i="6"/>
  <c r="BG37" i="6"/>
  <c r="BH37" i="6"/>
  <c r="BI37" i="6"/>
  <c r="BJ37" i="6"/>
  <c r="BK37" i="6"/>
  <c r="BL37" i="6"/>
  <c r="BM37" i="6"/>
  <c r="BN37" i="6"/>
  <c r="AV38" i="6"/>
  <c r="AW38" i="6"/>
  <c r="AX38" i="6"/>
  <c r="AY38" i="6"/>
  <c r="AZ38" i="6"/>
  <c r="BA38" i="6"/>
  <c r="BB38" i="6"/>
  <c r="BC38" i="6"/>
  <c r="BD38" i="6"/>
  <c r="BE38" i="6"/>
  <c r="BF38" i="6"/>
  <c r="BG38" i="6"/>
  <c r="BH38" i="6"/>
  <c r="BI38" i="6"/>
  <c r="BJ38" i="6"/>
  <c r="BK38" i="6"/>
  <c r="BL38" i="6"/>
  <c r="BM38" i="6"/>
  <c r="BN38" i="6"/>
  <c r="AV39" i="6"/>
  <c r="AW39" i="6"/>
  <c r="AX39" i="6"/>
  <c r="AY39" i="6"/>
  <c r="AZ39" i="6"/>
  <c r="BA39" i="6"/>
  <c r="BB39" i="6"/>
  <c r="BC39" i="6"/>
  <c r="BD39" i="6"/>
  <c r="BE39" i="6"/>
  <c r="BF39" i="6"/>
  <c r="BG39" i="6"/>
  <c r="BH39" i="6"/>
  <c r="BI39" i="6"/>
  <c r="BJ39" i="6"/>
  <c r="BK39" i="6"/>
  <c r="BL39" i="6"/>
  <c r="BM39" i="6"/>
  <c r="BN39" i="6"/>
  <c r="AV40" i="6"/>
  <c r="AW40" i="6"/>
  <c r="AX40" i="6"/>
  <c r="AY40" i="6"/>
  <c r="AZ40" i="6"/>
  <c r="BA40" i="6"/>
  <c r="BB40" i="6"/>
  <c r="BC40" i="6"/>
  <c r="BD40" i="6"/>
  <c r="BE40" i="6"/>
  <c r="BF40" i="6"/>
  <c r="BG40" i="6"/>
  <c r="BH40" i="6"/>
  <c r="BI40" i="6"/>
  <c r="BJ40" i="6"/>
  <c r="BK40" i="6"/>
  <c r="BL40" i="6"/>
  <c r="BM40" i="6"/>
  <c r="BN40" i="6"/>
  <c r="AV41" i="6"/>
  <c r="AW41" i="6"/>
  <c r="AX41" i="6"/>
  <c r="AY41" i="6"/>
  <c r="AZ41" i="6"/>
  <c r="BA41" i="6"/>
  <c r="BB41" i="6"/>
  <c r="BC41" i="6"/>
  <c r="BD41" i="6"/>
  <c r="BE41" i="6"/>
  <c r="BF41" i="6"/>
  <c r="BG41" i="6"/>
  <c r="BH41" i="6"/>
  <c r="BI41" i="6"/>
  <c r="BJ41" i="6"/>
  <c r="BK41" i="6"/>
  <c r="BL41" i="6"/>
  <c r="BM41" i="6"/>
  <c r="BN41" i="6"/>
  <c r="AV42" i="6"/>
  <c r="AW42" i="6"/>
  <c r="AX42" i="6"/>
  <c r="AY42" i="6"/>
  <c r="AZ42" i="6"/>
  <c r="BA42" i="6"/>
  <c r="BB42" i="6"/>
  <c r="BC42" i="6"/>
  <c r="BD42" i="6"/>
  <c r="BE42" i="6"/>
  <c r="BF42" i="6"/>
  <c r="BG42" i="6"/>
  <c r="BH42" i="6"/>
  <c r="BI42" i="6"/>
  <c r="BJ42" i="6"/>
  <c r="BK42" i="6"/>
  <c r="BL42" i="6"/>
  <c r="BM42" i="6"/>
  <c r="BN42" i="6"/>
  <c r="AV43" i="6"/>
  <c r="AW43" i="6"/>
  <c r="AX43" i="6"/>
  <c r="AY43" i="6"/>
  <c r="AZ43" i="6"/>
  <c r="BA43" i="6"/>
  <c r="BB43" i="6"/>
  <c r="BC43" i="6"/>
  <c r="BD43" i="6"/>
  <c r="BE43" i="6"/>
  <c r="BF43" i="6"/>
  <c r="BG43" i="6"/>
  <c r="BH43" i="6"/>
  <c r="BI43" i="6"/>
  <c r="BJ43" i="6"/>
  <c r="BK43" i="6"/>
  <c r="BL43" i="6"/>
  <c r="BM43" i="6"/>
  <c r="BN43" i="6"/>
  <c r="AV44" i="6"/>
  <c r="AW44" i="6"/>
  <c r="AX44" i="6"/>
  <c r="AY44" i="6"/>
  <c r="AZ44" i="6"/>
  <c r="BA44" i="6"/>
  <c r="BB44" i="6"/>
  <c r="BC44" i="6"/>
  <c r="BD44" i="6"/>
  <c r="BE44" i="6"/>
  <c r="BF44" i="6"/>
  <c r="BG44" i="6"/>
  <c r="BH44" i="6"/>
  <c r="BI44" i="6"/>
  <c r="BJ44" i="6"/>
  <c r="BK44" i="6"/>
  <c r="BL44" i="6"/>
  <c r="BM44" i="6"/>
  <c r="BN44" i="6"/>
  <c r="AV45" i="6"/>
  <c r="AW45" i="6"/>
  <c r="AX45" i="6"/>
  <c r="AY45" i="6"/>
  <c r="AZ45" i="6"/>
  <c r="BA45" i="6"/>
  <c r="BB45" i="6"/>
  <c r="BC45" i="6"/>
  <c r="BD45" i="6"/>
  <c r="BE45" i="6"/>
  <c r="BF45" i="6"/>
  <c r="BG45" i="6"/>
  <c r="BH45" i="6"/>
  <c r="BI45" i="6"/>
  <c r="BJ45" i="6"/>
  <c r="BK45" i="6"/>
  <c r="BL45" i="6"/>
  <c r="BM45" i="6"/>
  <c r="BN45" i="6"/>
  <c r="AV46" i="6"/>
  <c r="AW46" i="6"/>
  <c r="AX46" i="6"/>
  <c r="AY46" i="6"/>
  <c r="AZ46" i="6"/>
  <c r="BA46" i="6"/>
  <c r="BB46" i="6"/>
  <c r="BC46" i="6"/>
  <c r="BD46" i="6"/>
  <c r="BE46" i="6"/>
  <c r="BF46" i="6"/>
  <c r="BG46" i="6"/>
  <c r="BH46" i="6"/>
  <c r="BI46" i="6"/>
  <c r="BJ46" i="6"/>
  <c r="BK46" i="6"/>
  <c r="BL46" i="6"/>
  <c r="BM46" i="6"/>
  <c r="BN46" i="6"/>
  <c r="AU27" i="6"/>
  <c r="BQ27" i="6" s="1"/>
  <c r="BT27" i="6" s="1"/>
  <c r="AU28" i="6"/>
  <c r="BQ28" i="6" s="1"/>
  <c r="BT28" i="6" s="1"/>
  <c r="AU29" i="6"/>
  <c r="AU30" i="6"/>
  <c r="BQ30" i="6" s="1"/>
  <c r="BT30" i="6" s="1"/>
  <c r="AU31" i="6"/>
  <c r="AU32" i="6"/>
  <c r="AU33" i="6"/>
  <c r="BQ33" i="6" s="1"/>
  <c r="BT33" i="6" s="1"/>
  <c r="AU34" i="6"/>
  <c r="AU35" i="6"/>
  <c r="BQ35" i="6" s="1"/>
  <c r="BT35" i="6" s="1"/>
  <c r="AU36" i="6"/>
  <c r="BQ36" i="6" s="1"/>
  <c r="BT36" i="6" s="1"/>
  <c r="AU37" i="6"/>
  <c r="AU38" i="6"/>
  <c r="BQ38" i="6" s="1"/>
  <c r="BT38" i="6" s="1"/>
  <c r="AU39" i="6"/>
  <c r="AU40" i="6"/>
  <c r="AU41" i="6"/>
  <c r="BQ41" i="6" s="1"/>
  <c r="BT41" i="6" s="1"/>
  <c r="AU42" i="6"/>
  <c r="AU43" i="6"/>
  <c r="BQ43" i="6" s="1"/>
  <c r="BT43" i="6" s="1"/>
  <c r="AU44" i="6"/>
  <c r="BQ44" i="6" s="1"/>
  <c r="BT44" i="6" s="1"/>
  <c r="AU45" i="6"/>
  <c r="AU46" i="6"/>
  <c r="BQ46" i="6" s="1"/>
  <c r="BT46" i="6" s="1"/>
  <c r="AU26" i="6"/>
  <c r="BX53" i="6" l="1"/>
  <c r="CA53" i="6" s="1"/>
  <c r="BQ42" i="6"/>
  <c r="BT42" i="6" s="1"/>
  <c r="BQ34" i="6"/>
  <c r="BT34" i="6" s="1"/>
  <c r="BQ40" i="6"/>
  <c r="BT40" i="6" s="1"/>
  <c r="BQ32" i="6"/>
  <c r="BT32" i="6" s="1"/>
  <c r="BQ26" i="6"/>
  <c r="BT26" i="6" s="1"/>
  <c r="BQ39" i="6"/>
  <c r="BT39" i="6" s="1"/>
  <c r="BQ31" i="6"/>
  <c r="BT31" i="6" s="1"/>
  <c r="BX70" i="6"/>
  <c r="CA70" i="6" s="1"/>
  <c r="BX68" i="6"/>
  <c r="CA68" i="6" s="1"/>
  <c r="BX66" i="6"/>
  <c r="CA66" i="6" s="1"/>
  <c r="BX62" i="6"/>
  <c r="CA62" i="6" s="1"/>
  <c r="BX60" i="6"/>
  <c r="CA60" i="6" s="1"/>
  <c r="BX58" i="6"/>
  <c r="CA58" i="6" s="1"/>
  <c r="BX54" i="6"/>
  <c r="CA54" i="6" s="1"/>
  <c r="AD144" i="6"/>
  <c r="AZ144" i="6" s="1"/>
  <c r="AL144" i="6"/>
  <c r="BH144" i="6" s="1"/>
  <c r="Z145" i="6"/>
  <c r="AV145" i="6" s="1"/>
  <c r="AH145" i="6"/>
  <c r="BD145" i="6" s="1"/>
  <c r="AP145" i="6"/>
  <c r="BL145" i="6" s="1"/>
  <c r="AD146" i="6"/>
  <c r="AZ146" i="6" s="1"/>
  <c r="AL146" i="6"/>
  <c r="BH146" i="6" s="1"/>
  <c r="Z147" i="6"/>
  <c r="AV147" i="6" s="1"/>
  <c r="AH147" i="6"/>
  <c r="BD147" i="6" s="1"/>
  <c r="AP147" i="6"/>
  <c r="BL147" i="6" s="1"/>
  <c r="AD148" i="6"/>
  <c r="AZ148" i="6" s="1"/>
  <c r="AL148" i="6"/>
  <c r="BH148" i="6" s="1"/>
  <c r="Z149" i="6"/>
  <c r="AV149" i="6" s="1"/>
  <c r="AH149" i="6"/>
  <c r="BD149" i="6" s="1"/>
  <c r="AP149" i="6"/>
  <c r="BL149" i="6" s="1"/>
  <c r="AD150" i="6"/>
  <c r="AZ150" i="6" s="1"/>
  <c r="AL150" i="6"/>
  <c r="BH150" i="6" s="1"/>
  <c r="Z151" i="6"/>
  <c r="AV151" i="6" s="1"/>
  <c r="AH151" i="6"/>
  <c r="BD151" i="6" s="1"/>
  <c r="AP151" i="6"/>
  <c r="BL151" i="6" s="1"/>
  <c r="AD152" i="6"/>
  <c r="AZ152" i="6" s="1"/>
  <c r="AL152" i="6"/>
  <c r="BH152" i="6" s="1"/>
  <c r="Z153" i="6"/>
  <c r="AV153" i="6" s="1"/>
  <c r="AH153" i="6"/>
  <c r="BD153" i="6" s="1"/>
  <c r="AP153" i="6"/>
  <c r="BL153" i="6" s="1"/>
  <c r="AD154" i="6"/>
  <c r="AZ154" i="6" s="1"/>
  <c r="AL154" i="6"/>
  <c r="BH154" i="6" s="1"/>
  <c r="Z155" i="6"/>
  <c r="AV155" i="6" s="1"/>
  <c r="AH155" i="6"/>
  <c r="BD155" i="6" s="1"/>
  <c r="AP155" i="6"/>
  <c r="BL155" i="6" s="1"/>
  <c r="AD156" i="6"/>
  <c r="AZ156" i="6" s="1"/>
  <c r="AL156" i="6"/>
  <c r="BH156" i="6" s="1"/>
  <c r="Z157" i="6"/>
  <c r="AV157" i="6" s="1"/>
  <c r="AH157" i="6"/>
  <c r="BD157" i="6" s="1"/>
  <c r="AP157" i="6"/>
  <c r="BL157" i="6" s="1"/>
  <c r="AD158" i="6"/>
  <c r="AZ158" i="6" s="1"/>
  <c r="AL158" i="6"/>
  <c r="BH158" i="6" s="1"/>
  <c r="Z159" i="6"/>
  <c r="AV159" i="6" s="1"/>
  <c r="AH159" i="6"/>
  <c r="BD159" i="6" s="1"/>
  <c r="AP159" i="6"/>
  <c r="BL159" i="6" s="1"/>
  <c r="AD160" i="6"/>
  <c r="AZ160" i="6" s="1"/>
  <c r="AL160" i="6"/>
  <c r="BH160" i="6" s="1"/>
  <c r="Z161" i="6"/>
  <c r="AV161" i="6" s="1"/>
  <c r="AH161" i="6"/>
  <c r="BD161" i="6" s="1"/>
  <c r="AP161" i="6"/>
  <c r="BL161" i="6" s="1"/>
  <c r="AD162" i="6"/>
  <c r="AZ162" i="6" s="1"/>
  <c r="AL162" i="6"/>
  <c r="BH162" i="6" s="1"/>
  <c r="Z163" i="6"/>
  <c r="AV163" i="6" s="1"/>
  <c r="AH163" i="6"/>
  <c r="BD163" i="6" s="1"/>
  <c r="AP163" i="6"/>
  <c r="BL163" i="6" s="1"/>
  <c r="AD164" i="6"/>
  <c r="AZ164" i="6" s="1"/>
  <c r="AL164" i="6"/>
  <c r="BH164" i="6" s="1"/>
  <c r="AF144" i="6"/>
  <c r="BB144" i="6" s="1"/>
  <c r="AN144" i="6"/>
  <c r="BJ144" i="6" s="1"/>
  <c r="AB145" i="6"/>
  <c r="AX145" i="6" s="1"/>
  <c r="AJ145" i="6"/>
  <c r="BF145" i="6" s="1"/>
  <c r="X146" i="6"/>
  <c r="AT146" i="6" s="1"/>
  <c r="AT97" i="6"/>
  <c r="AW97" i="6" s="1"/>
  <c r="AF146" i="6"/>
  <c r="BB146" i="6" s="1"/>
  <c r="AN146" i="6"/>
  <c r="BJ146" i="6" s="1"/>
  <c r="AB147" i="6"/>
  <c r="AX147" i="6" s="1"/>
  <c r="AJ147" i="6"/>
  <c r="BF147" i="6" s="1"/>
  <c r="AT99" i="6"/>
  <c r="AW99" i="6" s="1"/>
  <c r="BF110" i="6" s="1"/>
  <c r="X148" i="6"/>
  <c r="AT148" i="6" s="1"/>
  <c r="AF148" i="6"/>
  <c r="BB148" i="6" s="1"/>
  <c r="AN148" i="6"/>
  <c r="BJ148" i="6" s="1"/>
  <c r="AB149" i="6"/>
  <c r="AX149" i="6" s="1"/>
  <c r="AJ149" i="6"/>
  <c r="BF149" i="6" s="1"/>
  <c r="AT101" i="6"/>
  <c r="AW101" i="6" s="1"/>
  <c r="X150" i="6"/>
  <c r="AT150" i="6" s="1"/>
  <c r="AF150" i="6"/>
  <c r="BB150" i="6" s="1"/>
  <c r="AN150" i="6"/>
  <c r="BJ150" i="6" s="1"/>
  <c r="AB151" i="6"/>
  <c r="AX151" i="6" s="1"/>
  <c r="AJ151" i="6"/>
  <c r="BF151" i="6" s="1"/>
  <c r="X152" i="6"/>
  <c r="AT152" i="6" s="1"/>
  <c r="AT103" i="6"/>
  <c r="AW103" i="6" s="1"/>
  <c r="BF114" i="6" s="1"/>
  <c r="AF152" i="6"/>
  <c r="BB152" i="6" s="1"/>
  <c r="AN152" i="6"/>
  <c r="BJ152" i="6" s="1"/>
  <c r="AB153" i="6"/>
  <c r="AX153" i="6" s="1"/>
  <c r="AJ153" i="6"/>
  <c r="BF153" i="6" s="1"/>
  <c r="X154" i="6"/>
  <c r="AT154" i="6" s="1"/>
  <c r="AT105" i="6"/>
  <c r="AW105" i="6" s="1"/>
  <c r="AF154" i="6"/>
  <c r="BB154" i="6" s="1"/>
  <c r="AN154" i="6"/>
  <c r="BJ154" i="6" s="1"/>
  <c r="AB155" i="6"/>
  <c r="AX155" i="6" s="1"/>
  <c r="AJ155" i="6"/>
  <c r="BF155" i="6" s="1"/>
  <c r="AT107" i="6"/>
  <c r="AW107" i="6" s="1"/>
  <c r="BF118" i="6" s="1"/>
  <c r="X156" i="6"/>
  <c r="AT156" i="6" s="1"/>
  <c r="AF156" i="6"/>
  <c r="BB156" i="6" s="1"/>
  <c r="AN156" i="6"/>
  <c r="BJ156" i="6" s="1"/>
  <c r="AB157" i="6"/>
  <c r="AX157" i="6" s="1"/>
  <c r="AJ157" i="6"/>
  <c r="BF157" i="6" s="1"/>
  <c r="AT109" i="6"/>
  <c r="AW109" i="6" s="1"/>
  <c r="X158" i="6"/>
  <c r="AT158" i="6" s="1"/>
  <c r="AF158" i="6"/>
  <c r="BB158" i="6" s="1"/>
  <c r="AN158" i="6"/>
  <c r="BJ158" i="6" s="1"/>
  <c r="AB159" i="6"/>
  <c r="AX159" i="6" s="1"/>
  <c r="AJ159" i="6"/>
  <c r="BF159" i="6" s="1"/>
  <c r="AT111" i="6"/>
  <c r="AW111" i="6" s="1"/>
  <c r="BF122" i="6" s="1"/>
  <c r="X160" i="6"/>
  <c r="AT160" i="6" s="1"/>
  <c r="AF160" i="6"/>
  <c r="BB160" i="6" s="1"/>
  <c r="AN160" i="6"/>
  <c r="BJ160" i="6" s="1"/>
  <c r="AB161" i="6"/>
  <c r="AX161" i="6" s="1"/>
  <c r="AJ161" i="6"/>
  <c r="BF161" i="6" s="1"/>
  <c r="X162" i="6"/>
  <c r="AT162" i="6" s="1"/>
  <c r="AT113" i="6"/>
  <c r="AW113" i="6" s="1"/>
  <c r="AF162" i="6"/>
  <c r="BB162" i="6" s="1"/>
  <c r="AN162" i="6"/>
  <c r="BJ162" i="6" s="1"/>
  <c r="AB163" i="6"/>
  <c r="AX163" i="6" s="1"/>
  <c r="AJ163" i="6"/>
  <c r="BF163" i="6" s="1"/>
  <c r="X164" i="6"/>
  <c r="AT164" i="6" s="1"/>
  <c r="AT115" i="6"/>
  <c r="AW115" i="6" s="1"/>
  <c r="BF126" i="6" s="1"/>
  <c r="AF164" i="6"/>
  <c r="BB164" i="6" s="1"/>
  <c r="AN164" i="6"/>
  <c r="BJ164" i="6" s="1"/>
  <c r="AT120" i="6"/>
  <c r="AW120" i="6" s="1"/>
  <c r="AT122" i="6"/>
  <c r="AW122" i="6" s="1"/>
  <c r="AT124" i="6"/>
  <c r="AW124" i="6" s="1"/>
  <c r="AT126" i="6"/>
  <c r="AW126" i="6" s="1"/>
  <c r="AT128" i="6"/>
  <c r="AW128" i="6" s="1"/>
  <c r="AT130" i="6"/>
  <c r="AW130" i="6" s="1"/>
  <c r="AT132" i="6"/>
  <c r="AW132" i="6" s="1"/>
  <c r="AT134" i="6"/>
  <c r="AW134" i="6" s="1"/>
  <c r="AT136" i="6"/>
  <c r="AW136" i="6" s="1"/>
  <c r="AT138" i="6"/>
  <c r="AW138" i="6" s="1"/>
  <c r="Y144" i="6"/>
  <c r="AU144" i="6" s="1"/>
  <c r="AT95" i="6"/>
  <c r="AW95" i="6" s="1"/>
  <c r="BF106" i="6" s="1"/>
  <c r="AG144" i="6"/>
  <c r="BC144" i="6" s="1"/>
  <c r="AO144" i="6"/>
  <c r="BK144" i="6" s="1"/>
  <c r="AC145" i="6"/>
  <c r="AY145" i="6" s="1"/>
  <c r="AK145" i="6"/>
  <c r="BG145" i="6" s="1"/>
  <c r="Y146" i="6"/>
  <c r="AU146" i="6" s="1"/>
  <c r="AG146" i="6"/>
  <c r="BC146" i="6" s="1"/>
  <c r="AO146" i="6"/>
  <c r="BK146" i="6" s="1"/>
  <c r="AC147" i="6"/>
  <c r="AY147" i="6" s="1"/>
  <c r="AK147" i="6"/>
  <c r="BG147" i="6" s="1"/>
  <c r="Y148" i="6"/>
  <c r="AU148" i="6" s="1"/>
  <c r="AG148" i="6"/>
  <c r="BC148" i="6" s="1"/>
  <c r="AO148" i="6"/>
  <c r="BK148" i="6" s="1"/>
  <c r="AC149" i="6"/>
  <c r="AY149" i="6" s="1"/>
  <c r="AK149" i="6"/>
  <c r="BG149" i="6" s="1"/>
  <c r="Y150" i="6"/>
  <c r="AU150" i="6" s="1"/>
  <c r="AG150" i="6"/>
  <c r="BC150" i="6" s="1"/>
  <c r="AO150" i="6"/>
  <c r="BK150" i="6" s="1"/>
  <c r="AC151" i="6"/>
  <c r="AY151" i="6" s="1"/>
  <c r="AK151" i="6"/>
  <c r="BG151" i="6" s="1"/>
  <c r="Y152" i="6"/>
  <c r="AU152" i="6" s="1"/>
  <c r="AG152" i="6"/>
  <c r="BC152" i="6" s="1"/>
  <c r="AO152" i="6"/>
  <c r="BK152" i="6" s="1"/>
  <c r="AC153" i="6"/>
  <c r="AY153" i="6" s="1"/>
  <c r="AK153" i="6"/>
  <c r="BG153" i="6" s="1"/>
  <c r="Y154" i="6"/>
  <c r="AU154" i="6" s="1"/>
  <c r="AG154" i="6"/>
  <c r="BC154" i="6" s="1"/>
  <c r="AO154" i="6"/>
  <c r="BK154" i="6" s="1"/>
  <c r="AC155" i="6"/>
  <c r="AY155" i="6" s="1"/>
  <c r="AK155" i="6"/>
  <c r="BG155" i="6" s="1"/>
  <c r="Y156" i="6"/>
  <c r="AU156" i="6" s="1"/>
  <c r="AG156" i="6"/>
  <c r="BC156" i="6" s="1"/>
  <c r="AO156" i="6"/>
  <c r="BK156" i="6" s="1"/>
  <c r="AC157" i="6"/>
  <c r="AY157" i="6" s="1"/>
  <c r="AK157" i="6"/>
  <c r="BG157" i="6" s="1"/>
  <c r="Y158" i="6"/>
  <c r="AU158" i="6" s="1"/>
  <c r="AG158" i="6"/>
  <c r="BC158" i="6" s="1"/>
  <c r="AO158" i="6"/>
  <c r="BK158" i="6" s="1"/>
  <c r="AC159" i="6"/>
  <c r="AY159" i="6" s="1"/>
  <c r="AK159" i="6"/>
  <c r="BG159" i="6" s="1"/>
  <c r="Y160" i="6"/>
  <c r="AU160" i="6" s="1"/>
  <c r="AG160" i="6"/>
  <c r="BC160" i="6" s="1"/>
  <c r="AO160" i="6"/>
  <c r="BK160" i="6" s="1"/>
  <c r="AC161" i="6"/>
  <c r="AY161" i="6" s="1"/>
  <c r="AK161" i="6"/>
  <c r="BG161" i="6" s="1"/>
  <c r="Y162" i="6"/>
  <c r="AU162" i="6" s="1"/>
  <c r="AG162" i="6"/>
  <c r="BC162" i="6" s="1"/>
  <c r="AO162" i="6"/>
  <c r="BK162" i="6" s="1"/>
  <c r="AC163" i="6"/>
  <c r="AY163" i="6" s="1"/>
  <c r="AK163" i="6"/>
  <c r="BG163" i="6" s="1"/>
  <c r="Y164" i="6"/>
  <c r="AU164" i="6" s="1"/>
  <c r="AG164" i="6"/>
  <c r="BC164" i="6" s="1"/>
  <c r="AO164" i="6"/>
  <c r="BK164" i="6" s="1"/>
  <c r="Z144" i="6"/>
  <c r="AV144" i="6" s="1"/>
  <c r="AH144" i="6"/>
  <c r="BD144" i="6" s="1"/>
  <c r="AP144" i="6"/>
  <c r="BL144" i="6" s="1"/>
  <c r="AD145" i="6"/>
  <c r="AZ145" i="6" s="1"/>
  <c r="AL145" i="6"/>
  <c r="BH145" i="6" s="1"/>
  <c r="Z146" i="6"/>
  <c r="AV146" i="6" s="1"/>
  <c r="AH146" i="6"/>
  <c r="BD146" i="6" s="1"/>
  <c r="AP146" i="6"/>
  <c r="BL146" i="6" s="1"/>
  <c r="AD147" i="6"/>
  <c r="AZ147" i="6" s="1"/>
  <c r="AL147" i="6"/>
  <c r="BH147" i="6" s="1"/>
  <c r="Z148" i="6"/>
  <c r="AV148" i="6" s="1"/>
  <c r="AH148" i="6"/>
  <c r="BD148" i="6" s="1"/>
  <c r="AP148" i="6"/>
  <c r="BL148" i="6" s="1"/>
  <c r="AD149" i="6"/>
  <c r="AZ149" i="6" s="1"/>
  <c r="AL149" i="6"/>
  <c r="BH149" i="6" s="1"/>
  <c r="Z150" i="6"/>
  <c r="AV150" i="6" s="1"/>
  <c r="AH150" i="6"/>
  <c r="BD150" i="6" s="1"/>
  <c r="AP150" i="6"/>
  <c r="BL150" i="6" s="1"/>
  <c r="AD151" i="6"/>
  <c r="AZ151" i="6" s="1"/>
  <c r="AL151" i="6"/>
  <c r="BH151" i="6" s="1"/>
  <c r="Z152" i="6"/>
  <c r="AV152" i="6" s="1"/>
  <c r="AH152" i="6"/>
  <c r="BD152" i="6" s="1"/>
  <c r="AP152" i="6"/>
  <c r="BL152" i="6" s="1"/>
  <c r="AD153" i="6"/>
  <c r="AZ153" i="6" s="1"/>
  <c r="AL153" i="6"/>
  <c r="BH153" i="6" s="1"/>
  <c r="Z154" i="6"/>
  <c r="AV154" i="6" s="1"/>
  <c r="AH154" i="6"/>
  <c r="BD154" i="6" s="1"/>
  <c r="AP154" i="6"/>
  <c r="BL154" i="6" s="1"/>
  <c r="AD155" i="6"/>
  <c r="AZ155" i="6" s="1"/>
  <c r="AL155" i="6"/>
  <c r="BH155" i="6" s="1"/>
  <c r="Z156" i="6"/>
  <c r="AV156" i="6" s="1"/>
  <c r="AH156" i="6"/>
  <c r="BD156" i="6" s="1"/>
  <c r="AP156" i="6"/>
  <c r="BL156" i="6" s="1"/>
  <c r="AD157" i="6"/>
  <c r="AZ157" i="6" s="1"/>
  <c r="AL157" i="6"/>
  <c r="BH157" i="6" s="1"/>
  <c r="Z158" i="6"/>
  <c r="AV158" i="6" s="1"/>
  <c r="AH158" i="6"/>
  <c r="BD158" i="6" s="1"/>
  <c r="AP158" i="6"/>
  <c r="BL158" i="6" s="1"/>
  <c r="AD159" i="6"/>
  <c r="AZ159" i="6" s="1"/>
  <c r="AL159" i="6"/>
  <c r="BH159" i="6" s="1"/>
  <c r="Z160" i="6"/>
  <c r="AV160" i="6" s="1"/>
  <c r="AH160" i="6"/>
  <c r="BD160" i="6" s="1"/>
  <c r="AP160" i="6"/>
  <c r="BL160" i="6" s="1"/>
  <c r="AD161" i="6"/>
  <c r="AZ161" i="6" s="1"/>
  <c r="AL161" i="6"/>
  <c r="BH161" i="6" s="1"/>
  <c r="Z162" i="6"/>
  <c r="AV162" i="6" s="1"/>
  <c r="AH162" i="6"/>
  <c r="BD162" i="6" s="1"/>
  <c r="AP162" i="6"/>
  <c r="BL162" i="6" s="1"/>
  <c r="AD163" i="6"/>
  <c r="AZ163" i="6" s="1"/>
  <c r="AL163" i="6"/>
  <c r="BH163" i="6" s="1"/>
  <c r="Z164" i="6"/>
  <c r="AV164" i="6" s="1"/>
  <c r="AH164" i="6"/>
  <c r="BD164" i="6" s="1"/>
  <c r="AP164" i="6"/>
  <c r="BL164" i="6" s="1"/>
  <c r="AA144" i="6"/>
  <c r="AW144" i="6" s="1"/>
  <c r="AI144" i="6"/>
  <c r="BE144" i="6" s="1"/>
  <c r="AQ144" i="6"/>
  <c r="BM144" i="6" s="1"/>
  <c r="AE145" i="6"/>
  <c r="BA145" i="6" s="1"/>
  <c r="AM145" i="6"/>
  <c r="BI145" i="6" s="1"/>
  <c r="AA146" i="6"/>
  <c r="AW146" i="6" s="1"/>
  <c r="AI146" i="6"/>
  <c r="BE146" i="6" s="1"/>
  <c r="AQ146" i="6"/>
  <c r="BM146" i="6" s="1"/>
  <c r="AE147" i="6"/>
  <c r="BA147" i="6" s="1"/>
  <c r="AM147" i="6"/>
  <c r="BI147" i="6" s="1"/>
  <c r="AA148" i="6"/>
  <c r="AW148" i="6" s="1"/>
  <c r="AI148" i="6"/>
  <c r="BE148" i="6" s="1"/>
  <c r="AQ148" i="6"/>
  <c r="BM148" i="6" s="1"/>
  <c r="AE149" i="6"/>
  <c r="BA149" i="6" s="1"/>
  <c r="AM149" i="6"/>
  <c r="BI149" i="6" s="1"/>
  <c r="AA150" i="6"/>
  <c r="AW150" i="6" s="1"/>
  <c r="AI150" i="6"/>
  <c r="BE150" i="6" s="1"/>
  <c r="AQ150" i="6"/>
  <c r="BM150" i="6" s="1"/>
  <c r="AE151" i="6"/>
  <c r="BA151" i="6" s="1"/>
  <c r="AM151" i="6"/>
  <c r="BI151" i="6" s="1"/>
  <c r="AA152" i="6"/>
  <c r="AW152" i="6" s="1"/>
  <c r="AI152" i="6"/>
  <c r="BE152" i="6" s="1"/>
  <c r="AQ152" i="6"/>
  <c r="BM152" i="6" s="1"/>
  <c r="AE153" i="6"/>
  <c r="BA153" i="6" s="1"/>
  <c r="AM153" i="6"/>
  <c r="BI153" i="6" s="1"/>
  <c r="AA154" i="6"/>
  <c r="AW154" i="6" s="1"/>
  <c r="AI154" i="6"/>
  <c r="BE154" i="6" s="1"/>
  <c r="AQ154" i="6"/>
  <c r="BM154" i="6" s="1"/>
  <c r="AE155" i="6"/>
  <c r="BA155" i="6" s="1"/>
  <c r="AM155" i="6"/>
  <c r="BI155" i="6" s="1"/>
  <c r="AA156" i="6"/>
  <c r="AW156" i="6" s="1"/>
  <c r="AI156" i="6"/>
  <c r="BE156" i="6" s="1"/>
  <c r="AQ156" i="6"/>
  <c r="BM156" i="6" s="1"/>
  <c r="AE157" i="6"/>
  <c r="BA157" i="6" s="1"/>
  <c r="AM157" i="6"/>
  <c r="BI157" i="6" s="1"/>
  <c r="AA158" i="6"/>
  <c r="AW158" i="6" s="1"/>
  <c r="AI158" i="6"/>
  <c r="BE158" i="6" s="1"/>
  <c r="AQ158" i="6"/>
  <c r="BM158" i="6" s="1"/>
  <c r="AE159" i="6"/>
  <c r="BA159" i="6" s="1"/>
  <c r="AM159" i="6"/>
  <c r="BI159" i="6" s="1"/>
  <c r="AA160" i="6"/>
  <c r="AW160" i="6" s="1"/>
  <c r="AI160" i="6"/>
  <c r="BE160" i="6" s="1"/>
  <c r="AQ160" i="6"/>
  <c r="BM160" i="6" s="1"/>
  <c r="AE161" i="6"/>
  <c r="BA161" i="6" s="1"/>
  <c r="AM161" i="6"/>
  <c r="BI161" i="6" s="1"/>
  <c r="AA162" i="6"/>
  <c r="AW162" i="6" s="1"/>
  <c r="AI162" i="6"/>
  <c r="BE162" i="6" s="1"/>
  <c r="AQ162" i="6"/>
  <c r="BM162" i="6" s="1"/>
  <c r="AE163" i="6"/>
  <c r="BA163" i="6" s="1"/>
  <c r="AM163" i="6"/>
  <c r="BI163" i="6" s="1"/>
  <c r="AA164" i="6"/>
  <c r="AW164" i="6" s="1"/>
  <c r="AI164" i="6"/>
  <c r="BE164" i="6" s="1"/>
  <c r="AQ164" i="6"/>
  <c r="BM164" i="6" s="1"/>
  <c r="AB144" i="6"/>
  <c r="AX144" i="6" s="1"/>
  <c r="AJ144" i="6"/>
  <c r="BF144" i="6" s="1"/>
  <c r="X145" i="6"/>
  <c r="AT145" i="6" s="1"/>
  <c r="AT96" i="6"/>
  <c r="AW96" i="6" s="1"/>
  <c r="BF107" i="6" s="1"/>
  <c r="AF145" i="6"/>
  <c r="BB145" i="6" s="1"/>
  <c r="AN145" i="6"/>
  <c r="BJ145" i="6" s="1"/>
  <c r="AB146" i="6"/>
  <c r="AX146" i="6" s="1"/>
  <c r="AJ146" i="6"/>
  <c r="BF146" i="6" s="1"/>
  <c r="AT98" i="6"/>
  <c r="AW98" i="6" s="1"/>
  <c r="AZ109" i="6" s="1"/>
  <c r="X147" i="6"/>
  <c r="AT147" i="6" s="1"/>
  <c r="AF147" i="6"/>
  <c r="BB147" i="6" s="1"/>
  <c r="AN147" i="6"/>
  <c r="BJ147" i="6" s="1"/>
  <c r="AB148" i="6"/>
  <c r="AX148" i="6" s="1"/>
  <c r="AJ148" i="6"/>
  <c r="BF148" i="6" s="1"/>
  <c r="AT100" i="6"/>
  <c r="AW100" i="6" s="1"/>
  <c r="BF111" i="6" s="1"/>
  <c r="X149" i="6"/>
  <c r="AT149" i="6" s="1"/>
  <c r="AF149" i="6"/>
  <c r="BB149" i="6" s="1"/>
  <c r="AN149" i="6"/>
  <c r="BJ149" i="6" s="1"/>
  <c r="AB150" i="6"/>
  <c r="AX150" i="6" s="1"/>
  <c r="AJ150" i="6"/>
  <c r="BF150" i="6" s="1"/>
  <c r="X151" i="6"/>
  <c r="AT151" i="6" s="1"/>
  <c r="AT102" i="6"/>
  <c r="AW102" i="6" s="1"/>
  <c r="BF113" i="6" s="1"/>
  <c r="AF151" i="6"/>
  <c r="BB151" i="6" s="1"/>
  <c r="AN151" i="6"/>
  <c r="BJ151" i="6" s="1"/>
  <c r="AB152" i="6"/>
  <c r="AX152" i="6" s="1"/>
  <c r="AJ152" i="6"/>
  <c r="BF152" i="6" s="1"/>
  <c r="AT104" i="6"/>
  <c r="AW104" i="6" s="1"/>
  <c r="BF115" i="6" s="1"/>
  <c r="X153" i="6"/>
  <c r="AT153" i="6" s="1"/>
  <c r="AF153" i="6"/>
  <c r="BB153" i="6" s="1"/>
  <c r="AN153" i="6"/>
  <c r="BJ153" i="6" s="1"/>
  <c r="AB154" i="6"/>
  <c r="AX154" i="6" s="1"/>
  <c r="AJ154" i="6"/>
  <c r="BF154" i="6" s="1"/>
  <c r="X155" i="6"/>
  <c r="AT155" i="6" s="1"/>
  <c r="AT106" i="6"/>
  <c r="AW106" i="6" s="1"/>
  <c r="AZ117" i="6" s="1"/>
  <c r="AF155" i="6"/>
  <c r="BB155" i="6" s="1"/>
  <c r="AN155" i="6"/>
  <c r="BJ155" i="6" s="1"/>
  <c r="AB156" i="6"/>
  <c r="AX156" i="6" s="1"/>
  <c r="AJ156" i="6"/>
  <c r="BF156" i="6" s="1"/>
  <c r="AT108" i="6"/>
  <c r="AW108" i="6" s="1"/>
  <c r="BF119" i="6" s="1"/>
  <c r="X157" i="6"/>
  <c r="AT157" i="6" s="1"/>
  <c r="AF157" i="6"/>
  <c r="BB157" i="6" s="1"/>
  <c r="AN157" i="6"/>
  <c r="BJ157" i="6" s="1"/>
  <c r="AB158" i="6"/>
  <c r="AX158" i="6" s="1"/>
  <c r="AJ158" i="6"/>
  <c r="BF158" i="6" s="1"/>
  <c r="X159" i="6"/>
  <c r="AT159" i="6" s="1"/>
  <c r="AT110" i="6"/>
  <c r="AW110" i="6" s="1"/>
  <c r="BF121" i="6" s="1"/>
  <c r="AF159" i="6"/>
  <c r="BB159" i="6" s="1"/>
  <c r="AN159" i="6"/>
  <c r="BJ159" i="6" s="1"/>
  <c r="AB160" i="6"/>
  <c r="AX160" i="6" s="1"/>
  <c r="AJ160" i="6"/>
  <c r="BF160" i="6" s="1"/>
  <c r="AT112" i="6"/>
  <c r="AW112" i="6" s="1"/>
  <c r="BF123" i="6" s="1"/>
  <c r="X161" i="6"/>
  <c r="AT161" i="6" s="1"/>
  <c r="AF161" i="6"/>
  <c r="BB161" i="6" s="1"/>
  <c r="AN161" i="6"/>
  <c r="BJ161" i="6" s="1"/>
  <c r="AB162" i="6"/>
  <c r="AX162" i="6" s="1"/>
  <c r="AJ162" i="6"/>
  <c r="BF162" i="6" s="1"/>
  <c r="AT114" i="6"/>
  <c r="AW114" i="6" s="1"/>
  <c r="AZ125" i="6" s="1"/>
  <c r="X163" i="6"/>
  <c r="AT163" i="6" s="1"/>
  <c r="AF163" i="6"/>
  <c r="BB163" i="6" s="1"/>
  <c r="AN163" i="6"/>
  <c r="BJ163" i="6" s="1"/>
  <c r="AB164" i="6"/>
  <c r="AX164" i="6" s="1"/>
  <c r="AJ164" i="6"/>
  <c r="BF164" i="6" s="1"/>
  <c r="AT119" i="6"/>
  <c r="AW119" i="6" s="1"/>
  <c r="X144" i="6"/>
  <c r="AT144" i="6" s="1"/>
  <c r="AT121" i="6"/>
  <c r="AW121" i="6" s="1"/>
  <c r="AT123" i="6"/>
  <c r="AW123" i="6" s="1"/>
  <c r="AZ110" i="6" s="1"/>
  <c r="AT125" i="6"/>
  <c r="AW125" i="6" s="1"/>
  <c r="AT127" i="6"/>
  <c r="AW127" i="6" s="1"/>
  <c r="AT129" i="6"/>
  <c r="AW129" i="6" s="1"/>
  <c r="AT131" i="6"/>
  <c r="AW131" i="6" s="1"/>
  <c r="AZ118" i="6" s="1"/>
  <c r="AT133" i="6"/>
  <c r="AW133" i="6" s="1"/>
  <c r="AT135" i="6"/>
  <c r="AW135" i="6" s="1"/>
  <c r="AT137" i="6"/>
  <c r="AW137" i="6" s="1"/>
  <c r="AT139" i="6"/>
  <c r="AW139" i="6" s="1"/>
  <c r="AZ126" i="6" s="1"/>
  <c r="AC144" i="6"/>
  <c r="AY144" i="6" s="1"/>
  <c r="AK144" i="6"/>
  <c r="BG144" i="6" s="1"/>
  <c r="Y145" i="6"/>
  <c r="AU145" i="6" s="1"/>
  <c r="AG145" i="6"/>
  <c r="BC145" i="6" s="1"/>
  <c r="AO145" i="6"/>
  <c r="BK145" i="6" s="1"/>
  <c r="AC146" i="6"/>
  <c r="AY146" i="6" s="1"/>
  <c r="AK146" i="6"/>
  <c r="BG146" i="6" s="1"/>
  <c r="Y147" i="6"/>
  <c r="AU147" i="6" s="1"/>
  <c r="AG147" i="6"/>
  <c r="BC147" i="6" s="1"/>
  <c r="AO147" i="6"/>
  <c r="BK147" i="6" s="1"/>
  <c r="AC148" i="6"/>
  <c r="AY148" i="6" s="1"/>
  <c r="AK148" i="6"/>
  <c r="BG148" i="6" s="1"/>
  <c r="Y149" i="6"/>
  <c r="AU149" i="6" s="1"/>
  <c r="AG149" i="6"/>
  <c r="BC149" i="6" s="1"/>
  <c r="AO149" i="6"/>
  <c r="BK149" i="6" s="1"/>
  <c r="AC150" i="6"/>
  <c r="AY150" i="6" s="1"/>
  <c r="AK150" i="6"/>
  <c r="BG150" i="6" s="1"/>
  <c r="Y151" i="6"/>
  <c r="AU151" i="6" s="1"/>
  <c r="AG151" i="6"/>
  <c r="BC151" i="6" s="1"/>
  <c r="AO151" i="6"/>
  <c r="BK151" i="6" s="1"/>
  <c r="AC152" i="6"/>
  <c r="AY152" i="6" s="1"/>
  <c r="AK152" i="6"/>
  <c r="BG152" i="6" s="1"/>
  <c r="Y153" i="6"/>
  <c r="AU153" i="6" s="1"/>
  <c r="AG153" i="6"/>
  <c r="BC153" i="6" s="1"/>
  <c r="AO153" i="6"/>
  <c r="BK153" i="6" s="1"/>
  <c r="AC154" i="6"/>
  <c r="AY154" i="6" s="1"/>
  <c r="AK154" i="6"/>
  <c r="BG154" i="6" s="1"/>
  <c r="Y155" i="6"/>
  <c r="AU155" i="6" s="1"/>
  <c r="AG155" i="6"/>
  <c r="BC155" i="6" s="1"/>
  <c r="AO155" i="6"/>
  <c r="BK155" i="6" s="1"/>
  <c r="AC156" i="6"/>
  <c r="AY156" i="6" s="1"/>
  <c r="AK156" i="6"/>
  <c r="BG156" i="6" s="1"/>
  <c r="Y157" i="6"/>
  <c r="AU157" i="6" s="1"/>
  <c r="AG157" i="6"/>
  <c r="BC157" i="6" s="1"/>
  <c r="AO157" i="6"/>
  <c r="BK157" i="6" s="1"/>
  <c r="AC158" i="6"/>
  <c r="AY158" i="6" s="1"/>
  <c r="AK158" i="6"/>
  <c r="BG158" i="6" s="1"/>
  <c r="Y159" i="6"/>
  <c r="AU159" i="6" s="1"/>
  <c r="AG159" i="6"/>
  <c r="BC159" i="6" s="1"/>
  <c r="AO159" i="6"/>
  <c r="BK159" i="6" s="1"/>
  <c r="AC160" i="6"/>
  <c r="AY160" i="6" s="1"/>
  <c r="AK160" i="6"/>
  <c r="BG160" i="6" s="1"/>
  <c r="Y161" i="6"/>
  <c r="AU161" i="6" s="1"/>
  <c r="AG161" i="6"/>
  <c r="BC161" i="6" s="1"/>
  <c r="AO161" i="6"/>
  <c r="BK161" i="6" s="1"/>
  <c r="AC162" i="6"/>
  <c r="AY162" i="6" s="1"/>
  <c r="AK162" i="6"/>
  <c r="BG162" i="6" s="1"/>
  <c r="Y163" i="6"/>
  <c r="AU163" i="6" s="1"/>
  <c r="AG163" i="6"/>
  <c r="BC163" i="6" s="1"/>
  <c r="AO163" i="6"/>
  <c r="BK163" i="6" s="1"/>
  <c r="AC164" i="6"/>
  <c r="AY164" i="6" s="1"/>
  <c r="AK164" i="6"/>
  <c r="BG164" i="6" s="1"/>
  <c r="AZ106" i="6"/>
  <c r="AZ113" i="6"/>
  <c r="BF125" i="6"/>
  <c r="BF117" i="6"/>
  <c r="BF109" i="6"/>
  <c r="AZ114" i="6"/>
  <c r="BF124" i="6"/>
  <c r="BF116" i="6"/>
  <c r="BF108" i="6"/>
  <c r="AZ107" i="6"/>
  <c r="AZ115" i="6"/>
  <c r="AZ123" i="6"/>
  <c r="BP175" i="6" l="1"/>
  <c r="BP144" i="6" a="1"/>
  <c r="BP144" i="6" s="1"/>
  <c r="CG145" i="6" s="1"/>
  <c r="AZ121" i="6"/>
  <c r="CJ180" i="6"/>
  <c r="BS188" i="6"/>
  <c r="BP188" i="6"/>
  <c r="BP157" i="6" a="1"/>
  <c r="BP157" i="6" s="1"/>
  <c r="CG158" i="6" s="1"/>
  <c r="CE185" i="6"/>
  <c r="CI182" i="6"/>
  <c r="BP180" i="6"/>
  <c r="BP149" i="6" a="1"/>
  <c r="BP149" i="6" s="1"/>
  <c r="CG150" i="6" s="1"/>
  <c r="CE177" i="6"/>
  <c r="BT191" i="6"/>
  <c r="CJ187" i="6"/>
  <c r="CB181" i="6"/>
  <c r="BP191" i="6"/>
  <c r="BP160" i="6" a="1"/>
  <c r="BP160" i="6" s="1"/>
  <c r="CG161" i="6" s="1"/>
  <c r="CE188" i="6"/>
  <c r="CE180" i="6"/>
  <c r="CG185" i="6"/>
  <c r="CC182" i="6"/>
  <c r="BU176" i="6"/>
  <c r="CB180" i="6"/>
  <c r="BW188" i="6"/>
  <c r="CG191" i="6"/>
  <c r="CE187" i="6"/>
  <c r="BZ176" i="6"/>
  <c r="CK191" i="6"/>
  <c r="CG188" i="6"/>
  <c r="CK175" i="6"/>
  <c r="BT187" i="6"/>
  <c r="CF180" i="6"/>
  <c r="AZ124" i="6"/>
  <c r="CE190" i="6"/>
  <c r="AZ116" i="6"/>
  <c r="CE182" i="6"/>
  <c r="AZ108" i="6"/>
  <c r="BY191" i="6"/>
  <c r="BU188" i="6"/>
  <c r="CG181" i="6"/>
  <c r="BY175" i="6"/>
  <c r="CK185" i="6"/>
  <c r="BT181" i="6"/>
  <c r="BT180" i="6"/>
  <c r="CF195" i="6"/>
  <c r="CJ182" i="6"/>
  <c r="BS190" i="6"/>
  <c r="BP190" i="6"/>
  <c r="BP159" i="6" a="1"/>
  <c r="BP159" i="6" s="1"/>
  <c r="CG160" i="6" s="1"/>
  <c r="BW187" i="6"/>
  <c r="BP182" i="6"/>
  <c r="CA182" i="6" s="1"/>
  <c r="BP151" i="6" a="1"/>
  <c r="BP151" i="6" s="1"/>
  <c r="CG152" i="6" s="1"/>
  <c r="CL191" i="6"/>
  <c r="CH188" i="6"/>
  <c r="BZ182" i="6"/>
  <c r="BV179" i="6"/>
  <c r="CL175" i="6"/>
  <c r="CC191" i="6"/>
  <c r="BY188" i="6"/>
  <c r="CC175" i="6"/>
  <c r="BX180" i="6"/>
  <c r="BP193" i="6"/>
  <c r="CE193" i="6" s="1"/>
  <c r="BP162" i="6" a="1"/>
  <c r="BP162" i="6" s="1"/>
  <c r="CG163" i="6" s="1"/>
  <c r="BW190" i="6"/>
  <c r="CA187" i="6"/>
  <c r="BP185" i="6"/>
  <c r="BP154" i="6" a="1"/>
  <c r="BP154" i="6" s="1"/>
  <c r="CG155" i="6" s="1"/>
  <c r="BW182" i="6"/>
  <c r="BP177" i="6"/>
  <c r="CI177" i="6" s="1"/>
  <c r="BS177" i="6"/>
  <c r="BP146" i="6" a="1"/>
  <c r="BP146" i="6" s="1"/>
  <c r="CG147" i="6" s="1"/>
  <c r="CG187" i="6"/>
  <c r="CC184" i="6"/>
  <c r="BY181" i="6"/>
  <c r="BU178" i="6"/>
  <c r="BX177" i="6"/>
  <c r="BW177" i="6"/>
  <c r="AZ111" i="6"/>
  <c r="CA185" i="6"/>
  <c r="BU182" i="6"/>
  <c r="CI184" i="6"/>
  <c r="CF185" i="6"/>
  <c r="CB182" i="6"/>
  <c r="BT176" i="6"/>
  <c r="BP192" i="6"/>
  <c r="CJ192" i="6" s="1"/>
  <c r="BP161" i="6" a="1"/>
  <c r="BP161" i="6" s="1"/>
  <c r="CG162" i="6" s="1"/>
  <c r="BP184" i="6"/>
  <c r="CF184" i="6" s="1"/>
  <c r="BP153" i="6" a="1"/>
  <c r="BP153" i="6" s="1"/>
  <c r="CG154" i="6" s="1"/>
  <c r="CE181" i="6"/>
  <c r="CD191" i="6"/>
  <c r="BZ188" i="6"/>
  <c r="BV185" i="6"/>
  <c r="CL181" i="6"/>
  <c r="CH178" i="6"/>
  <c r="CD175" i="6"/>
  <c r="BU191" i="6"/>
  <c r="CK187" i="6"/>
  <c r="CG184" i="6"/>
  <c r="CC181" i="6"/>
  <c r="BY178" i="6"/>
  <c r="BU175" i="6"/>
  <c r="CJ195" i="6"/>
  <c r="BT183" i="6"/>
  <c r="CF176" i="6"/>
  <c r="BP187" i="6"/>
  <c r="BS187" i="6"/>
  <c r="BP156" i="6" a="1"/>
  <c r="BP156" i="6" s="1"/>
  <c r="CG157" i="6" s="1"/>
  <c r="CE184" i="6"/>
  <c r="CI181" i="6"/>
  <c r="BP179" i="6"/>
  <c r="CK179" i="6" s="1"/>
  <c r="BP148" i="6" a="1"/>
  <c r="BP148" i="6" s="1"/>
  <c r="CG149" i="6" s="1"/>
  <c r="CC190" i="6"/>
  <c r="BY187" i="6"/>
  <c r="BU184" i="6"/>
  <c r="CK180" i="6"/>
  <c r="CG177" i="6"/>
  <c r="CA177" i="6"/>
  <c r="CG175" i="6"/>
  <c r="AZ122" i="6"/>
  <c r="CF191" i="6"/>
  <c r="BX185" i="6"/>
  <c r="CJ178" i="6"/>
  <c r="CF175" i="6"/>
  <c r="BW181" i="6"/>
  <c r="BP176" i="6"/>
  <c r="BS176" i="6"/>
  <c r="BP145" i="6" a="1"/>
  <c r="BP145" i="6" s="1"/>
  <c r="CG146" i="6" s="1"/>
  <c r="BV191" i="6"/>
  <c r="CL187" i="6"/>
  <c r="CH184" i="6"/>
  <c r="BV175" i="6"/>
  <c r="CK193" i="6"/>
  <c r="CG190" i="6"/>
  <c r="CC187" i="6"/>
  <c r="BY184" i="6"/>
  <c r="BU181" i="6"/>
  <c r="CJ185" i="6"/>
  <c r="CF182" i="6"/>
  <c r="CB179" i="6"/>
  <c r="BX176" i="6"/>
  <c r="AZ119" i="6"/>
  <c r="BP195" i="6"/>
  <c r="CK195" i="6" s="1"/>
  <c r="BP164" i="6" a="1"/>
  <c r="BP164" i="6" s="1"/>
  <c r="CG165" i="6" s="1"/>
  <c r="BW184" i="6"/>
  <c r="CA181" i="6"/>
  <c r="BU190" i="6"/>
  <c r="CG183" i="6"/>
  <c r="CC180" i="6"/>
  <c r="BY177" i="6"/>
  <c r="CF183" i="6"/>
  <c r="CA190" i="6"/>
  <c r="CF190" i="6"/>
  <c r="CC188" i="6"/>
  <c r="CJ176" i="6"/>
  <c r="CD195" i="6"/>
  <c r="BX195" i="6"/>
  <c r="CB188" i="6"/>
  <c r="BT182" i="6"/>
  <c r="CB194" i="6"/>
  <c r="BX191" i="6"/>
  <c r="BT188" i="6"/>
  <c r="CJ184" i="6"/>
  <c r="CF181" i="6"/>
  <c r="BX175" i="6"/>
  <c r="BP194" i="6"/>
  <c r="BX194" i="6" s="1"/>
  <c r="BS194" i="6"/>
  <c r="BP163" i="6" a="1"/>
  <c r="BP163" i="6" s="1"/>
  <c r="CG164" i="6" s="1"/>
  <c r="CE191" i="6"/>
  <c r="CI188" i="6"/>
  <c r="CE183" i="6"/>
  <c r="CI180" i="6"/>
  <c r="BP178" i="6"/>
  <c r="BS178" i="6"/>
  <c r="BP147" i="6" a="1"/>
  <c r="BP147" i="6" s="1"/>
  <c r="CG148" i="6" s="1"/>
  <c r="CE175" i="6"/>
  <c r="CH190" i="6"/>
  <c r="CD187" i="6"/>
  <c r="BV181" i="6"/>
  <c r="CL177" i="6"/>
  <c r="CC193" i="6"/>
  <c r="BY190" i="6"/>
  <c r="BU187" i="6"/>
  <c r="CK183" i="6"/>
  <c r="CG180" i="6"/>
  <c r="CJ191" i="6"/>
  <c r="CF188" i="6"/>
  <c r="CB185" i="6"/>
  <c r="BX182" i="6"/>
  <c r="BT179" i="6"/>
  <c r="CJ175" i="6"/>
  <c r="CI191" i="6"/>
  <c r="BP189" i="6"/>
  <c r="CC189" i="6" s="1"/>
  <c r="BP158" i="6" a="1"/>
  <c r="BP158" i="6" s="1"/>
  <c r="CG159" i="6" s="1"/>
  <c r="CI183" i="6"/>
  <c r="BS181" i="6"/>
  <c r="BP181" i="6"/>
  <c r="BP150" i="6" a="1"/>
  <c r="BP150" i="6" s="1"/>
  <c r="CG151" i="6" s="1"/>
  <c r="CE178" i="6"/>
  <c r="CI175" i="6"/>
  <c r="CK192" i="6"/>
  <c r="BY183" i="6"/>
  <c r="BU180" i="6"/>
  <c r="CK176" i="6"/>
  <c r="BT190" i="6"/>
  <c r="BW193" i="6"/>
  <c r="CL195" i="6"/>
  <c r="CJ193" i="6"/>
  <c r="BT175" i="6"/>
  <c r="BP183" i="6"/>
  <c r="BX183" i="6" s="1"/>
  <c r="BP152" i="6" a="1"/>
  <c r="BP152" i="6" s="1"/>
  <c r="CG153" i="6" s="1"/>
  <c r="CE195" i="6"/>
  <c r="BT194" i="6"/>
  <c r="CJ190" i="6"/>
  <c r="CF187" i="6"/>
  <c r="CB184" i="6"/>
  <c r="BX181" i="6"/>
  <c r="BT178" i="6"/>
  <c r="BW191" i="6"/>
  <c r="CA188" i="6"/>
  <c r="BP186" i="6"/>
  <c r="CE186" i="6" s="1"/>
  <c r="BP155" i="6" a="1"/>
  <c r="BP155" i="6" s="1"/>
  <c r="CG156" i="6" s="1"/>
  <c r="BW183" i="6"/>
  <c r="CA180" i="6"/>
  <c r="BW175" i="6"/>
  <c r="BZ190" i="6"/>
  <c r="BV187" i="6"/>
  <c r="CL183" i="6"/>
  <c r="CH180" i="6"/>
  <c r="CD177" i="6"/>
  <c r="CC183" i="6"/>
  <c r="BY180" i="6"/>
  <c r="BU177" i="6"/>
  <c r="CF194" i="6"/>
  <c r="CB191" i="6"/>
  <c r="BX188" i="6"/>
  <c r="BT185" i="6"/>
  <c r="CJ181" i="6"/>
  <c r="CF178" i="6"/>
  <c r="CB175" i="6"/>
  <c r="CA191" i="6"/>
  <c r="AZ120" i="6"/>
  <c r="BF120" i="6"/>
  <c r="CA183" i="6"/>
  <c r="AZ112" i="6"/>
  <c r="BF112" i="6"/>
  <c r="BW178" i="6"/>
  <c r="CA175" i="6"/>
  <c r="CG195" i="6"/>
  <c r="CK182" i="6"/>
  <c r="CG179" i="6"/>
  <c r="CC176" i="6"/>
  <c r="BT195" i="6" l="1"/>
  <c r="CL178" i="6"/>
  <c r="BV178" i="6"/>
  <c r="CD178" i="6"/>
  <c r="CH192" i="6"/>
  <c r="BY193" i="6"/>
  <c r="BS195" i="6"/>
  <c r="CB195" i="6"/>
  <c r="BZ178" i="6"/>
  <c r="BV176" i="6"/>
  <c r="CL176" i="6"/>
  <c r="CD176" i="6"/>
  <c r="CC179" i="6"/>
  <c r="CG193" i="6"/>
  <c r="CO187" i="6"/>
  <c r="CQ187" i="6" s="1"/>
  <c r="CR187" i="6" s="1"/>
  <c r="CB189" i="6"/>
  <c r="CH194" i="6"/>
  <c r="CC192" i="6"/>
  <c r="BU193" i="6"/>
  <c r="BS183" i="6"/>
  <c r="CH181" i="6"/>
  <c r="BZ181" i="6"/>
  <c r="CE194" i="6"/>
  <c r="CC177" i="6"/>
  <c r="BZ184" i="6"/>
  <c r="CB178" i="6"/>
  <c r="CJ194" i="6"/>
  <c r="BW176" i="6"/>
  <c r="CK177" i="6"/>
  <c r="CD181" i="6"/>
  <c r="CA178" i="6"/>
  <c r="BV183" i="6"/>
  <c r="CE176" i="6"/>
  <c r="BZ187" i="6"/>
  <c r="CH187" i="6"/>
  <c r="CF192" i="6"/>
  <c r="BY194" i="6"/>
  <c r="CI178" i="6"/>
  <c r="BS192" i="6"/>
  <c r="BT192" i="6"/>
  <c r="CH176" i="6"/>
  <c r="BU194" i="6"/>
  <c r="CH185" i="6"/>
  <c r="BZ185" i="6"/>
  <c r="BU185" i="6"/>
  <c r="CA184" i="6"/>
  <c r="CF179" i="6"/>
  <c r="CI179" i="6"/>
  <c r="CC185" i="6"/>
  <c r="CE179" i="6"/>
  <c r="CL179" i="6"/>
  <c r="BY195" i="6"/>
  <c r="CI193" i="6"/>
  <c r="CD183" i="6"/>
  <c r="CJ177" i="6"/>
  <c r="CB183" i="6"/>
  <c r="CK178" i="6"/>
  <c r="CC178" i="6"/>
  <c r="CJ183" i="6"/>
  <c r="BX178" i="6"/>
  <c r="BU183" i="6"/>
  <c r="CH186" i="6"/>
  <c r="BT184" i="6"/>
  <c r="BU189" i="6"/>
  <c r="CJ186" i="6"/>
  <c r="CC186" i="6"/>
  <c r="CI194" i="6"/>
  <c r="CF186" i="6"/>
  <c r="BV195" i="6"/>
  <c r="BT186" i="6"/>
  <c r="CK194" i="6"/>
  <c r="BY186" i="6"/>
  <c r="CL189" i="6"/>
  <c r="BX187" i="6"/>
  <c r="CD189" i="6"/>
  <c r="CI189" i="6"/>
  <c r="CD192" i="6"/>
  <c r="BV192" i="6"/>
  <c r="CL192" i="6"/>
  <c r="BZ192" i="6"/>
  <c r="CA186" i="6"/>
  <c r="BV189" i="6"/>
  <c r="BZ179" i="6"/>
  <c r="CH179" i="6"/>
  <c r="CE192" i="6"/>
  <c r="BW194" i="6"/>
  <c r="BS186" i="6"/>
  <c r="CC195" i="6"/>
  <c r="CG189" i="6"/>
  <c r="CL193" i="6"/>
  <c r="CA189" i="6"/>
  <c r="BW189" i="6"/>
  <c r="BS179" i="6"/>
  <c r="BS184" i="6"/>
  <c r="CF189" i="6"/>
  <c r="CH177" i="6"/>
  <c r="BZ177" i="6"/>
  <c r="CJ189" i="6"/>
  <c r="CG194" i="6"/>
  <c r="CA176" i="6"/>
  <c r="BV190" i="6"/>
  <c r="CL190" i="6"/>
  <c r="CD190" i="6"/>
  <c r="BX189" i="6"/>
  <c r="CA193" i="6"/>
  <c r="CK184" i="6"/>
  <c r="CI187" i="6"/>
  <c r="BX190" i="6"/>
  <c r="BU195" i="6"/>
  <c r="BY185" i="6"/>
  <c r="BY179" i="6"/>
  <c r="CI185" i="6"/>
  <c r="BV193" i="6"/>
  <c r="CD188" i="6"/>
  <c r="BV188" i="6"/>
  <c r="CL188" i="6"/>
  <c r="CB190" i="6"/>
  <c r="CD186" i="6"/>
  <c r="CL186" i="6"/>
  <c r="BV186" i="6"/>
  <c r="BW192" i="6"/>
  <c r="BZ194" i="6"/>
  <c r="CA194" i="6"/>
  <c r="CJ179" i="6"/>
  <c r="CD184" i="6"/>
  <c r="BV184" i="6"/>
  <c r="CL184" i="6"/>
  <c r="BX179" i="6"/>
  <c r="CA179" i="6"/>
  <c r="BS193" i="6"/>
  <c r="BT193" i="6"/>
  <c r="BW179" i="6"/>
  <c r="CB192" i="6"/>
  <c r="CB193" i="6"/>
  <c r="CG192" i="6"/>
  <c r="CF193" i="6"/>
  <c r="CK186" i="6"/>
  <c r="CI186" i="6"/>
  <c r="CA192" i="6"/>
  <c r="CD179" i="6"/>
  <c r="CI190" i="6"/>
  <c r="BZ175" i="6"/>
  <c r="CH175" i="6"/>
  <c r="BZ189" i="6"/>
  <c r="CH189" i="6"/>
  <c r="BS189" i="6"/>
  <c r="BZ195" i="6"/>
  <c r="CH195" i="6"/>
  <c r="BX192" i="6"/>
  <c r="BX184" i="6"/>
  <c r="BX186" i="6"/>
  <c r="CE189" i="6"/>
  <c r="CA195" i="6"/>
  <c r="CG178" i="6"/>
  <c r="BV182" i="6"/>
  <c r="CD182" i="6"/>
  <c r="CL182" i="6"/>
  <c r="BW195" i="6"/>
  <c r="CI176" i="6"/>
  <c r="BZ186" i="6"/>
  <c r="CC194" i="6"/>
  <c r="CI195" i="6"/>
  <c r="BU179" i="6"/>
  <c r="CH182" i="6"/>
  <c r="CB187" i="6"/>
  <c r="CK188" i="6"/>
  <c r="BZ191" i="6"/>
  <c r="CH191" i="6"/>
  <c r="BV177" i="6"/>
  <c r="CD180" i="6"/>
  <c r="BV180" i="6"/>
  <c r="CL180" i="6"/>
  <c r="CB186" i="6"/>
  <c r="BS175" i="6"/>
  <c r="CO181" i="6"/>
  <c r="CQ181" i="6" s="1"/>
  <c r="CR181" i="6" s="1"/>
  <c r="BT189" i="6"/>
  <c r="BZ193" i="6"/>
  <c r="CH193" i="6"/>
  <c r="BU186" i="6"/>
  <c r="CG186" i="6"/>
  <c r="CD193" i="6"/>
  <c r="CD194" i="6"/>
  <c r="CL194" i="6"/>
  <c r="BV194" i="6"/>
  <c r="BY192" i="6"/>
  <c r="BY189" i="6"/>
  <c r="BW186" i="6"/>
  <c r="CK189" i="6"/>
  <c r="CH183" i="6"/>
  <c r="BZ183" i="6"/>
  <c r="CJ188" i="6"/>
  <c r="BY176" i="6"/>
  <c r="CK190" i="6"/>
  <c r="BS185" i="6"/>
  <c r="BT177" i="6"/>
  <c r="CK181" i="6"/>
  <c r="CD185" i="6"/>
  <c r="BS182" i="6"/>
  <c r="CB176" i="6"/>
  <c r="CO176" i="6" s="1"/>
  <c r="CQ176" i="6" s="1"/>
  <c r="CR176" i="6" s="1"/>
  <c r="CI192" i="6"/>
  <c r="BW185" i="6"/>
  <c r="CB177" i="6"/>
  <c r="BY182" i="6"/>
  <c r="CL185" i="6"/>
  <c r="CG182" i="6"/>
  <c r="BU192" i="6"/>
  <c r="BS191" i="6"/>
  <c r="CG176" i="6"/>
  <c r="BZ180" i="6"/>
  <c r="BS180" i="6"/>
  <c r="CF177" i="6"/>
  <c r="BW180" i="6"/>
  <c r="BX193" i="6"/>
  <c r="CO191" i="6" l="1"/>
  <c r="CQ191" i="6" s="1"/>
  <c r="CR191" i="6" s="1"/>
  <c r="CO194" i="6"/>
  <c r="CQ194" i="6" s="1"/>
  <c r="CR194" i="6" s="1"/>
  <c r="CO175" i="6"/>
  <c r="CQ175" i="6" s="1"/>
  <c r="CR175" i="6" s="1"/>
  <c r="CO188" i="6"/>
  <c r="CQ188" i="6" s="1"/>
  <c r="CR188" i="6" s="1"/>
  <c r="CO190" i="6"/>
  <c r="CQ190" i="6" s="1"/>
  <c r="CR190" i="6" s="1"/>
  <c r="CO178" i="6"/>
  <c r="CQ178" i="6" s="1"/>
  <c r="CR178" i="6" s="1"/>
  <c r="CO184" i="6"/>
  <c r="CQ184" i="6" s="1"/>
  <c r="CR184" i="6" s="1"/>
  <c r="CO177" i="6"/>
  <c r="CQ177" i="6" s="1"/>
  <c r="CR177" i="6" s="1"/>
  <c r="CO180" i="6"/>
  <c r="CQ180" i="6" s="1"/>
  <c r="CR180" i="6" s="1"/>
  <c r="CO185" i="6"/>
  <c r="CQ185" i="6" s="1"/>
  <c r="CR185" i="6" s="1"/>
  <c r="CO186" i="6"/>
  <c r="CQ186" i="6" s="1"/>
  <c r="CR186" i="6" s="1"/>
  <c r="CO179" i="6"/>
  <c r="CQ179" i="6" s="1"/>
  <c r="CR179" i="6" s="1"/>
  <c r="CO182" i="6"/>
  <c r="CQ182" i="6" s="1"/>
  <c r="CR182" i="6" s="1"/>
  <c r="CO183" i="6"/>
  <c r="CQ183" i="6" s="1"/>
  <c r="CR183" i="6" s="1"/>
  <c r="CO195" i="6"/>
  <c r="CQ195" i="6" s="1"/>
  <c r="CR195" i="6" s="1"/>
  <c r="CO193" i="6"/>
  <c r="CQ193" i="6" s="1"/>
  <c r="CR193" i="6" s="1"/>
  <c r="CO192" i="6"/>
  <c r="CQ192" i="6" s="1"/>
  <c r="CR192" i="6" s="1"/>
  <c r="CO189" i="6"/>
  <c r="CQ189" i="6" s="1"/>
  <c r="CR189" i="6" s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<sst xmlns="http://schemas.openxmlformats.org/spreadsheetml/2006/main" count="993" uniqueCount="120">
  <si>
    <t>Project Name</t>
  </si>
  <si>
    <t>LZeq 100Hz</t>
  </si>
  <si>
    <t>LZeq 125Hz</t>
  </si>
  <si>
    <t>LZeq 160Hz</t>
  </si>
  <si>
    <t>LZeq 200Hz</t>
  </si>
  <si>
    <t>LZeq 250Hz</t>
  </si>
  <si>
    <t>LZeq 315Hz</t>
  </si>
  <si>
    <t>LZeq 400Hz</t>
  </si>
  <si>
    <t>LZeq 500Hz</t>
  </si>
  <si>
    <t>LZeq 630Hz</t>
  </si>
  <si>
    <t>LZeq 800Hz</t>
  </si>
  <si>
    <t>LZeq 1kHz</t>
  </si>
  <si>
    <t>LZeq 1.25kHz</t>
  </si>
  <si>
    <t>LZeq 1.6kHz</t>
  </si>
  <si>
    <t>LZeq 2kHz</t>
  </si>
  <si>
    <t>LZeq 2.5kHz</t>
  </si>
  <si>
    <t>LZeq 3.15kHz</t>
  </si>
  <si>
    <t>LZeq 4kHz</t>
  </si>
  <si>
    <t>LZeq 5kHz</t>
  </si>
  <si>
    <t>LZeq 6.3kHz</t>
  </si>
  <si>
    <t>LZeq 8kHz</t>
  </si>
  <si>
    <t>LZeq 10kHz</t>
  </si>
  <si>
    <t>2 RF</t>
  </si>
  <si>
    <t>3 RF</t>
  </si>
  <si>
    <t>4 RF</t>
  </si>
  <si>
    <t>5 RF</t>
  </si>
  <si>
    <t>6 RF</t>
  </si>
  <si>
    <t>7 RF</t>
  </si>
  <si>
    <t>8 RF</t>
  </si>
  <si>
    <t>9 RF</t>
  </si>
  <si>
    <t>10 RF</t>
  </si>
  <si>
    <t>11 RF</t>
  </si>
  <si>
    <t>12 RF</t>
  </si>
  <si>
    <t>13 RF</t>
  </si>
  <si>
    <t>14 RF</t>
  </si>
  <si>
    <t>15 RF</t>
  </si>
  <si>
    <t>16 RF</t>
  </si>
  <si>
    <t>17 RF</t>
  </si>
  <si>
    <t>18 RF</t>
  </si>
  <si>
    <t>19 RF</t>
  </si>
  <si>
    <t>20 RF</t>
  </si>
  <si>
    <t>1  RF</t>
  </si>
  <si>
    <t>100Hz</t>
  </si>
  <si>
    <t>125Hz</t>
  </si>
  <si>
    <t>160Hz</t>
  </si>
  <si>
    <t>200Hz</t>
  </si>
  <si>
    <t>250Hz</t>
  </si>
  <si>
    <t>315Hz</t>
  </si>
  <si>
    <t>400Hz</t>
  </si>
  <si>
    <t>500Hz</t>
  </si>
  <si>
    <t>630Hz</t>
  </si>
  <si>
    <t>800Hz</t>
  </si>
  <si>
    <t>1kHz</t>
  </si>
  <si>
    <t>1.25kHz</t>
  </si>
  <si>
    <t>1.6kHz</t>
  </si>
  <si>
    <t>2kHz</t>
  </si>
  <si>
    <t>2.5kHz</t>
  </si>
  <si>
    <t>3.15kHz</t>
  </si>
  <si>
    <t>4kHz</t>
  </si>
  <si>
    <t>5kHz</t>
  </si>
  <si>
    <t>6.3kHz</t>
  </si>
  <si>
    <t>8kHz</t>
  </si>
  <si>
    <t>10kHz</t>
  </si>
  <si>
    <t>LO PASAMOS A LINEAL</t>
  </si>
  <si>
    <t>PROMEDIO</t>
  </si>
  <si>
    <t>LO PASAMOS A dBs</t>
  </si>
  <si>
    <t>COMPARAMOS CON REFERENCIA</t>
  </si>
  <si>
    <t>REF</t>
  </si>
  <si>
    <t>¿SIRVE?</t>
  </si>
  <si>
    <t>SÍ</t>
  </si>
  <si>
    <t>NO</t>
  </si>
  <si>
    <t>COMO NO SIRVE CASI NINGUNO, ELEGIMOS 5 POSICIONES MÁS, PARA SUSTITUIR LAS DE MÁS ALTO NIVEL</t>
  </si>
  <si>
    <t>21 RF</t>
  </si>
  <si>
    <t>22 RF</t>
  </si>
  <si>
    <t>23 RF</t>
  </si>
  <si>
    <t>24 RF</t>
  </si>
  <si>
    <t>25 RF</t>
  </si>
  <si>
    <t>CAMBIAMOS VALORES</t>
  </si>
  <si>
    <t>LP</t>
  </si>
  <si>
    <t>LP RF</t>
  </si>
  <si>
    <t>Δlpi</t>
  </si>
  <si>
    <t>K</t>
  </si>
  <si>
    <t>Lpi</t>
  </si>
  <si>
    <t>Presión acústica de referencia</t>
  </si>
  <si>
    <t>Impedancia acústica característica</t>
  </si>
  <si>
    <t>Potencia de referencia</t>
  </si>
  <si>
    <t>Temperatura</t>
  </si>
  <si>
    <t>Temperatura si la presión es como la de referencia</t>
  </si>
  <si>
    <t>Temperatura de referencia</t>
  </si>
  <si>
    <t>p0</t>
  </si>
  <si>
    <t>pc</t>
  </si>
  <si>
    <t>P0</t>
  </si>
  <si>
    <t>ps</t>
  </si>
  <si>
    <t>ps,0</t>
  </si>
  <si>
    <t>θ</t>
  </si>
  <si>
    <t>θ0</t>
  </si>
  <si>
    <t>θ1</t>
  </si>
  <si>
    <t>Presión estática</t>
  </si>
  <si>
    <t>Presión estática de referencia</t>
  </si>
  <si>
    <t>PROMEDIO RF</t>
  </si>
  <si>
    <t>C1</t>
  </si>
  <si>
    <t>C2</t>
  </si>
  <si>
    <t>a(f) (dB/Km)</t>
  </si>
  <si>
    <t>a(f) (dB/m)</t>
  </si>
  <si>
    <t>ANEXO A ISO 9613-1</t>
  </si>
  <si>
    <t>a(f)*r (dB/m)</t>
  </si>
  <si>
    <t>r=0,839</t>
  </si>
  <si>
    <t>C3</t>
  </si>
  <si>
    <t>LW (comp)</t>
  </si>
  <si>
    <t>LW (rev)</t>
  </si>
  <si>
    <t>LW (anec)</t>
  </si>
  <si>
    <t>20ºC, 60%</t>
  </si>
  <si>
    <t>S1</t>
  </si>
  <si>
    <t>S0</t>
  </si>
  <si>
    <t>Superficie de medición</t>
  </si>
  <si>
    <t>Superficie imaginaria</t>
  </si>
  <si>
    <t>σomc</t>
  </si>
  <si>
    <t>σ r0</t>
  </si>
  <si>
    <t>σtot</t>
  </si>
  <si>
    <t>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</si>
</sst>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0000"/>
      <name val="Calibri"/>
      <family val="2"/>
    </font>
    <font>
      <b/>
      <sz val="20"/>
      <color rgb="FFFF0000"/>
      <name val="Calibri"/>
      <family val="2"/>
      <scheme val="minor"/>
    </font>
    <font>
      <b/>
      <sz val="28"/>
      <color rgb="FFFF0000"/>
      <name val="Calibri"/>
      <family val="2"/>
      <scheme val="minor"/>
    </font>
    <font>
      <b/>
      <sz val="36"/>
      <color rgb="FFFF0000"/>
      <name val="Calibri"/>
      <family val="2"/>
      <scheme val="minor"/>
    </font>
    <font>
      <sz val="11"/>
      <color theme="1"/>
      <name val="Aptos Narrow"/>
      <family val="2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ED7D3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quotePrefix="1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3" borderId="1" xfId="0" quotePrefix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4" borderId="1" xfId="0" quotePrefix="1" applyFill="1" applyBorder="1" applyAlignment="1">
      <alignment horizontal="center" vertical="center"/>
    </xf>
    <xf numFmtId="0" fontId="1" fillId="4" borderId="1" xfId="0" quotePrefix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5" borderId="7" xfId="0" applyFill="1" applyBorder="1"/>
    <xf numFmtId="0" fontId="0" fillId="6" borderId="7" xfId="0" applyFill="1" applyBorder="1"/>
    <xf numFmtId="0" fontId="6" fillId="5" borderId="7" xfId="0" applyFont="1" applyFill="1" applyBorder="1"/>
    <xf numFmtId="0" fontId="0" fillId="7" borderId="7" xfId="0" applyFill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8" borderId="7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9" borderId="1" xfId="0" quotePrefix="1" applyFill="1" applyBorder="1" applyAlignment="1">
      <alignment horizontal="center" vertical="center"/>
    </xf>
    <xf numFmtId="164" fontId="0" fillId="10" borderId="1" xfId="0" applyNumberForma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11" fontId="0" fillId="0" borderId="7" xfId="0" applyNumberFormat="1" applyBorder="1"/>
    <xf numFmtId="0" fontId="0" fillId="0" borderId="7" xfId="0" applyBorder="1"/>
    <xf numFmtId="11" fontId="0" fillId="10" borderId="7" xfId="0" applyNumberFormat="1" applyFill="1" applyBorder="1" applyAlignment="1">
      <alignment horizontal="center" vertical="center"/>
    </xf>
    <xf numFmtId="164" fontId="0" fillId="10" borderId="7" xfId="0" applyNumberForma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textRotation="90"/>
    </xf>
    <xf numFmtId="0" fontId="4" fillId="0" borderId="6" xfId="0" applyFont="1" applyBorder="1" applyAlignment="1">
      <alignment horizontal="center" vertical="center" textRotation="90"/>
    </xf>
    <xf numFmtId="0" fontId="4" fillId="0" borderId="5" xfId="0" applyFont="1" applyBorder="1" applyAlignment="1">
      <alignment horizontal="center" vertical="center" textRotation="90"/>
    </xf>
    <xf numFmtId="0" fontId="4" fillId="0" borderId="2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 textRotation="90"/>
    </xf>
    <xf numFmtId="0" fontId="5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58</xdr:col>
      <xdr:colOff>231913</xdr:colOff>
      <xdr:row>110</xdr:row>
      <xdr:rowOff>69573</xdr:rowOff>
    </xdr:from>
    <xdr:ext cx="65" cy="172227"/>
    <xdr:sp macro="" textlink="">
      <xdr:nvSpPr>
        <xdr:cNvPr id="2" name="CuadroTexto 1">
          <a:extLst>
            <a:ext uri="{FF2B5EF4-FFF2-40B4-BE49-F238E27FC236}">
              <a16:creationId xmlns:a16="http://schemas.microsoft.com/office/drawing/2014/main" id="{A488B918-C838-DF8A-1590-4B8F5D700D00}"/>
            </a:ext>
          </a:extLst>
        </xdr:cNvPr>
        <xdr:cNvSpPr txBox="1"/>
      </xdr:nvSpPr>
      <xdr:spPr>
        <a:xfrm>
          <a:off x="49689026" y="2106764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oneCellAnchor>
    <xdr:from>
      <xdr:col>67</xdr:col>
      <xdr:colOff>324678</xdr:colOff>
      <xdr:row>142</xdr:row>
      <xdr:rowOff>16566</xdr:rowOff>
    </xdr:from>
    <xdr:ext cx="187680" cy="17511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18D07259-FFAF-4815-8038-BF808DC88087}"/>
                </a:ext>
              </a:extLst>
            </xdr:cNvPr>
            <xdr:cNvSpPr txBox="1"/>
          </xdr:nvSpPr>
          <xdr:spPr>
            <a:xfrm>
              <a:off x="51199384" y="19903272"/>
              <a:ext cx="187680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s-ES" sz="1100" i="1">
                            <a:latin typeface="Cambria Math" panose="02040503050406030204" pitchFamily="18" charset="0"/>
                          </a:rPr>
                        </m:ctrlPr>
                      </m:accPr>
                      <m:e>
                        <m:r>
                          <m:rPr>
                            <m:sty m:val="p"/>
                          </m:rPr>
                          <a:rPr lang="es-ES" sz="1100" b="0" i="0">
                            <a:latin typeface="Cambria Math" panose="02040503050406030204" pitchFamily="18" charset="0"/>
                          </a:rPr>
                          <m:t>LP</m:t>
                        </m:r>
                      </m:e>
                    </m:acc>
                  </m:oMath>
                </m:oMathPara>
              </a14:m>
              <a:endParaRPr lang="es-ES" sz="1100"/>
            </a:p>
          </xdr:txBody>
        </xdr:sp>
      </mc:Choice>
      <mc:Fallback xmlns="">
        <xdr:sp macro="" textlink="">
          <xdr:nvSpPr>
            <xdr:cNvPr id="4" name="CuadroTexto 3">
              <a:extLst>
                <a:ext uri="{FF2B5EF4-FFF2-40B4-BE49-F238E27FC236}">
                  <a16:creationId xmlns:a16="http://schemas.microsoft.com/office/drawing/2014/main" id="{18D07259-FFAF-4815-8038-BF808DC88087}"/>
                </a:ext>
              </a:extLst>
            </xdr:cNvPr>
            <xdr:cNvSpPr txBox="1"/>
          </xdr:nvSpPr>
          <xdr:spPr>
            <a:xfrm>
              <a:off x="51199384" y="19903272"/>
              <a:ext cx="187680" cy="17511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s-ES" sz="1100" i="0">
                  <a:latin typeface="Cambria Math" panose="02040503050406030204" pitchFamily="18" charset="0"/>
                </a:rPr>
                <a:t>(</a:t>
              </a:r>
              <a:r>
                <a:rPr lang="es-ES" sz="1100" b="0" i="0">
                  <a:latin typeface="Cambria Math" panose="02040503050406030204" pitchFamily="18" charset="0"/>
                </a:rPr>
                <a:t>LP) ̅</a:t>
              </a:r>
              <a:endParaRPr lang="es-ES" sz="1100"/>
            </a:p>
          </xdr:txBody>
        </xdr:sp>
      </mc:Fallback>
    </mc:AlternateContent>
    <xdr:clientData/>
  </xdr:oneCellAnchor>
  <xdr:oneCellAnchor>
    <xdr:from>
      <xdr:col>85</xdr:col>
      <xdr:colOff>578678</xdr:colOff>
      <xdr:row>145</xdr:row>
      <xdr:rowOff>16566</xdr:rowOff>
    </xdr:from>
    <xdr:ext cx="65" cy="172227"/>
    <xdr:sp macro="" textlink="">
      <xdr:nvSpPr>
        <xdr:cNvPr id="5" name="CuadroTexto 4">
          <a:extLst>
            <a:ext uri="{FF2B5EF4-FFF2-40B4-BE49-F238E27FC236}">
              <a16:creationId xmlns:a16="http://schemas.microsoft.com/office/drawing/2014/main" id="{1C6FEC99-C850-43FC-AA62-65DE390D84E1}"/>
            </a:ext>
          </a:extLst>
        </xdr:cNvPr>
        <xdr:cNvSpPr txBox="1"/>
      </xdr:nvSpPr>
      <xdr:spPr>
        <a:xfrm>
          <a:off x="76680355" y="27153598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s-ES" sz="1100"/>
        </a:p>
      </xdr:txBody>
    </xdr:sp>
    <xdr:clientData/>
  </xdr:oneCellAnchor>
  <xdr:twoCellAnchor editAs="oneCell">
    <xdr:from>
      <xdr:col>87</xdr:col>
      <xdr:colOff>58616</xdr:colOff>
      <xdr:row>200</xdr:row>
      <xdr:rowOff>36225</xdr:rowOff>
    </xdr:from>
    <xdr:to>
      <xdr:col>91</xdr:col>
      <xdr:colOff>237894</xdr:colOff>
      <xdr:row>204</xdr:row>
      <xdr:rowOff>59977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1F853999-50FF-45C2-8B56-CCE42F3508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7753308" y="40041225"/>
          <a:ext cx="3344509" cy="727137"/>
        </a:xfrm>
        <a:prstGeom prst="rect">
          <a:avLst/>
        </a:prstGeom>
      </xdr:spPr>
    </xdr:pic>
    <xdr:clientData/>
  </xdr:twoCellAnchor>
  <xdr:twoCellAnchor editAs="oneCell">
    <xdr:from>
      <xdr:col>87</xdr:col>
      <xdr:colOff>58616</xdr:colOff>
      <xdr:row>206</xdr:row>
      <xdr:rowOff>32005</xdr:rowOff>
    </xdr:from>
    <xdr:to>
      <xdr:col>102</xdr:col>
      <xdr:colOff>203291</xdr:colOff>
      <xdr:row>236</xdr:row>
      <xdr:rowOff>6915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5BBBA0C1-F291-492A-88BE-07430A0CA7F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7753308" y="41092082"/>
          <a:ext cx="12014291" cy="5250295"/>
        </a:xfrm>
        <a:prstGeom prst="rect">
          <a:avLst/>
        </a:prstGeom>
      </xdr:spPr>
    </xdr:pic>
    <xdr:clientData/>
  </xdr:twoCellAnchor>
  <xdr:twoCellAnchor editAs="oneCell">
    <xdr:from>
      <xdr:col>91</xdr:col>
      <xdr:colOff>656609</xdr:colOff>
      <xdr:row>199</xdr:row>
      <xdr:rowOff>29308</xdr:rowOff>
    </xdr:from>
    <xdr:to>
      <xdr:col>95</xdr:col>
      <xdr:colOff>61881</xdr:colOff>
      <xdr:row>203</xdr:row>
      <xdr:rowOff>100519</xdr:rowOff>
    </xdr:to>
    <xdr:pic>
      <xdr:nvPicPr>
        <xdr:cNvPr id="8" name="Imagen 7">
          <a:extLst>
            <a:ext uri="{FF2B5EF4-FFF2-40B4-BE49-F238E27FC236}">
              <a16:creationId xmlns:a16="http://schemas.microsoft.com/office/drawing/2014/main" id="{83A293A3-53FE-4453-89F1-D5D9F45172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1516532" y="39858462"/>
          <a:ext cx="2570503" cy="774595"/>
        </a:xfrm>
        <a:prstGeom prst="rect">
          <a:avLst/>
        </a:prstGeom>
      </xdr:spPr>
    </xdr:pic>
    <xdr:clientData/>
  </xdr:twoCellAnchor>
  <xdr:twoCellAnchor editAs="oneCell">
    <xdr:from>
      <xdr:col>96</xdr:col>
      <xdr:colOff>294482</xdr:colOff>
      <xdr:row>201</xdr:row>
      <xdr:rowOff>35521</xdr:rowOff>
    </xdr:from>
    <xdr:to>
      <xdr:col>98</xdr:col>
      <xdr:colOff>379206</xdr:colOff>
      <xdr:row>204</xdr:row>
      <xdr:rowOff>68606</xdr:rowOff>
    </xdr:to>
    <xdr:pic>
      <xdr:nvPicPr>
        <xdr:cNvPr id="9" name="Imagen 8">
          <a:extLst>
            <a:ext uri="{FF2B5EF4-FFF2-40B4-BE49-F238E27FC236}">
              <a16:creationId xmlns:a16="http://schemas.microsoft.com/office/drawing/2014/main" id="{5A0D6B67-C2EE-459D-8A89-42FC6EC6DF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85110944" y="40216367"/>
          <a:ext cx="1667339" cy="560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CR195"/>
  <sheetViews>
    <sheetView tabSelected="1" topLeftCell="CC168" zoomScale="82" zoomScaleNormal="115" workbookViewId="0">
      <selection activeCell="CS175" sqref="CS175"/>
    </sheetView>
  </sheetViews>
  <sheetFormatPr baseColWidth="10" defaultRowHeight="14.4" x14ac:dyDescent="0.3"/>
  <cols>
    <col min="1" max="1" width="13.5546875" bestFit="1" customWidth="1"/>
    <col min="24" max="32" width="14" bestFit="1" customWidth="1"/>
    <col min="33" max="33" width="12.77734375" bestFit="1" customWidth="1"/>
    <col min="34" max="34" width="14" bestFit="1" customWidth="1"/>
    <col min="35" max="37" width="12.77734375" bestFit="1" customWidth="1"/>
    <col min="38" max="43" width="14" bestFit="1" customWidth="1"/>
    <col min="46" max="46" width="15.109375" bestFit="1" customWidth="1"/>
    <col min="64" max="64" width="50" customWidth="1"/>
    <col min="70" max="70" width="11.5546875" customWidth="1"/>
    <col min="71" max="71" width="48.6640625" bestFit="1" customWidth="1"/>
    <col min="76" max="76" width="13.109375" bestFit="1" customWidth="1"/>
  </cols>
  <sheetData>
    <row r="1" spans="1:44" ht="15" thickBot="1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Y1" s="7">
        <v>1</v>
      </c>
      <c r="Z1" s="7">
        <v>2</v>
      </c>
      <c r="AA1" s="7">
        <v>3</v>
      </c>
      <c r="AB1" s="7">
        <v>4</v>
      </c>
      <c r="AC1" s="7">
        <v>5</v>
      </c>
      <c r="AD1" s="7">
        <v>6</v>
      </c>
      <c r="AE1" s="7">
        <v>7</v>
      </c>
      <c r="AF1" s="7">
        <v>8</v>
      </c>
      <c r="AG1" s="7">
        <v>9</v>
      </c>
      <c r="AH1" s="7">
        <v>10</v>
      </c>
      <c r="AI1" s="7">
        <v>11</v>
      </c>
      <c r="AJ1" s="7">
        <v>12</v>
      </c>
      <c r="AK1" s="7">
        <v>13</v>
      </c>
      <c r="AL1" s="7">
        <v>14</v>
      </c>
      <c r="AM1" s="7">
        <v>15</v>
      </c>
      <c r="AN1" s="7">
        <v>16</v>
      </c>
      <c r="AO1" s="7">
        <v>17</v>
      </c>
      <c r="AP1" s="7">
        <v>18</v>
      </c>
      <c r="AQ1" s="7">
        <v>19</v>
      </c>
      <c r="AR1" s="7">
        <v>20</v>
      </c>
    </row>
    <row r="2" spans="1:44" ht="15" thickBot="1" x14ac:dyDescent="0.35">
      <c r="A2" s="1">
        <v>1</v>
      </c>
      <c r="B2">
        <v>89.53</v>
      </c>
      <c r="C2">
        <v>89.63</v>
      </c>
      <c r="D2">
        <v>89.84</v>
      </c>
      <c r="E2">
        <v>89.89</v>
      </c>
      <c r="F2">
        <v>89.89</v>
      </c>
      <c r="G2">
        <v>90.4</v>
      </c>
      <c r="H2">
        <v>91.52</v>
      </c>
      <c r="I2">
        <v>92.55</v>
      </c>
      <c r="J2">
        <v>92.52</v>
      </c>
      <c r="K2">
        <v>91.7</v>
      </c>
      <c r="L2">
        <v>91.73</v>
      </c>
      <c r="M2">
        <v>89.2</v>
      </c>
      <c r="N2">
        <v>90.33</v>
      </c>
      <c r="O2">
        <v>90.41</v>
      </c>
      <c r="P2">
        <v>87.61</v>
      </c>
      <c r="Q2">
        <v>87.38</v>
      </c>
      <c r="R2">
        <v>90.78</v>
      </c>
      <c r="S2">
        <v>88.77</v>
      </c>
      <c r="T2">
        <v>87.15</v>
      </c>
      <c r="U2">
        <v>86.02</v>
      </c>
      <c r="V2">
        <v>88.15</v>
      </c>
      <c r="X2" s="4" t="s">
        <v>42</v>
      </c>
      <c r="Y2" s="8">
        <v>89.53</v>
      </c>
      <c r="Z2" s="8">
        <v>88</v>
      </c>
      <c r="AA2" s="8">
        <v>90.56</v>
      </c>
      <c r="AB2" s="8">
        <v>88.3</v>
      </c>
      <c r="AC2" s="8">
        <v>85.5</v>
      </c>
      <c r="AD2" s="8">
        <v>91.1</v>
      </c>
      <c r="AE2" s="8">
        <v>91</v>
      </c>
      <c r="AF2" s="8">
        <v>88.39</v>
      </c>
      <c r="AG2" s="8">
        <v>89.3</v>
      </c>
      <c r="AH2" s="8">
        <v>87.97</v>
      </c>
      <c r="AI2" s="8">
        <v>88.09</v>
      </c>
      <c r="AJ2" s="8">
        <v>84.5</v>
      </c>
      <c r="AK2" s="8">
        <v>87.46</v>
      </c>
      <c r="AL2" s="8">
        <v>85.65</v>
      </c>
      <c r="AM2" s="8">
        <v>87.71</v>
      </c>
      <c r="AN2" s="8">
        <v>90.23</v>
      </c>
      <c r="AO2" s="8">
        <v>89.4</v>
      </c>
      <c r="AP2" s="8">
        <v>90.94</v>
      </c>
      <c r="AQ2" s="8">
        <v>88.14</v>
      </c>
      <c r="AR2" s="8">
        <v>88.11</v>
      </c>
    </row>
    <row r="3" spans="1:44" ht="15" thickBot="1" x14ac:dyDescent="0.35">
      <c r="A3" s="1" t="s">
        <v>41</v>
      </c>
      <c r="B3">
        <v>5.74</v>
      </c>
      <c r="C3">
        <v>9.0500000000000007</v>
      </c>
      <c r="D3">
        <v>8.56</v>
      </c>
      <c r="E3">
        <v>6.87</v>
      </c>
      <c r="F3">
        <v>8.5299999999999994</v>
      </c>
      <c r="G3">
        <v>6.13</v>
      </c>
      <c r="H3">
        <v>4.43</v>
      </c>
      <c r="I3">
        <v>4.08</v>
      </c>
      <c r="J3">
        <v>2.98</v>
      </c>
      <c r="K3">
        <v>2.64</v>
      </c>
      <c r="L3">
        <v>2.33</v>
      </c>
      <c r="M3">
        <v>3.3</v>
      </c>
      <c r="N3">
        <v>4.29</v>
      </c>
      <c r="O3">
        <v>4.95</v>
      </c>
      <c r="P3">
        <v>6.03</v>
      </c>
      <c r="Q3">
        <v>8.77</v>
      </c>
      <c r="R3">
        <v>8.8800000000000008</v>
      </c>
      <c r="S3">
        <v>10</v>
      </c>
      <c r="T3">
        <v>12.63</v>
      </c>
      <c r="U3">
        <v>12.71</v>
      </c>
      <c r="V3">
        <v>12.71</v>
      </c>
      <c r="X3" s="5" t="s">
        <v>43</v>
      </c>
      <c r="Y3" s="8">
        <v>89.63</v>
      </c>
      <c r="Z3" s="8">
        <v>87.51</v>
      </c>
      <c r="AA3" s="8">
        <v>91.02</v>
      </c>
      <c r="AB3" s="8">
        <v>87.29</v>
      </c>
      <c r="AC3" s="8">
        <v>86.47</v>
      </c>
      <c r="AD3" s="8">
        <v>90.45</v>
      </c>
      <c r="AE3" s="8">
        <v>89.64</v>
      </c>
      <c r="AF3" s="8">
        <v>87.22</v>
      </c>
      <c r="AG3" s="8">
        <v>89.89</v>
      </c>
      <c r="AH3" s="8">
        <v>88.64</v>
      </c>
      <c r="AI3" s="8">
        <v>87.52</v>
      </c>
      <c r="AJ3" s="8">
        <v>83.33</v>
      </c>
      <c r="AK3" s="8">
        <v>87.55</v>
      </c>
      <c r="AL3" s="8">
        <v>83.5</v>
      </c>
      <c r="AM3" s="8">
        <v>86.63</v>
      </c>
      <c r="AN3" s="8">
        <v>90.51</v>
      </c>
      <c r="AO3" s="8">
        <v>89.86</v>
      </c>
      <c r="AP3" s="8">
        <v>90.49</v>
      </c>
      <c r="AQ3" s="8">
        <v>88.64</v>
      </c>
      <c r="AR3" s="8">
        <v>86.78</v>
      </c>
    </row>
    <row r="4" spans="1:44" ht="15" thickBot="1" x14ac:dyDescent="0.35">
      <c r="A4" s="1">
        <v>2</v>
      </c>
      <c r="B4">
        <v>88</v>
      </c>
      <c r="C4">
        <v>87.51</v>
      </c>
      <c r="D4">
        <v>87.41</v>
      </c>
      <c r="E4">
        <v>87.37</v>
      </c>
      <c r="F4">
        <v>87.13</v>
      </c>
      <c r="G4">
        <v>90.14</v>
      </c>
      <c r="H4">
        <v>93.02</v>
      </c>
      <c r="I4">
        <v>90.66</v>
      </c>
      <c r="J4">
        <v>88.53</v>
      </c>
      <c r="K4">
        <v>84.83</v>
      </c>
      <c r="L4">
        <v>87.3</v>
      </c>
      <c r="M4">
        <v>84.66</v>
      </c>
      <c r="N4">
        <v>80.94</v>
      </c>
      <c r="O4">
        <v>81.319999999999993</v>
      </c>
      <c r="P4">
        <v>79.48</v>
      </c>
      <c r="Q4">
        <v>84.72</v>
      </c>
      <c r="R4">
        <v>85.24</v>
      </c>
      <c r="S4">
        <v>82.44</v>
      </c>
      <c r="T4">
        <v>80.349999999999994</v>
      </c>
      <c r="U4">
        <v>76.489999999999995</v>
      </c>
      <c r="V4">
        <v>75.36</v>
      </c>
      <c r="X4" s="5" t="s">
        <v>44</v>
      </c>
      <c r="Y4" s="8">
        <v>89.84</v>
      </c>
      <c r="Z4" s="8">
        <v>87.41</v>
      </c>
      <c r="AA4" s="8">
        <v>91.01</v>
      </c>
      <c r="AB4" s="8">
        <v>86.99</v>
      </c>
      <c r="AC4" s="8">
        <v>86.53</v>
      </c>
      <c r="AD4" s="8">
        <v>90.06</v>
      </c>
      <c r="AE4" s="8">
        <v>90.32</v>
      </c>
      <c r="AF4" s="8">
        <v>87.61</v>
      </c>
      <c r="AG4" s="8">
        <v>90.46</v>
      </c>
      <c r="AH4" s="8">
        <v>89.26</v>
      </c>
      <c r="AI4" s="8">
        <v>87.17</v>
      </c>
      <c r="AJ4" s="8">
        <v>84.44</v>
      </c>
      <c r="AK4" s="8">
        <v>87.47</v>
      </c>
      <c r="AL4" s="8">
        <v>83.82</v>
      </c>
      <c r="AM4" s="8">
        <v>87.15</v>
      </c>
      <c r="AN4" s="8">
        <v>90.39</v>
      </c>
      <c r="AO4" s="8">
        <v>89.82</v>
      </c>
      <c r="AP4" s="8">
        <v>90.13</v>
      </c>
      <c r="AQ4" s="8">
        <v>88.61</v>
      </c>
      <c r="AR4" s="8">
        <v>87.18</v>
      </c>
    </row>
    <row r="5" spans="1:44" ht="15" thickBot="1" x14ac:dyDescent="0.35">
      <c r="A5" s="1" t="s">
        <v>22</v>
      </c>
      <c r="B5">
        <v>10.41</v>
      </c>
      <c r="C5">
        <v>16.489999999999998</v>
      </c>
      <c r="D5">
        <v>15.71</v>
      </c>
      <c r="E5">
        <v>17.059999999999999</v>
      </c>
      <c r="F5">
        <v>13.04</v>
      </c>
      <c r="G5">
        <v>10.69</v>
      </c>
      <c r="H5">
        <v>14.84</v>
      </c>
      <c r="I5">
        <v>17.34</v>
      </c>
      <c r="J5">
        <v>14.75</v>
      </c>
      <c r="K5">
        <v>16.16</v>
      </c>
      <c r="L5">
        <v>15.41</v>
      </c>
      <c r="M5">
        <v>14.8</v>
      </c>
      <c r="N5">
        <v>15.31</v>
      </c>
      <c r="O5">
        <v>18.100000000000001</v>
      </c>
      <c r="P5">
        <v>17.09</v>
      </c>
      <c r="Q5">
        <v>15.81</v>
      </c>
      <c r="R5">
        <v>15.11</v>
      </c>
      <c r="S5">
        <v>12.52</v>
      </c>
      <c r="T5">
        <v>15.41</v>
      </c>
      <c r="U5">
        <v>14.55</v>
      </c>
      <c r="V5">
        <v>15.15</v>
      </c>
      <c r="X5" s="5" t="s">
        <v>45</v>
      </c>
      <c r="Y5" s="8">
        <v>89.89</v>
      </c>
      <c r="Z5" s="8">
        <v>87.37</v>
      </c>
      <c r="AA5" s="8">
        <v>90.43</v>
      </c>
      <c r="AB5" s="8">
        <v>86.45</v>
      </c>
      <c r="AC5" s="8">
        <v>86.15</v>
      </c>
      <c r="AD5" s="8">
        <v>89.21</v>
      </c>
      <c r="AE5" s="8">
        <v>90.48</v>
      </c>
      <c r="AF5" s="8">
        <v>86.86</v>
      </c>
      <c r="AG5" s="8">
        <v>91.01</v>
      </c>
      <c r="AH5" s="8">
        <v>89.67</v>
      </c>
      <c r="AI5" s="8">
        <v>86.17</v>
      </c>
      <c r="AJ5" s="8">
        <v>85.45</v>
      </c>
      <c r="AK5" s="8">
        <v>87.54</v>
      </c>
      <c r="AL5" s="8">
        <v>84.53</v>
      </c>
      <c r="AM5" s="8">
        <v>86.43</v>
      </c>
      <c r="AN5" s="8">
        <v>89.56</v>
      </c>
      <c r="AO5" s="8">
        <v>90.54</v>
      </c>
      <c r="AP5" s="8">
        <v>89.84</v>
      </c>
      <c r="AQ5" s="8">
        <v>88.33</v>
      </c>
      <c r="AR5" s="8">
        <v>87.03</v>
      </c>
    </row>
    <row r="6" spans="1:44" ht="15" thickBot="1" x14ac:dyDescent="0.35">
      <c r="A6" s="1">
        <v>3</v>
      </c>
      <c r="B6">
        <v>90.56</v>
      </c>
      <c r="C6">
        <v>91.02</v>
      </c>
      <c r="D6">
        <v>91.01</v>
      </c>
      <c r="E6">
        <v>90.43</v>
      </c>
      <c r="F6">
        <v>87.75</v>
      </c>
      <c r="G6">
        <v>90.91</v>
      </c>
      <c r="H6">
        <v>96.6</v>
      </c>
      <c r="I6">
        <v>96.73</v>
      </c>
      <c r="J6">
        <v>97.85</v>
      </c>
      <c r="K6">
        <v>96.79</v>
      </c>
      <c r="L6">
        <v>95.46</v>
      </c>
      <c r="M6">
        <v>93.02</v>
      </c>
      <c r="N6">
        <v>96.65</v>
      </c>
      <c r="O6">
        <v>95.37</v>
      </c>
      <c r="P6">
        <v>93.19</v>
      </c>
      <c r="Q6">
        <v>92.48</v>
      </c>
      <c r="R6">
        <v>96.78</v>
      </c>
      <c r="S6">
        <v>95.27</v>
      </c>
      <c r="T6">
        <v>95.97</v>
      </c>
      <c r="U6">
        <v>95.36</v>
      </c>
      <c r="V6">
        <v>94.77</v>
      </c>
      <c r="X6" s="5" t="s">
        <v>46</v>
      </c>
      <c r="Y6" s="8">
        <v>89.89</v>
      </c>
      <c r="Z6" s="8">
        <v>87.13</v>
      </c>
      <c r="AA6" s="8">
        <v>87.75</v>
      </c>
      <c r="AB6" s="8">
        <v>88.62</v>
      </c>
      <c r="AC6" s="8">
        <v>87.03</v>
      </c>
      <c r="AD6" s="8">
        <v>88.44</v>
      </c>
      <c r="AE6" s="8">
        <v>90.55</v>
      </c>
      <c r="AF6" s="8">
        <v>86.25</v>
      </c>
      <c r="AG6" s="8">
        <v>90.22</v>
      </c>
      <c r="AH6" s="8">
        <v>88.88</v>
      </c>
      <c r="AI6" s="8">
        <v>85.35</v>
      </c>
      <c r="AJ6" s="8">
        <v>84.6</v>
      </c>
      <c r="AK6" s="8">
        <v>86.79</v>
      </c>
      <c r="AL6" s="8">
        <v>83.83</v>
      </c>
      <c r="AM6" s="8">
        <v>86.42</v>
      </c>
      <c r="AN6" s="8">
        <v>88.33</v>
      </c>
      <c r="AO6" s="8">
        <v>90.38</v>
      </c>
      <c r="AP6" s="8">
        <v>89.14</v>
      </c>
      <c r="AQ6" s="8">
        <v>86.25</v>
      </c>
      <c r="AR6" s="8">
        <v>87.02</v>
      </c>
    </row>
    <row r="7" spans="1:44" ht="15" thickBot="1" x14ac:dyDescent="0.35">
      <c r="A7" s="1" t="s">
        <v>23</v>
      </c>
      <c r="B7">
        <v>6.37</v>
      </c>
      <c r="C7">
        <v>9.09</v>
      </c>
      <c r="D7">
        <v>9.0399999999999991</v>
      </c>
      <c r="E7">
        <v>7.73</v>
      </c>
      <c r="F7">
        <v>8.7100000000000009</v>
      </c>
      <c r="G7">
        <v>7.91</v>
      </c>
      <c r="H7">
        <v>5.48</v>
      </c>
      <c r="I7">
        <v>6.94</v>
      </c>
      <c r="J7">
        <v>7.8</v>
      </c>
      <c r="K7">
        <v>7.69</v>
      </c>
      <c r="L7">
        <v>8.75</v>
      </c>
      <c r="M7">
        <v>8.81</v>
      </c>
      <c r="N7">
        <v>8.2100000000000009</v>
      </c>
      <c r="O7">
        <v>7.4</v>
      </c>
      <c r="P7">
        <v>8.77</v>
      </c>
      <c r="Q7">
        <v>13.76</v>
      </c>
      <c r="R7">
        <v>13.04</v>
      </c>
      <c r="S7">
        <v>14.16</v>
      </c>
      <c r="T7">
        <v>18.600000000000001</v>
      </c>
      <c r="U7">
        <v>17.440000000000001</v>
      </c>
      <c r="V7">
        <v>16.510000000000002</v>
      </c>
      <c r="X7" s="5" t="s">
        <v>47</v>
      </c>
      <c r="Y7" s="8">
        <v>90.4</v>
      </c>
      <c r="Z7" s="8">
        <v>90.14</v>
      </c>
      <c r="AA7" s="8">
        <v>90.91</v>
      </c>
      <c r="AB7" s="8">
        <v>90.52</v>
      </c>
      <c r="AC7" s="8">
        <v>88.91</v>
      </c>
      <c r="AD7" s="8">
        <v>93.36</v>
      </c>
      <c r="AE7" s="8">
        <v>92.7</v>
      </c>
      <c r="AF7" s="8">
        <v>87.95</v>
      </c>
      <c r="AG7" s="8">
        <v>89.25</v>
      </c>
      <c r="AH7" s="8">
        <v>87.93</v>
      </c>
      <c r="AI7" s="8">
        <v>90.31</v>
      </c>
      <c r="AJ7" s="8">
        <v>84.76</v>
      </c>
      <c r="AK7" s="8">
        <v>89.84</v>
      </c>
      <c r="AL7" s="8">
        <v>86.55</v>
      </c>
      <c r="AM7" s="8">
        <v>88.91</v>
      </c>
      <c r="AN7" s="8">
        <v>92.95</v>
      </c>
      <c r="AO7" s="8">
        <v>92.74</v>
      </c>
      <c r="AP7" s="8">
        <v>91.99</v>
      </c>
      <c r="AQ7" s="8">
        <v>89.32</v>
      </c>
      <c r="AR7" s="8">
        <v>90.53</v>
      </c>
    </row>
    <row r="8" spans="1:44" ht="15" thickBot="1" x14ac:dyDescent="0.35">
      <c r="A8" s="1">
        <v>4</v>
      </c>
      <c r="B8">
        <v>88.3</v>
      </c>
      <c r="C8">
        <v>87.29</v>
      </c>
      <c r="D8">
        <v>86.99</v>
      </c>
      <c r="E8">
        <v>86.45</v>
      </c>
      <c r="F8">
        <v>88.62</v>
      </c>
      <c r="G8">
        <v>90.52</v>
      </c>
      <c r="H8">
        <v>93.6</v>
      </c>
      <c r="I8">
        <v>93.43</v>
      </c>
      <c r="J8">
        <v>92.12</v>
      </c>
      <c r="K8">
        <v>88.33</v>
      </c>
      <c r="L8">
        <v>89.88</v>
      </c>
      <c r="M8">
        <v>87.81</v>
      </c>
      <c r="N8">
        <v>85.06</v>
      </c>
      <c r="O8">
        <v>88.44</v>
      </c>
      <c r="P8">
        <v>87.13</v>
      </c>
      <c r="Q8">
        <v>88.61</v>
      </c>
      <c r="R8">
        <v>89.74</v>
      </c>
      <c r="S8">
        <v>87.83</v>
      </c>
      <c r="T8">
        <v>85.89</v>
      </c>
      <c r="U8">
        <v>82.16</v>
      </c>
      <c r="V8">
        <v>82.78</v>
      </c>
      <c r="X8" s="5" t="s">
        <v>48</v>
      </c>
      <c r="Y8" s="8">
        <v>91.52</v>
      </c>
      <c r="Z8" s="8">
        <v>93.02</v>
      </c>
      <c r="AA8" s="8">
        <v>96.6</v>
      </c>
      <c r="AB8" s="8">
        <v>93.6</v>
      </c>
      <c r="AC8" s="8">
        <v>88.88</v>
      </c>
      <c r="AD8" s="8">
        <v>97.85</v>
      </c>
      <c r="AE8" s="8">
        <v>97.1</v>
      </c>
      <c r="AF8" s="8">
        <v>92.91</v>
      </c>
      <c r="AG8" s="8">
        <v>90.24</v>
      </c>
      <c r="AH8" s="8">
        <v>85.44</v>
      </c>
      <c r="AI8" s="8">
        <v>94.83</v>
      </c>
      <c r="AJ8" s="8">
        <v>88.98</v>
      </c>
      <c r="AK8" s="8">
        <v>89.4</v>
      </c>
      <c r="AL8" s="8">
        <v>88.38</v>
      </c>
      <c r="AM8" s="8">
        <v>92.38</v>
      </c>
      <c r="AN8" s="8">
        <v>96.02</v>
      </c>
      <c r="AO8" s="8">
        <v>95.73</v>
      </c>
      <c r="AP8" s="8">
        <v>97</v>
      </c>
      <c r="AQ8" s="8">
        <v>92.83</v>
      </c>
      <c r="AR8" s="8">
        <v>92.58</v>
      </c>
    </row>
    <row r="9" spans="1:44" ht="15" thickBot="1" x14ac:dyDescent="0.35">
      <c r="A9" s="1" t="s">
        <v>24</v>
      </c>
      <c r="B9">
        <v>7.71</v>
      </c>
      <c r="C9">
        <v>10.3</v>
      </c>
      <c r="D9">
        <v>8.84</v>
      </c>
      <c r="E9">
        <v>8.14</v>
      </c>
      <c r="F9">
        <v>6.33</v>
      </c>
      <c r="G9">
        <v>5.12</v>
      </c>
      <c r="H9">
        <v>3.48</v>
      </c>
      <c r="I9">
        <v>4.12</v>
      </c>
      <c r="J9">
        <v>1.98</v>
      </c>
      <c r="K9">
        <v>2.25</v>
      </c>
      <c r="L9">
        <v>2.73</v>
      </c>
      <c r="M9">
        <v>3.32</v>
      </c>
      <c r="N9">
        <v>4.2</v>
      </c>
      <c r="O9">
        <v>5.1100000000000003</v>
      </c>
      <c r="P9">
        <v>5.63</v>
      </c>
      <c r="Q9">
        <v>6.56</v>
      </c>
      <c r="R9">
        <v>7.69</v>
      </c>
      <c r="S9">
        <v>8.4700000000000006</v>
      </c>
      <c r="T9">
        <v>9.81</v>
      </c>
      <c r="U9">
        <v>10.51</v>
      </c>
      <c r="V9">
        <v>11.03</v>
      </c>
      <c r="X9" s="5" t="s">
        <v>49</v>
      </c>
      <c r="Y9" s="8">
        <v>92.55</v>
      </c>
      <c r="Z9" s="8">
        <v>90.66</v>
      </c>
      <c r="AA9" s="8">
        <v>96.73</v>
      </c>
      <c r="AB9" s="8">
        <v>93.43</v>
      </c>
      <c r="AC9" s="8">
        <v>92.71</v>
      </c>
      <c r="AD9" s="8">
        <v>97.81</v>
      </c>
      <c r="AE9" s="8">
        <v>97.48</v>
      </c>
      <c r="AF9" s="8">
        <v>90.59</v>
      </c>
      <c r="AG9" s="8">
        <v>91.56</v>
      </c>
      <c r="AH9" s="8">
        <v>89.22</v>
      </c>
      <c r="AI9" s="8">
        <v>91.77</v>
      </c>
      <c r="AJ9" s="8">
        <v>88.81</v>
      </c>
      <c r="AK9" s="8">
        <v>83.31</v>
      </c>
      <c r="AL9" s="8">
        <v>84.68</v>
      </c>
      <c r="AM9" s="8">
        <v>90.23</v>
      </c>
      <c r="AN9" s="8">
        <v>97.19</v>
      </c>
      <c r="AO9" s="8">
        <v>96.52</v>
      </c>
      <c r="AP9" s="8">
        <v>96.51</v>
      </c>
      <c r="AQ9" s="8">
        <v>93.82</v>
      </c>
      <c r="AR9" s="8">
        <v>93.8</v>
      </c>
    </row>
    <row r="10" spans="1:44" ht="15" thickBot="1" x14ac:dyDescent="0.35">
      <c r="A10" s="1">
        <v>5</v>
      </c>
      <c r="B10">
        <v>85.5</v>
      </c>
      <c r="C10">
        <v>86.47</v>
      </c>
      <c r="D10">
        <v>86.53</v>
      </c>
      <c r="E10">
        <v>86.15</v>
      </c>
      <c r="F10">
        <v>87.03</v>
      </c>
      <c r="G10">
        <v>88.91</v>
      </c>
      <c r="H10">
        <v>88.88</v>
      </c>
      <c r="I10">
        <v>92.71</v>
      </c>
      <c r="J10">
        <v>90.44</v>
      </c>
      <c r="K10">
        <v>90.97</v>
      </c>
      <c r="L10">
        <v>91</v>
      </c>
      <c r="M10">
        <v>88.47</v>
      </c>
      <c r="N10">
        <v>87.73</v>
      </c>
      <c r="O10">
        <v>89.61</v>
      </c>
      <c r="P10">
        <v>88.21</v>
      </c>
      <c r="Q10">
        <v>86.62</v>
      </c>
      <c r="R10">
        <v>90.45</v>
      </c>
      <c r="S10">
        <v>87.59</v>
      </c>
      <c r="T10">
        <v>85.5</v>
      </c>
      <c r="U10">
        <v>83.52</v>
      </c>
      <c r="V10">
        <v>84.72</v>
      </c>
      <c r="X10" s="5" t="s">
        <v>50</v>
      </c>
      <c r="Y10" s="8">
        <v>92.52</v>
      </c>
      <c r="Z10" s="8">
        <v>88.53</v>
      </c>
      <c r="AA10" s="8">
        <v>97.85</v>
      </c>
      <c r="AB10" s="8">
        <v>92.12</v>
      </c>
      <c r="AC10" s="8">
        <v>90.44</v>
      </c>
      <c r="AD10" s="8">
        <v>94.23</v>
      </c>
      <c r="AE10" s="8">
        <v>96.44</v>
      </c>
      <c r="AF10" s="8">
        <v>87.79</v>
      </c>
      <c r="AG10" s="8">
        <v>88.53</v>
      </c>
      <c r="AH10" s="8">
        <v>87.24</v>
      </c>
      <c r="AI10" s="8">
        <v>86.49</v>
      </c>
      <c r="AJ10" s="8">
        <v>83.16</v>
      </c>
      <c r="AK10" s="8">
        <v>85.62</v>
      </c>
      <c r="AL10" s="8">
        <v>81.709999999999994</v>
      </c>
      <c r="AM10" s="8">
        <v>86.99</v>
      </c>
      <c r="AN10" s="8">
        <v>97.02</v>
      </c>
      <c r="AO10" s="8">
        <v>97.11</v>
      </c>
      <c r="AP10" s="8">
        <v>95.65</v>
      </c>
      <c r="AQ10" s="8">
        <v>96.3</v>
      </c>
      <c r="AR10" s="8">
        <v>92.21</v>
      </c>
    </row>
    <row r="11" spans="1:44" ht="15" thickBot="1" x14ac:dyDescent="0.35">
      <c r="A11" s="1" t="s">
        <v>25</v>
      </c>
      <c r="B11">
        <v>4.33</v>
      </c>
      <c r="C11">
        <v>3.92</v>
      </c>
      <c r="D11">
        <v>3.41</v>
      </c>
      <c r="E11">
        <v>4.2300000000000004</v>
      </c>
      <c r="F11">
        <v>4.93</v>
      </c>
      <c r="G11">
        <v>6.75</v>
      </c>
      <c r="H11">
        <v>5.52</v>
      </c>
      <c r="I11">
        <v>3.36</v>
      </c>
      <c r="J11">
        <v>1.35</v>
      </c>
      <c r="K11">
        <v>1.36</v>
      </c>
      <c r="L11">
        <v>1.92</v>
      </c>
      <c r="M11">
        <v>2.81</v>
      </c>
      <c r="N11">
        <v>3.66</v>
      </c>
      <c r="O11">
        <v>4.3899999999999997</v>
      </c>
      <c r="P11">
        <v>5.12</v>
      </c>
      <c r="Q11">
        <v>6.73</v>
      </c>
      <c r="R11">
        <v>7.67</v>
      </c>
      <c r="S11">
        <v>8.5</v>
      </c>
      <c r="T11">
        <v>9.7200000000000006</v>
      </c>
      <c r="U11">
        <v>10.26</v>
      </c>
      <c r="V11">
        <v>11.13</v>
      </c>
      <c r="X11" s="5" t="s">
        <v>51</v>
      </c>
      <c r="Y11" s="8">
        <v>91.7</v>
      </c>
      <c r="Z11" s="8">
        <v>84.83</v>
      </c>
      <c r="AA11" s="8">
        <v>96.79</v>
      </c>
      <c r="AB11" s="8">
        <v>88.33</v>
      </c>
      <c r="AC11" s="8">
        <v>90.97</v>
      </c>
      <c r="AD11" s="8">
        <v>91.47</v>
      </c>
      <c r="AE11" s="8">
        <v>93.81</v>
      </c>
      <c r="AF11" s="8">
        <v>82.67</v>
      </c>
      <c r="AG11" s="8">
        <v>90.12</v>
      </c>
      <c r="AH11" s="8">
        <v>89.13</v>
      </c>
      <c r="AI11" s="8">
        <v>80.39</v>
      </c>
      <c r="AJ11" s="8">
        <v>78.7</v>
      </c>
      <c r="AK11" s="8">
        <v>87.77</v>
      </c>
      <c r="AL11" s="8">
        <v>80.14</v>
      </c>
      <c r="AM11" s="8">
        <v>82.23</v>
      </c>
      <c r="AN11" s="8">
        <v>94.72</v>
      </c>
      <c r="AO11" s="8">
        <v>95.14</v>
      </c>
      <c r="AP11" s="8">
        <v>90.78</v>
      </c>
      <c r="AQ11" s="8">
        <v>94.51</v>
      </c>
      <c r="AR11" s="8">
        <v>87.47</v>
      </c>
    </row>
    <row r="12" spans="1:44" ht="15" thickBot="1" x14ac:dyDescent="0.35">
      <c r="A12" s="1">
        <v>6</v>
      </c>
      <c r="B12">
        <v>91.1</v>
      </c>
      <c r="C12">
        <v>90.45</v>
      </c>
      <c r="D12">
        <v>90.06</v>
      </c>
      <c r="E12">
        <v>89.21</v>
      </c>
      <c r="F12">
        <v>88.44</v>
      </c>
      <c r="G12">
        <v>93.36</v>
      </c>
      <c r="H12">
        <v>97.85</v>
      </c>
      <c r="I12">
        <v>97.81</v>
      </c>
      <c r="J12">
        <v>94.23</v>
      </c>
      <c r="K12">
        <v>91.47</v>
      </c>
      <c r="L12">
        <v>92.65</v>
      </c>
      <c r="M12">
        <v>90.39</v>
      </c>
      <c r="N12">
        <v>91.12</v>
      </c>
      <c r="O12">
        <v>92.88</v>
      </c>
      <c r="P12">
        <v>90.16</v>
      </c>
      <c r="Q12">
        <v>90.98</v>
      </c>
      <c r="R12">
        <v>94.1</v>
      </c>
      <c r="S12">
        <v>90.79</v>
      </c>
      <c r="T12">
        <v>89.39</v>
      </c>
      <c r="U12">
        <v>88.15</v>
      </c>
      <c r="V12">
        <v>88.73</v>
      </c>
      <c r="X12" s="5" t="s">
        <v>52</v>
      </c>
      <c r="Y12" s="8">
        <v>91.73</v>
      </c>
      <c r="Z12" s="8">
        <v>87.3</v>
      </c>
      <c r="AA12" s="8">
        <v>95.46</v>
      </c>
      <c r="AB12" s="8">
        <v>89.88</v>
      </c>
      <c r="AC12" s="8">
        <v>91</v>
      </c>
      <c r="AD12" s="8">
        <v>92.65</v>
      </c>
      <c r="AE12" s="8">
        <v>93.19</v>
      </c>
      <c r="AF12" s="8">
        <v>85.51</v>
      </c>
      <c r="AG12" s="8">
        <v>89.69</v>
      </c>
      <c r="AH12" s="8">
        <v>89.09</v>
      </c>
      <c r="AI12" s="8">
        <v>82.22</v>
      </c>
      <c r="AJ12" s="8">
        <v>81.52</v>
      </c>
      <c r="AK12" s="8">
        <v>85.2</v>
      </c>
      <c r="AL12" s="8">
        <v>80.12</v>
      </c>
      <c r="AM12" s="8">
        <v>84.36</v>
      </c>
      <c r="AN12" s="8">
        <v>92.95</v>
      </c>
      <c r="AO12" s="8">
        <v>94.22</v>
      </c>
      <c r="AP12" s="8">
        <v>90.19</v>
      </c>
      <c r="AQ12" s="8">
        <v>93.46</v>
      </c>
      <c r="AR12" s="8">
        <v>89.42</v>
      </c>
    </row>
    <row r="13" spans="1:44" ht="15" thickBot="1" x14ac:dyDescent="0.35">
      <c r="A13" s="1" t="s">
        <v>26</v>
      </c>
      <c r="B13">
        <v>7.88</v>
      </c>
      <c r="C13">
        <v>6.79</v>
      </c>
      <c r="D13">
        <v>6.07</v>
      </c>
      <c r="E13">
        <v>5.55</v>
      </c>
      <c r="F13">
        <v>6.85</v>
      </c>
      <c r="G13">
        <v>6.86</v>
      </c>
      <c r="H13">
        <v>6.61</v>
      </c>
      <c r="I13">
        <v>5.96</v>
      </c>
      <c r="J13">
        <v>5.91</v>
      </c>
      <c r="K13">
        <v>6.08</v>
      </c>
      <c r="L13">
        <v>7.32</v>
      </c>
      <c r="M13">
        <v>8.26</v>
      </c>
      <c r="N13">
        <v>7.18</v>
      </c>
      <c r="O13">
        <v>9.0299999999999994</v>
      </c>
      <c r="P13">
        <v>11.23</v>
      </c>
      <c r="Q13">
        <v>12.32</v>
      </c>
      <c r="R13">
        <v>10.58</v>
      </c>
      <c r="S13">
        <v>10.74</v>
      </c>
      <c r="T13">
        <v>11.2</v>
      </c>
      <c r="U13">
        <v>11.22</v>
      </c>
      <c r="V13">
        <v>11.75</v>
      </c>
      <c r="X13" s="5" t="s">
        <v>53</v>
      </c>
      <c r="Y13" s="8">
        <v>89.2</v>
      </c>
      <c r="Z13" s="8">
        <v>84.66</v>
      </c>
      <c r="AA13" s="8">
        <v>93.02</v>
      </c>
      <c r="AB13" s="8">
        <v>87.81</v>
      </c>
      <c r="AC13" s="8">
        <v>88.47</v>
      </c>
      <c r="AD13" s="8">
        <v>90.39</v>
      </c>
      <c r="AE13" s="8">
        <v>90.16</v>
      </c>
      <c r="AF13" s="8">
        <v>83.79</v>
      </c>
      <c r="AG13" s="8">
        <v>85.94</v>
      </c>
      <c r="AH13" s="8">
        <v>84.7</v>
      </c>
      <c r="AI13" s="8">
        <v>78.010000000000005</v>
      </c>
      <c r="AJ13" s="8">
        <v>77.77</v>
      </c>
      <c r="AK13" s="8">
        <v>78.209999999999994</v>
      </c>
      <c r="AL13" s="8">
        <v>75.48</v>
      </c>
      <c r="AM13" s="8">
        <v>82.34</v>
      </c>
      <c r="AN13" s="8">
        <v>90.96</v>
      </c>
      <c r="AO13" s="8">
        <v>92.61</v>
      </c>
      <c r="AP13" s="8">
        <v>87.92</v>
      </c>
      <c r="AQ13" s="8">
        <v>91.75</v>
      </c>
      <c r="AR13" s="8">
        <v>86.29</v>
      </c>
    </row>
    <row r="14" spans="1:44" ht="15" thickBot="1" x14ac:dyDescent="0.35">
      <c r="A14" s="1">
        <v>7</v>
      </c>
      <c r="B14">
        <v>91</v>
      </c>
      <c r="C14">
        <v>89.64</v>
      </c>
      <c r="D14">
        <v>90.32</v>
      </c>
      <c r="E14">
        <v>90.48</v>
      </c>
      <c r="F14">
        <v>90.55</v>
      </c>
      <c r="G14">
        <v>92.7</v>
      </c>
      <c r="H14">
        <v>97.1</v>
      </c>
      <c r="I14">
        <v>97.48</v>
      </c>
      <c r="J14">
        <v>96.44</v>
      </c>
      <c r="K14">
        <v>93.81</v>
      </c>
      <c r="L14">
        <v>93.19</v>
      </c>
      <c r="M14">
        <v>90.16</v>
      </c>
      <c r="N14">
        <v>96.06</v>
      </c>
      <c r="O14">
        <v>96.64</v>
      </c>
      <c r="P14">
        <v>90.11</v>
      </c>
      <c r="Q14">
        <v>92.71</v>
      </c>
      <c r="R14">
        <v>92.3</v>
      </c>
      <c r="S14">
        <v>91.84</v>
      </c>
      <c r="T14">
        <v>90.95</v>
      </c>
      <c r="U14">
        <v>89.21</v>
      </c>
      <c r="V14">
        <v>88.98</v>
      </c>
      <c r="X14" s="5" t="s">
        <v>54</v>
      </c>
      <c r="Y14" s="8">
        <v>90.33</v>
      </c>
      <c r="Z14" s="8">
        <v>80.94</v>
      </c>
      <c r="AA14" s="8">
        <v>96.65</v>
      </c>
      <c r="AB14" s="8">
        <v>85.06</v>
      </c>
      <c r="AC14" s="8">
        <v>87.73</v>
      </c>
      <c r="AD14" s="8">
        <v>91.12</v>
      </c>
      <c r="AE14" s="8">
        <v>96.06</v>
      </c>
      <c r="AF14" s="8">
        <v>80.53</v>
      </c>
      <c r="AG14" s="8">
        <v>84.35</v>
      </c>
      <c r="AH14" s="8">
        <v>80.91</v>
      </c>
      <c r="AI14" s="8">
        <v>79.400000000000006</v>
      </c>
      <c r="AJ14" s="8">
        <v>78.7</v>
      </c>
      <c r="AK14" s="8">
        <v>79.260000000000005</v>
      </c>
      <c r="AL14" s="8">
        <v>73.900000000000006</v>
      </c>
      <c r="AM14" s="8">
        <v>77.87</v>
      </c>
      <c r="AN14" s="8">
        <v>93.56</v>
      </c>
      <c r="AO14" s="8">
        <v>97.05</v>
      </c>
      <c r="AP14" s="8">
        <v>87.14</v>
      </c>
      <c r="AQ14" s="8">
        <v>93.72</v>
      </c>
      <c r="AR14" s="8">
        <v>84.41</v>
      </c>
    </row>
    <row r="15" spans="1:44" ht="15" thickBot="1" x14ac:dyDescent="0.35">
      <c r="A15" s="1" t="s">
        <v>27</v>
      </c>
      <c r="B15">
        <v>18.53</v>
      </c>
      <c r="C15">
        <v>16.149999999999999</v>
      </c>
      <c r="D15">
        <v>18.11</v>
      </c>
      <c r="E15">
        <v>21.49</v>
      </c>
      <c r="F15">
        <v>17.38</v>
      </c>
      <c r="G15">
        <v>16.45</v>
      </c>
      <c r="H15">
        <v>12.68</v>
      </c>
      <c r="I15">
        <v>12.84</v>
      </c>
      <c r="J15">
        <v>16.37</v>
      </c>
      <c r="K15">
        <v>15.84</v>
      </c>
      <c r="L15">
        <v>19.350000000000001</v>
      </c>
      <c r="M15">
        <v>17.670000000000002</v>
      </c>
      <c r="N15">
        <v>17.63</v>
      </c>
      <c r="O15">
        <v>17.53</v>
      </c>
      <c r="P15">
        <v>19.79</v>
      </c>
      <c r="Q15">
        <v>22.25</v>
      </c>
      <c r="R15">
        <v>20.99</v>
      </c>
      <c r="S15">
        <v>24.29</v>
      </c>
      <c r="T15">
        <v>21.59</v>
      </c>
      <c r="U15">
        <v>20.07</v>
      </c>
      <c r="V15">
        <v>17.239999999999998</v>
      </c>
      <c r="X15" s="5" t="s">
        <v>55</v>
      </c>
      <c r="Y15" s="8">
        <v>90.41</v>
      </c>
      <c r="Z15" s="8">
        <v>81.319999999999993</v>
      </c>
      <c r="AA15" s="8">
        <v>95.37</v>
      </c>
      <c r="AB15" s="8">
        <v>88.44</v>
      </c>
      <c r="AC15" s="8">
        <v>89.61</v>
      </c>
      <c r="AD15" s="8">
        <v>92.88</v>
      </c>
      <c r="AE15" s="8">
        <v>96.64</v>
      </c>
      <c r="AF15" s="8">
        <v>81.13</v>
      </c>
      <c r="AG15" s="8">
        <v>86.8</v>
      </c>
      <c r="AH15" s="8">
        <v>84.26</v>
      </c>
      <c r="AI15" s="8">
        <v>80.25</v>
      </c>
      <c r="AJ15" s="8">
        <v>77.209999999999994</v>
      </c>
      <c r="AK15" s="8">
        <v>79.62</v>
      </c>
      <c r="AL15" s="8">
        <v>73.09</v>
      </c>
      <c r="AM15" s="8">
        <v>80.62</v>
      </c>
      <c r="AN15" s="8">
        <v>94.54</v>
      </c>
      <c r="AO15" s="8">
        <v>96.82</v>
      </c>
      <c r="AP15" s="8">
        <v>90.6</v>
      </c>
      <c r="AQ15" s="8">
        <v>94.24</v>
      </c>
      <c r="AR15" s="8">
        <v>87.65</v>
      </c>
    </row>
    <row r="16" spans="1:44" ht="15" thickBot="1" x14ac:dyDescent="0.35">
      <c r="A16" s="1">
        <v>8</v>
      </c>
      <c r="B16">
        <v>88.39</v>
      </c>
      <c r="C16">
        <v>87.22</v>
      </c>
      <c r="D16">
        <v>87.61</v>
      </c>
      <c r="E16">
        <v>86.86</v>
      </c>
      <c r="F16">
        <v>86.25</v>
      </c>
      <c r="G16">
        <v>87.95</v>
      </c>
      <c r="H16">
        <v>92.91</v>
      </c>
      <c r="I16">
        <v>90.59</v>
      </c>
      <c r="J16">
        <v>87.79</v>
      </c>
      <c r="K16">
        <v>82.67</v>
      </c>
      <c r="L16">
        <v>85.51</v>
      </c>
      <c r="M16">
        <v>83.79</v>
      </c>
      <c r="N16">
        <v>80.53</v>
      </c>
      <c r="O16">
        <v>81.13</v>
      </c>
      <c r="P16">
        <v>78.98</v>
      </c>
      <c r="Q16">
        <v>80.53</v>
      </c>
      <c r="R16">
        <v>82.39</v>
      </c>
      <c r="S16">
        <v>79.23</v>
      </c>
      <c r="T16">
        <v>75.02</v>
      </c>
      <c r="U16">
        <v>69.86</v>
      </c>
      <c r="V16">
        <v>69.5</v>
      </c>
      <c r="X16" s="5" t="s">
        <v>56</v>
      </c>
      <c r="Y16" s="8">
        <v>87.61</v>
      </c>
      <c r="Z16" s="8">
        <v>79.48</v>
      </c>
      <c r="AA16" s="8">
        <v>93.19</v>
      </c>
      <c r="AB16" s="8">
        <v>87.13</v>
      </c>
      <c r="AC16" s="8">
        <v>88.21</v>
      </c>
      <c r="AD16" s="8">
        <v>90.16</v>
      </c>
      <c r="AE16" s="8">
        <v>90.11</v>
      </c>
      <c r="AF16" s="8">
        <v>78.98</v>
      </c>
      <c r="AG16" s="8">
        <v>84.73</v>
      </c>
      <c r="AH16" s="8">
        <v>79.680000000000007</v>
      </c>
      <c r="AI16" s="8">
        <v>75.61</v>
      </c>
      <c r="AJ16" s="8">
        <v>71.3</v>
      </c>
      <c r="AK16" s="8">
        <v>74.150000000000006</v>
      </c>
      <c r="AL16" s="8">
        <v>62.96</v>
      </c>
      <c r="AM16" s="8">
        <v>75.95</v>
      </c>
      <c r="AN16" s="8">
        <v>90.59</v>
      </c>
      <c r="AO16" s="8">
        <v>91.23</v>
      </c>
      <c r="AP16" s="8">
        <v>87.47</v>
      </c>
      <c r="AQ16" s="8">
        <v>91.24</v>
      </c>
      <c r="AR16" s="8">
        <v>86.02</v>
      </c>
    </row>
    <row r="17" spans="1:76" ht="15" thickBot="1" x14ac:dyDescent="0.35">
      <c r="A17" s="1" t="s">
        <v>28</v>
      </c>
      <c r="B17">
        <v>6.4</v>
      </c>
      <c r="C17">
        <v>6.33</v>
      </c>
      <c r="D17">
        <v>9.94</v>
      </c>
      <c r="E17">
        <v>7.28</v>
      </c>
      <c r="F17">
        <v>8.84</v>
      </c>
      <c r="G17">
        <v>10.53</v>
      </c>
      <c r="H17">
        <v>7.39</v>
      </c>
      <c r="I17">
        <v>3.95</v>
      </c>
      <c r="J17">
        <v>3.37</v>
      </c>
      <c r="K17">
        <v>3.04</v>
      </c>
      <c r="L17">
        <v>3.18</v>
      </c>
      <c r="M17">
        <v>4.3099999999999996</v>
      </c>
      <c r="N17">
        <v>4.7699999999999996</v>
      </c>
      <c r="O17">
        <v>5.41</v>
      </c>
      <c r="P17">
        <v>5.92</v>
      </c>
      <c r="Q17">
        <v>6.66</v>
      </c>
      <c r="R17">
        <v>7.4</v>
      </c>
      <c r="S17">
        <v>8.33</v>
      </c>
      <c r="T17">
        <v>9.25</v>
      </c>
      <c r="U17">
        <v>10.130000000000001</v>
      </c>
      <c r="V17">
        <v>11.08</v>
      </c>
      <c r="X17" s="5" t="s">
        <v>57</v>
      </c>
      <c r="Y17" s="8">
        <v>87.38</v>
      </c>
      <c r="Z17" s="8">
        <v>84.72</v>
      </c>
      <c r="AA17" s="8">
        <v>92.48</v>
      </c>
      <c r="AB17" s="8">
        <v>88.61</v>
      </c>
      <c r="AC17" s="8">
        <v>86.62</v>
      </c>
      <c r="AD17" s="8">
        <v>90.98</v>
      </c>
      <c r="AE17" s="8">
        <v>92.71</v>
      </c>
      <c r="AF17" s="8">
        <v>80.53</v>
      </c>
      <c r="AG17" s="8">
        <v>86.18</v>
      </c>
      <c r="AH17" s="8">
        <v>82.75</v>
      </c>
      <c r="AI17" s="8">
        <v>81.34</v>
      </c>
      <c r="AJ17" s="8">
        <v>74.53</v>
      </c>
      <c r="AK17" s="8">
        <v>76.48</v>
      </c>
      <c r="AL17" s="8">
        <v>73.11</v>
      </c>
      <c r="AM17" s="8">
        <v>79</v>
      </c>
      <c r="AN17" s="8">
        <v>90.65</v>
      </c>
      <c r="AO17" s="8">
        <v>92.83</v>
      </c>
      <c r="AP17" s="8">
        <v>90.87</v>
      </c>
      <c r="AQ17" s="8">
        <v>90.08</v>
      </c>
      <c r="AR17" s="8">
        <v>87.12</v>
      </c>
    </row>
    <row r="18" spans="1:76" ht="15" thickBot="1" x14ac:dyDescent="0.35">
      <c r="A18" s="1">
        <v>9</v>
      </c>
      <c r="B18">
        <v>89.3</v>
      </c>
      <c r="C18">
        <v>89.89</v>
      </c>
      <c r="D18">
        <v>90.46</v>
      </c>
      <c r="E18">
        <v>91.01</v>
      </c>
      <c r="F18">
        <v>90.22</v>
      </c>
      <c r="G18">
        <v>89.25</v>
      </c>
      <c r="H18">
        <v>90.24</v>
      </c>
      <c r="I18">
        <v>91.56</v>
      </c>
      <c r="J18">
        <v>88.53</v>
      </c>
      <c r="K18">
        <v>90.12</v>
      </c>
      <c r="L18">
        <v>89.69</v>
      </c>
      <c r="M18">
        <v>85.94</v>
      </c>
      <c r="N18">
        <v>84.35</v>
      </c>
      <c r="O18">
        <v>86.8</v>
      </c>
      <c r="P18">
        <v>84.73</v>
      </c>
      <c r="Q18">
        <v>86.18</v>
      </c>
      <c r="R18">
        <v>88.15</v>
      </c>
      <c r="S18">
        <v>85.83</v>
      </c>
      <c r="T18">
        <v>84.07</v>
      </c>
      <c r="U18">
        <v>79.760000000000005</v>
      </c>
      <c r="V18">
        <v>81.11</v>
      </c>
      <c r="X18" s="5" t="s">
        <v>58</v>
      </c>
      <c r="Y18" s="8">
        <v>90.78</v>
      </c>
      <c r="Z18" s="8">
        <v>85.24</v>
      </c>
      <c r="AA18" s="8">
        <v>96.78</v>
      </c>
      <c r="AB18" s="8">
        <v>89.74</v>
      </c>
      <c r="AC18" s="8">
        <v>90.45</v>
      </c>
      <c r="AD18" s="8">
        <v>94.1</v>
      </c>
      <c r="AE18" s="8">
        <v>92.3</v>
      </c>
      <c r="AF18" s="8">
        <v>82.39</v>
      </c>
      <c r="AG18" s="8">
        <v>88.15</v>
      </c>
      <c r="AH18" s="8">
        <v>85.73</v>
      </c>
      <c r="AI18" s="8">
        <v>79.59</v>
      </c>
      <c r="AJ18" s="8">
        <v>76.099999999999994</v>
      </c>
      <c r="AK18" s="8">
        <v>76.7</v>
      </c>
      <c r="AL18" s="8">
        <v>74.75</v>
      </c>
      <c r="AM18" s="8">
        <v>81.540000000000006</v>
      </c>
      <c r="AN18" s="8">
        <v>94.12</v>
      </c>
      <c r="AO18" s="8">
        <v>94.51</v>
      </c>
      <c r="AP18" s="8">
        <v>92.97</v>
      </c>
      <c r="AQ18" s="8">
        <v>93.74</v>
      </c>
      <c r="AR18" s="8">
        <v>89.35</v>
      </c>
    </row>
    <row r="19" spans="1:76" ht="15" thickBot="1" x14ac:dyDescent="0.35">
      <c r="A19" s="1" t="s">
        <v>29</v>
      </c>
      <c r="B19">
        <v>14.22</v>
      </c>
      <c r="C19">
        <v>13.65</v>
      </c>
      <c r="D19">
        <v>16.91</v>
      </c>
      <c r="E19">
        <v>11.88</v>
      </c>
      <c r="F19">
        <v>9.51</v>
      </c>
      <c r="G19">
        <v>7.91</v>
      </c>
      <c r="H19">
        <v>6.27</v>
      </c>
      <c r="I19">
        <v>6.51</v>
      </c>
      <c r="J19">
        <v>6.2</v>
      </c>
      <c r="K19">
        <v>5</v>
      </c>
      <c r="L19">
        <v>5.04</v>
      </c>
      <c r="M19">
        <v>8.89</v>
      </c>
      <c r="N19">
        <v>6.31</v>
      </c>
      <c r="O19">
        <v>6.51</v>
      </c>
      <c r="P19">
        <v>6.36</v>
      </c>
      <c r="Q19">
        <v>7.24</v>
      </c>
      <c r="R19">
        <v>8.51</v>
      </c>
      <c r="S19">
        <v>9.11</v>
      </c>
      <c r="T19">
        <v>10.19</v>
      </c>
      <c r="U19">
        <v>10.69</v>
      </c>
      <c r="V19">
        <v>11.34</v>
      </c>
      <c r="X19" s="5" t="s">
        <v>59</v>
      </c>
      <c r="Y19" s="8">
        <v>88.77</v>
      </c>
      <c r="Z19" s="8">
        <v>82.44</v>
      </c>
      <c r="AA19" s="8">
        <v>95.27</v>
      </c>
      <c r="AB19" s="8">
        <v>87.83</v>
      </c>
      <c r="AC19" s="8">
        <v>87.59</v>
      </c>
      <c r="AD19" s="8">
        <v>90.79</v>
      </c>
      <c r="AE19" s="8">
        <v>91.84</v>
      </c>
      <c r="AF19" s="8">
        <v>79.23</v>
      </c>
      <c r="AG19" s="8">
        <v>85.83</v>
      </c>
      <c r="AH19" s="8">
        <v>83.27</v>
      </c>
      <c r="AI19" s="8">
        <v>72.88</v>
      </c>
      <c r="AJ19" s="8">
        <v>71.16</v>
      </c>
      <c r="AK19" s="8">
        <v>76.89</v>
      </c>
      <c r="AL19" s="8">
        <v>74.069999999999993</v>
      </c>
      <c r="AM19" s="8">
        <v>79.28</v>
      </c>
      <c r="AN19" s="8">
        <v>93.24</v>
      </c>
      <c r="AO19" s="8">
        <v>94.72</v>
      </c>
      <c r="AP19" s="8">
        <v>89.08</v>
      </c>
      <c r="AQ19" s="8">
        <v>92.79</v>
      </c>
      <c r="AR19" s="8">
        <v>86.8</v>
      </c>
    </row>
    <row r="20" spans="1:76" ht="15" thickBot="1" x14ac:dyDescent="0.35">
      <c r="A20" s="1">
        <v>10</v>
      </c>
      <c r="B20">
        <v>87.97</v>
      </c>
      <c r="C20">
        <v>88.64</v>
      </c>
      <c r="D20">
        <v>89.26</v>
      </c>
      <c r="E20">
        <v>89.67</v>
      </c>
      <c r="F20">
        <v>88.88</v>
      </c>
      <c r="G20">
        <v>87.93</v>
      </c>
      <c r="H20">
        <v>85.44</v>
      </c>
      <c r="I20">
        <v>89.22</v>
      </c>
      <c r="J20">
        <v>87.24</v>
      </c>
      <c r="K20">
        <v>89.13</v>
      </c>
      <c r="L20">
        <v>89.09</v>
      </c>
      <c r="M20">
        <v>84.7</v>
      </c>
      <c r="N20">
        <v>80.91</v>
      </c>
      <c r="O20">
        <v>84.26</v>
      </c>
      <c r="P20">
        <v>79.680000000000007</v>
      </c>
      <c r="Q20">
        <v>82.75</v>
      </c>
      <c r="R20">
        <v>85.73</v>
      </c>
      <c r="S20">
        <v>83.27</v>
      </c>
      <c r="T20">
        <v>80.900000000000006</v>
      </c>
      <c r="U20">
        <v>76.34</v>
      </c>
      <c r="V20">
        <v>75.27</v>
      </c>
      <c r="X20" s="5" t="s">
        <v>60</v>
      </c>
      <c r="Y20" s="8">
        <v>87.15</v>
      </c>
      <c r="Z20" s="8">
        <v>80.349999999999994</v>
      </c>
      <c r="AA20" s="8">
        <v>95.97</v>
      </c>
      <c r="AB20" s="8">
        <v>85.89</v>
      </c>
      <c r="AC20" s="8">
        <v>85.5</v>
      </c>
      <c r="AD20" s="8">
        <v>89.39</v>
      </c>
      <c r="AE20" s="8">
        <v>90.95</v>
      </c>
      <c r="AF20" s="8">
        <v>75.02</v>
      </c>
      <c r="AG20" s="8">
        <v>84.07</v>
      </c>
      <c r="AH20" s="8">
        <v>80.900000000000006</v>
      </c>
      <c r="AI20" s="8">
        <v>70.040000000000006</v>
      </c>
      <c r="AJ20" s="8">
        <v>70.06</v>
      </c>
      <c r="AK20" s="8">
        <v>75.3</v>
      </c>
      <c r="AL20" s="8">
        <v>74.489999999999995</v>
      </c>
      <c r="AM20" s="8">
        <v>74.89</v>
      </c>
      <c r="AN20" s="8">
        <v>92.77</v>
      </c>
      <c r="AO20" s="8">
        <v>93.88</v>
      </c>
      <c r="AP20" s="8">
        <v>88.49</v>
      </c>
      <c r="AQ20" s="8">
        <v>93.54</v>
      </c>
      <c r="AR20" s="8">
        <v>84.73</v>
      </c>
    </row>
    <row r="21" spans="1:76" ht="15" thickBot="1" x14ac:dyDescent="0.35">
      <c r="A21" s="1" t="s">
        <v>30</v>
      </c>
      <c r="B21">
        <v>4.8600000000000003</v>
      </c>
      <c r="C21">
        <v>3.77</v>
      </c>
      <c r="D21">
        <v>3.08</v>
      </c>
      <c r="E21">
        <v>3.89</v>
      </c>
      <c r="F21">
        <v>4.9800000000000004</v>
      </c>
      <c r="G21">
        <v>5.46</v>
      </c>
      <c r="H21">
        <v>5.15</v>
      </c>
      <c r="I21">
        <v>4.42</v>
      </c>
      <c r="J21">
        <v>1.66</v>
      </c>
      <c r="K21">
        <v>1.77</v>
      </c>
      <c r="L21">
        <v>2.31</v>
      </c>
      <c r="M21">
        <v>2.76</v>
      </c>
      <c r="N21">
        <v>3.35</v>
      </c>
      <c r="O21">
        <v>4.2699999999999996</v>
      </c>
      <c r="P21">
        <v>5.1100000000000003</v>
      </c>
      <c r="Q21">
        <v>6.16</v>
      </c>
      <c r="R21">
        <v>7.16</v>
      </c>
      <c r="S21">
        <v>8.14</v>
      </c>
      <c r="T21">
        <v>9.31</v>
      </c>
      <c r="U21">
        <v>10.130000000000001</v>
      </c>
      <c r="V21">
        <v>11.05</v>
      </c>
      <c r="X21" s="6" t="s">
        <v>61</v>
      </c>
      <c r="Y21" s="8">
        <v>86.02</v>
      </c>
      <c r="Z21" s="8">
        <v>76.489999999999995</v>
      </c>
      <c r="AA21" s="8">
        <v>95.36</v>
      </c>
      <c r="AB21" s="8">
        <v>82.16</v>
      </c>
      <c r="AC21" s="8">
        <v>83.52</v>
      </c>
      <c r="AD21" s="8">
        <v>88.15</v>
      </c>
      <c r="AE21" s="8">
        <v>89.21</v>
      </c>
      <c r="AF21" s="8">
        <v>69.86</v>
      </c>
      <c r="AG21" s="8">
        <v>79.760000000000005</v>
      </c>
      <c r="AH21" s="8">
        <v>76.34</v>
      </c>
      <c r="AI21" s="8">
        <v>72.260000000000005</v>
      </c>
      <c r="AJ21" s="8">
        <v>68.3</v>
      </c>
      <c r="AK21" s="8">
        <v>73.510000000000005</v>
      </c>
      <c r="AL21" s="8">
        <v>71.989999999999995</v>
      </c>
      <c r="AM21" s="8">
        <v>68.31</v>
      </c>
      <c r="AN21" s="8">
        <v>92.56</v>
      </c>
      <c r="AO21" s="8">
        <v>93.53</v>
      </c>
      <c r="AP21" s="8">
        <v>84.69</v>
      </c>
      <c r="AQ21" s="8">
        <v>93.89</v>
      </c>
      <c r="AR21" s="8">
        <v>81.48</v>
      </c>
    </row>
    <row r="22" spans="1:76" ht="15" thickBot="1" x14ac:dyDescent="0.35">
      <c r="A22" s="1">
        <v>11</v>
      </c>
      <c r="B22">
        <v>88.09</v>
      </c>
      <c r="C22">
        <v>87.52</v>
      </c>
      <c r="D22">
        <v>87.17</v>
      </c>
      <c r="E22">
        <v>86.17</v>
      </c>
      <c r="F22">
        <v>85.35</v>
      </c>
      <c r="G22">
        <v>90.31</v>
      </c>
      <c r="H22">
        <v>94.83</v>
      </c>
      <c r="I22">
        <v>91.77</v>
      </c>
      <c r="J22">
        <v>86.49</v>
      </c>
      <c r="K22">
        <v>80.39</v>
      </c>
      <c r="L22">
        <v>82.22</v>
      </c>
      <c r="M22">
        <v>78.010000000000005</v>
      </c>
      <c r="N22">
        <v>79.400000000000006</v>
      </c>
      <c r="O22">
        <v>80.25</v>
      </c>
      <c r="P22">
        <v>75.61</v>
      </c>
      <c r="Q22">
        <v>81.34</v>
      </c>
      <c r="R22">
        <v>79.59</v>
      </c>
      <c r="S22">
        <v>72.88</v>
      </c>
      <c r="T22">
        <v>70.040000000000006</v>
      </c>
      <c r="U22">
        <v>72.260000000000005</v>
      </c>
      <c r="V22">
        <v>73.17</v>
      </c>
      <c r="X22" s="6" t="s">
        <v>62</v>
      </c>
      <c r="Y22" s="8">
        <v>88.15</v>
      </c>
      <c r="Z22" s="8">
        <v>75.36</v>
      </c>
      <c r="AA22" s="8">
        <v>94.77</v>
      </c>
      <c r="AB22" s="8">
        <v>82.78</v>
      </c>
      <c r="AC22" s="8">
        <v>84.72</v>
      </c>
      <c r="AD22" s="8">
        <v>88.73</v>
      </c>
      <c r="AE22" s="8">
        <v>88.98</v>
      </c>
      <c r="AF22" s="8">
        <v>69.5</v>
      </c>
      <c r="AG22" s="8">
        <v>81.11</v>
      </c>
      <c r="AH22" s="8">
        <v>75.27</v>
      </c>
      <c r="AI22" s="8">
        <v>73.17</v>
      </c>
      <c r="AJ22" s="8">
        <v>68.48</v>
      </c>
      <c r="AK22" s="8">
        <v>74.95</v>
      </c>
      <c r="AL22" s="8">
        <v>70.819999999999993</v>
      </c>
      <c r="AM22" s="8">
        <v>67.36</v>
      </c>
      <c r="AN22" s="8">
        <v>90.45</v>
      </c>
      <c r="AO22" s="8">
        <v>92.19</v>
      </c>
      <c r="AP22" s="8">
        <v>84.14</v>
      </c>
      <c r="AQ22" s="8">
        <v>91.91</v>
      </c>
      <c r="AR22" s="8">
        <v>82.29</v>
      </c>
    </row>
    <row r="23" spans="1:76" x14ac:dyDescent="0.3">
      <c r="A23" s="1" t="s">
        <v>31</v>
      </c>
      <c r="B23">
        <v>7</v>
      </c>
      <c r="C23">
        <v>5.82</v>
      </c>
      <c r="D23">
        <v>5.95</v>
      </c>
      <c r="E23">
        <v>6.39</v>
      </c>
      <c r="F23">
        <v>7.16</v>
      </c>
      <c r="G23">
        <v>8.7799999999999994</v>
      </c>
      <c r="H23">
        <v>6.73</v>
      </c>
      <c r="I23">
        <v>4.26</v>
      </c>
      <c r="J23">
        <v>3.66</v>
      </c>
      <c r="K23">
        <v>3.56</v>
      </c>
      <c r="L23">
        <v>4.05</v>
      </c>
      <c r="M23">
        <v>5.5</v>
      </c>
      <c r="N23">
        <v>4.43</v>
      </c>
      <c r="O23">
        <v>5.27</v>
      </c>
      <c r="P23">
        <v>6.37</v>
      </c>
      <c r="Q23">
        <v>6.94</v>
      </c>
      <c r="R23">
        <v>7.49</v>
      </c>
      <c r="S23">
        <v>8.42</v>
      </c>
      <c r="T23">
        <v>9.5299999999999994</v>
      </c>
      <c r="U23">
        <v>10.33</v>
      </c>
      <c r="V23">
        <v>11.1</v>
      </c>
    </row>
    <row r="24" spans="1:76" ht="15" thickBot="1" x14ac:dyDescent="0.35">
      <c r="A24" s="1">
        <v>12</v>
      </c>
      <c r="B24">
        <v>84.5</v>
      </c>
      <c r="C24">
        <v>83.33</v>
      </c>
      <c r="D24">
        <v>84.44</v>
      </c>
      <c r="E24">
        <v>85.45</v>
      </c>
      <c r="F24">
        <v>84.6</v>
      </c>
      <c r="G24">
        <v>84.76</v>
      </c>
      <c r="H24">
        <v>88.98</v>
      </c>
      <c r="I24">
        <v>88.81</v>
      </c>
      <c r="J24">
        <v>83.16</v>
      </c>
      <c r="K24">
        <v>78.7</v>
      </c>
      <c r="L24">
        <v>81.52</v>
      </c>
      <c r="M24">
        <v>77.77</v>
      </c>
      <c r="N24">
        <v>78.7</v>
      </c>
      <c r="O24">
        <v>77.209999999999994</v>
      </c>
      <c r="P24">
        <v>71.3</v>
      </c>
      <c r="Q24">
        <v>74.53</v>
      </c>
      <c r="R24">
        <v>76.099999999999994</v>
      </c>
      <c r="S24">
        <v>71.16</v>
      </c>
      <c r="T24">
        <v>70.06</v>
      </c>
      <c r="U24">
        <v>68.3</v>
      </c>
      <c r="V24">
        <v>68.48</v>
      </c>
    </row>
    <row r="25" spans="1:76" ht="15" thickBot="1" x14ac:dyDescent="0.35">
      <c r="A25" s="1" t="s">
        <v>32</v>
      </c>
      <c r="B25">
        <v>5.7</v>
      </c>
      <c r="C25">
        <v>4.9000000000000004</v>
      </c>
      <c r="D25">
        <v>4.47</v>
      </c>
      <c r="E25">
        <v>6.63</v>
      </c>
      <c r="F25">
        <v>7.94</v>
      </c>
      <c r="G25">
        <v>6.36</v>
      </c>
      <c r="H25">
        <v>4.32</v>
      </c>
      <c r="I25">
        <v>4.46</v>
      </c>
      <c r="J25">
        <v>3.28</v>
      </c>
      <c r="K25">
        <v>3.55</v>
      </c>
      <c r="L25">
        <v>3.43</v>
      </c>
      <c r="M25">
        <v>4.49</v>
      </c>
      <c r="N25">
        <v>4.22</v>
      </c>
      <c r="O25">
        <v>5.69</v>
      </c>
      <c r="P25">
        <v>8.16</v>
      </c>
      <c r="Q25">
        <v>8.82</v>
      </c>
      <c r="R25">
        <v>7.98</v>
      </c>
      <c r="S25">
        <v>8.49</v>
      </c>
      <c r="T25">
        <v>9.2799999999999994</v>
      </c>
      <c r="U25">
        <v>10.14</v>
      </c>
      <c r="V25">
        <v>11.05</v>
      </c>
      <c r="X25" s="2"/>
      <c r="Y25" s="10" t="s">
        <v>41</v>
      </c>
      <c r="Z25" s="10" t="s">
        <v>22</v>
      </c>
      <c r="AA25" s="10" t="s">
        <v>23</v>
      </c>
      <c r="AB25" s="10" t="s">
        <v>24</v>
      </c>
      <c r="AC25" s="10" t="s">
        <v>25</v>
      </c>
      <c r="AD25" s="10" t="s">
        <v>26</v>
      </c>
      <c r="AE25" s="10" t="s">
        <v>27</v>
      </c>
      <c r="AF25" s="10" t="s">
        <v>28</v>
      </c>
      <c r="AG25" s="10" t="s">
        <v>29</v>
      </c>
      <c r="AH25" s="10" t="s">
        <v>30</v>
      </c>
      <c r="AI25" s="10" t="s">
        <v>31</v>
      </c>
      <c r="AJ25" s="10" t="s">
        <v>32</v>
      </c>
      <c r="AK25" s="10" t="s">
        <v>33</v>
      </c>
      <c r="AL25" s="10" t="s">
        <v>34</v>
      </c>
      <c r="AM25" s="10" t="s">
        <v>35</v>
      </c>
      <c r="AN25" s="10" t="s">
        <v>36</v>
      </c>
      <c r="AO25" s="10" t="s">
        <v>37</v>
      </c>
      <c r="AP25" s="10" t="s">
        <v>38</v>
      </c>
      <c r="AQ25" s="10" t="s">
        <v>39</v>
      </c>
      <c r="AR25" s="10" t="s">
        <v>40</v>
      </c>
      <c r="AT25" s="2"/>
      <c r="AU25" s="10" t="s">
        <v>41</v>
      </c>
      <c r="AV25" s="11" t="s">
        <v>22</v>
      </c>
      <c r="AW25" s="11" t="s">
        <v>23</v>
      </c>
      <c r="AX25" s="10" t="s">
        <v>24</v>
      </c>
      <c r="AY25" s="10" t="s">
        <v>25</v>
      </c>
      <c r="AZ25" s="10" t="s">
        <v>26</v>
      </c>
      <c r="BA25" s="11" t="s">
        <v>27</v>
      </c>
      <c r="BB25" s="10" t="s">
        <v>28</v>
      </c>
      <c r="BC25" s="11" t="s">
        <v>29</v>
      </c>
      <c r="BD25" s="10" t="s">
        <v>30</v>
      </c>
      <c r="BE25" s="10" t="s">
        <v>31</v>
      </c>
      <c r="BF25" s="10" t="s">
        <v>32</v>
      </c>
      <c r="BG25" s="10" t="s">
        <v>33</v>
      </c>
      <c r="BH25" s="10" t="s">
        <v>34</v>
      </c>
      <c r="BI25" s="10" t="s">
        <v>35</v>
      </c>
      <c r="BJ25" s="10" t="s">
        <v>36</v>
      </c>
      <c r="BK25" s="10" t="s">
        <v>37</v>
      </c>
      <c r="BL25" s="10" t="s">
        <v>38</v>
      </c>
      <c r="BM25" s="11" t="s">
        <v>39</v>
      </c>
      <c r="BN25" s="10" t="s">
        <v>40</v>
      </c>
      <c r="BQ25" s="10" t="s">
        <v>64</v>
      </c>
      <c r="BT25" s="10" t="s">
        <v>64</v>
      </c>
      <c r="BW25" s="10" t="s">
        <v>67</v>
      </c>
      <c r="BX25" s="10" t="s">
        <v>68</v>
      </c>
    </row>
    <row r="26" spans="1:76" ht="15" thickBot="1" x14ac:dyDescent="0.35">
      <c r="A26" s="1">
        <v>13</v>
      </c>
      <c r="B26">
        <v>87.46</v>
      </c>
      <c r="C26">
        <v>87.55</v>
      </c>
      <c r="D26">
        <v>87.47</v>
      </c>
      <c r="E26">
        <v>87.54</v>
      </c>
      <c r="F26">
        <v>86.79</v>
      </c>
      <c r="G26">
        <v>89.84</v>
      </c>
      <c r="H26">
        <v>89.4</v>
      </c>
      <c r="I26">
        <v>83.31</v>
      </c>
      <c r="J26">
        <v>85.62</v>
      </c>
      <c r="K26">
        <v>87.77</v>
      </c>
      <c r="L26">
        <v>85.2</v>
      </c>
      <c r="M26">
        <v>78.209999999999994</v>
      </c>
      <c r="N26">
        <v>79.260000000000005</v>
      </c>
      <c r="O26">
        <v>79.62</v>
      </c>
      <c r="P26">
        <v>74.150000000000006</v>
      </c>
      <c r="Q26">
        <v>76.48</v>
      </c>
      <c r="R26">
        <v>76.7</v>
      </c>
      <c r="S26">
        <v>76.89</v>
      </c>
      <c r="T26">
        <v>75.3</v>
      </c>
      <c r="U26">
        <v>73.510000000000005</v>
      </c>
      <c r="V26">
        <v>74.95</v>
      </c>
      <c r="X26" s="9" t="s">
        <v>42</v>
      </c>
      <c r="Y26" s="3">
        <v>5.74</v>
      </c>
      <c r="Z26" s="3">
        <v>10.41</v>
      </c>
      <c r="AA26" s="3">
        <v>6.37</v>
      </c>
      <c r="AB26" s="3">
        <v>7.71</v>
      </c>
      <c r="AC26" s="3">
        <v>4.33</v>
      </c>
      <c r="AD26" s="3">
        <v>7.88</v>
      </c>
      <c r="AE26" s="3">
        <v>18.53</v>
      </c>
      <c r="AF26" s="3">
        <v>6.4</v>
      </c>
      <c r="AG26" s="3">
        <v>14.22</v>
      </c>
      <c r="AH26" s="3">
        <v>4.8600000000000003</v>
      </c>
      <c r="AI26" s="3">
        <v>7</v>
      </c>
      <c r="AJ26" s="3">
        <v>5.7</v>
      </c>
      <c r="AK26" s="3">
        <v>10.72</v>
      </c>
      <c r="AL26" s="3">
        <v>8.1199999999999992</v>
      </c>
      <c r="AM26" s="3">
        <v>6.14</v>
      </c>
      <c r="AN26" s="3">
        <v>8.93</v>
      </c>
      <c r="AO26" s="3">
        <v>6.91</v>
      </c>
      <c r="AP26" s="3">
        <v>7.39</v>
      </c>
      <c r="AQ26" s="3">
        <v>9.8699999999999992</v>
      </c>
      <c r="AR26" s="3">
        <v>7.95</v>
      </c>
      <c r="AS26" s="28" t="s">
        <v>63</v>
      </c>
      <c r="AT26" s="9" t="s">
        <v>42</v>
      </c>
      <c r="AU26" s="8">
        <f>10^(Y26/10)</f>
        <v>3.7497300224548362</v>
      </c>
      <c r="AV26" s="12">
        <f t="shared" ref="AV26:BN39" si="0">10^(Z26/10)</f>
        <v>10.990058394325212</v>
      </c>
      <c r="AW26" s="12">
        <f t="shared" si="0"/>
        <v>4.33510878387529</v>
      </c>
      <c r="AX26" s="8">
        <f t="shared" si="0"/>
        <v>5.9020108017184443</v>
      </c>
      <c r="AY26" s="8">
        <f t="shared" si="0"/>
        <v>2.7101916318908432</v>
      </c>
      <c r="AZ26" s="8">
        <f t="shared" si="0"/>
        <v>6.1376200516479429</v>
      </c>
      <c r="BA26" s="12">
        <f t="shared" si="0"/>
        <v>71.285303012652051</v>
      </c>
      <c r="BB26" s="8">
        <f t="shared" si="0"/>
        <v>4.3651583224016601</v>
      </c>
      <c r="BC26" s="12">
        <f t="shared" si="0"/>
        <v>26.424087573219484</v>
      </c>
      <c r="BD26" s="8">
        <f t="shared" si="0"/>
        <v>3.061963433690678</v>
      </c>
      <c r="BE26" s="8">
        <f t="shared" si="0"/>
        <v>5.0118723362727229</v>
      </c>
      <c r="BF26" s="8">
        <f t="shared" si="0"/>
        <v>3.7153522909717265</v>
      </c>
      <c r="BG26" s="8">
        <f t="shared" si="0"/>
        <v>11.803206356517302</v>
      </c>
      <c r="BH26" s="8">
        <f t="shared" si="0"/>
        <v>6.4863443354823849</v>
      </c>
      <c r="BI26" s="8">
        <f t="shared" si="0"/>
        <v>4.111497211045223</v>
      </c>
      <c r="BJ26" s="8">
        <f t="shared" si="0"/>
        <v>7.8162780458832986</v>
      </c>
      <c r="BK26" s="8">
        <f t="shared" si="0"/>
        <v>4.9090787615260325</v>
      </c>
      <c r="BL26" s="8">
        <f t="shared" si="0"/>
        <v>5.4827696492085387</v>
      </c>
      <c r="BM26" s="12">
        <f t="shared" si="0"/>
        <v>9.7050996724548959</v>
      </c>
      <c r="BN26" s="8">
        <f t="shared" si="0"/>
        <v>6.2373483548241939</v>
      </c>
      <c r="BO26" s="28" t="s">
        <v>64</v>
      </c>
      <c r="BP26" s="9" t="s">
        <v>42</v>
      </c>
      <c r="BQ26" s="8">
        <f>AVERAGE(AU26:BN26)</f>
        <v>10.21200395210314</v>
      </c>
      <c r="BR26" s="28" t="s">
        <v>65</v>
      </c>
      <c r="BS26" s="9" t="s">
        <v>42</v>
      </c>
      <c r="BT26" s="8">
        <f>10*LOG10(BQ26)</f>
        <v>10.091109742066598</v>
      </c>
      <c r="BU26" s="32" t="s">
        <v>66</v>
      </c>
      <c r="BV26" s="9" t="s">
        <v>42</v>
      </c>
      <c r="BW26" s="8">
        <v>27</v>
      </c>
      <c r="BX26" s="8" t="s">
        <v>69</v>
      </c>
    </row>
    <row r="27" spans="1:76" ht="15" thickBot="1" x14ac:dyDescent="0.35">
      <c r="A27" s="1" t="s">
        <v>33</v>
      </c>
      <c r="B27">
        <v>10.72</v>
      </c>
      <c r="C27">
        <v>9.4600000000000009</v>
      </c>
      <c r="D27">
        <v>8.42</v>
      </c>
      <c r="E27">
        <v>12.26</v>
      </c>
      <c r="F27">
        <v>9.93</v>
      </c>
      <c r="G27">
        <v>13.17</v>
      </c>
      <c r="H27">
        <v>8.75</v>
      </c>
      <c r="I27">
        <v>8.19</v>
      </c>
      <c r="J27">
        <v>7.12</v>
      </c>
      <c r="K27">
        <v>6.25</v>
      </c>
      <c r="L27">
        <v>8.32</v>
      </c>
      <c r="M27">
        <v>10.07</v>
      </c>
      <c r="N27">
        <v>11.58</v>
      </c>
      <c r="O27">
        <v>11.48</v>
      </c>
      <c r="P27">
        <v>10.39</v>
      </c>
      <c r="Q27">
        <v>12.04</v>
      </c>
      <c r="R27">
        <v>10.58</v>
      </c>
      <c r="S27">
        <v>10.9</v>
      </c>
      <c r="T27">
        <v>12.38</v>
      </c>
      <c r="U27">
        <v>10.73</v>
      </c>
      <c r="V27">
        <v>11.41</v>
      </c>
      <c r="X27" s="6" t="s">
        <v>43</v>
      </c>
      <c r="Y27" s="3">
        <v>9.0500000000000007</v>
      </c>
      <c r="Z27" s="3">
        <v>16.489999999999998</v>
      </c>
      <c r="AA27" s="3">
        <v>9.09</v>
      </c>
      <c r="AB27" s="3">
        <v>10.3</v>
      </c>
      <c r="AC27" s="3">
        <v>3.92</v>
      </c>
      <c r="AD27" s="3">
        <v>6.79</v>
      </c>
      <c r="AE27" s="3">
        <v>16.149999999999999</v>
      </c>
      <c r="AF27" s="3">
        <v>6.33</v>
      </c>
      <c r="AG27" s="3">
        <v>13.65</v>
      </c>
      <c r="AH27" s="3">
        <v>3.77</v>
      </c>
      <c r="AI27" s="3">
        <v>5.82</v>
      </c>
      <c r="AJ27" s="3">
        <v>4.9000000000000004</v>
      </c>
      <c r="AK27" s="3">
        <v>9.4600000000000009</v>
      </c>
      <c r="AL27" s="3">
        <v>6.73</v>
      </c>
      <c r="AM27" s="3">
        <v>5.98</v>
      </c>
      <c r="AN27" s="3">
        <v>11.2</v>
      </c>
      <c r="AO27" s="3">
        <v>5.13</v>
      </c>
      <c r="AP27" s="3">
        <v>6.6</v>
      </c>
      <c r="AQ27" s="3">
        <v>7.12</v>
      </c>
      <c r="AR27" s="3">
        <v>5.22</v>
      </c>
      <c r="AS27" s="28"/>
      <c r="AT27" s="6" t="s">
        <v>43</v>
      </c>
      <c r="AU27" s="8">
        <f t="shared" ref="AU27:AU46" si="1">10^(Y27/10)</f>
        <v>8.0352612218561745</v>
      </c>
      <c r="AV27" s="12">
        <f t="shared" si="0"/>
        <v>44.565624839750328</v>
      </c>
      <c r="AW27" s="12">
        <f t="shared" si="0"/>
        <v>8.1096105785384101</v>
      </c>
      <c r="AX27" s="8">
        <f t="shared" si="0"/>
        <v>10.715193052376069</v>
      </c>
      <c r="AY27" s="8">
        <f t="shared" si="0"/>
        <v>2.4660393372343394</v>
      </c>
      <c r="AZ27" s="8">
        <f t="shared" si="0"/>
        <v>4.77529273657691</v>
      </c>
      <c r="BA27" s="12">
        <f t="shared" si="0"/>
        <v>41.209751909733008</v>
      </c>
      <c r="BB27" s="8">
        <f t="shared" si="0"/>
        <v>4.295364267648873</v>
      </c>
      <c r="BC27" s="12">
        <f t="shared" si="0"/>
        <v>23.173946499684792</v>
      </c>
      <c r="BD27" s="8">
        <f t="shared" si="0"/>
        <v>2.3823194693586904</v>
      </c>
      <c r="BE27" s="8">
        <f t="shared" si="0"/>
        <v>3.8194427084004667</v>
      </c>
      <c r="BF27" s="8">
        <f t="shared" si="0"/>
        <v>3.090295432513591</v>
      </c>
      <c r="BG27" s="8">
        <f t="shared" si="0"/>
        <v>8.8307990041856321</v>
      </c>
      <c r="BH27" s="8">
        <f t="shared" si="0"/>
        <v>4.7097732639695291</v>
      </c>
      <c r="BI27" s="8">
        <f t="shared" si="0"/>
        <v>3.9627803425543964</v>
      </c>
      <c r="BJ27" s="8">
        <f t="shared" si="0"/>
        <v>13.18256738556407</v>
      </c>
      <c r="BK27" s="8">
        <f t="shared" si="0"/>
        <v>3.2583670100200881</v>
      </c>
      <c r="BL27" s="8">
        <f t="shared" si="0"/>
        <v>4.5708818961487498</v>
      </c>
      <c r="BM27" s="12">
        <f t="shared" si="0"/>
        <v>5.1522864458175652</v>
      </c>
      <c r="BN27" s="8">
        <f t="shared" si="0"/>
        <v>3.3265955329400461</v>
      </c>
      <c r="BO27" s="28"/>
      <c r="BP27" s="6" t="s">
        <v>43</v>
      </c>
      <c r="BQ27" s="8">
        <f t="shared" ref="BQ27:BQ46" si="2">AVERAGE(AU27:BN27)</f>
        <v>10.181609646743587</v>
      </c>
      <c r="BR27" s="28"/>
      <c r="BS27" s="6" t="s">
        <v>43</v>
      </c>
      <c r="BT27" s="8">
        <f t="shared" ref="BT27:BT46" si="3">10*LOG10(BQ27)</f>
        <v>10.078164425819924</v>
      </c>
      <c r="BU27" s="32"/>
      <c r="BV27" s="6" t="s">
        <v>43</v>
      </c>
      <c r="BW27" s="8">
        <v>22</v>
      </c>
      <c r="BX27" s="8" t="s">
        <v>69</v>
      </c>
    </row>
    <row r="28" spans="1:76" ht="15" thickBot="1" x14ac:dyDescent="0.35">
      <c r="A28" s="1">
        <v>14</v>
      </c>
      <c r="B28">
        <v>85.65</v>
      </c>
      <c r="C28">
        <v>83.5</v>
      </c>
      <c r="D28">
        <v>83.82</v>
      </c>
      <c r="E28">
        <v>84.53</v>
      </c>
      <c r="F28">
        <v>83.83</v>
      </c>
      <c r="G28">
        <v>86.55</v>
      </c>
      <c r="H28">
        <v>88.38</v>
      </c>
      <c r="I28">
        <v>84.68</v>
      </c>
      <c r="J28">
        <v>81.709999999999994</v>
      </c>
      <c r="K28">
        <v>80.14</v>
      </c>
      <c r="L28">
        <v>80.12</v>
      </c>
      <c r="M28">
        <v>75.48</v>
      </c>
      <c r="N28">
        <v>73.900000000000006</v>
      </c>
      <c r="O28">
        <v>73.09</v>
      </c>
      <c r="P28">
        <v>62.96</v>
      </c>
      <c r="Q28">
        <v>73.11</v>
      </c>
      <c r="R28">
        <v>74.75</v>
      </c>
      <c r="S28">
        <v>74.069999999999993</v>
      </c>
      <c r="T28">
        <v>74.489999999999995</v>
      </c>
      <c r="U28">
        <v>71.989999999999995</v>
      </c>
      <c r="V28">
        <v>70.819999999999993</v>
      </c>
      <c r="X28" s="6" t="s">
        <v>44</v>
      </c>
      <c r="Y28" s="3">
        <v>8.56</v>
      </c>
      <c r="Z28" s="3">
        <v>15.71</v>
      </c>
      <c r="AA28" s="3">
        <v>9.0399999999999991</v>
      </c>
      <c r="AB28" s="3">
        <v>8.84</v>
      </c>
      <c r="AC28" s="3">
        <v>3.41</v>
      </c>
      <c r="AD28" s="3">
        <v>6.07</v>
      </c>
      <c r="AE28" s="3">
        <v>18.11</v>
      </c>
      <c r="AF28" s="3">
        <v>9.94</v>
      </c>
      <c r="AG28" s="3">
        <v>16.91</v>
      </c>
      <c r="AH28" s="3">
        <v>3.08</v>
      </c>
      <c r="AI28" s="3">
        <v>5.95</v>
      </c>
      <c r="AJ28" s="3">
        <v>4.47</v>
      </c>
      <c r="AK28" s="3">
        <v>8.42</v>
      </c>
      <c r="AL28" s="3">
        <v>5.94</v>
      </c>
      <c r="AM28" s="3">
        <v>5.79</v>
      </c>
      <c r="AN28" s="3">
        <v>9.8000000000000007</v>
      </c>
      <c r="AO28" s="3">
        <v>4.1900000000000004</v>
      </c>
      <c r="AP28" s="3">
        <v>6.03</v>
      </c>
      <c r="AQ28" s="3">
        <v>6.73</v>
      </c>
      <c r="AR28" s="3">
        <v>4.26</v>
      </c>
      <c r="AS28" s="28"/>
      <c r="AT28" s="6" t="s">
        <v>44</v>
      </c>
      <c r="AU28" s="8">
        <f t="shared" si="1"/>
        <v>7.1779429127136192</v>
      </c>
      <c r="AV28" s="12">
        <f t="shared" si="0"/>
        <v>37.239170625456879</v>
      </c>
      <c r="AW28" s="12">
        <f t="shared" si="0"/>
        <v>8.0167806338767917</v>
      </c>
      <c r="AX28" s="8">
        <f t="shared" si="0"/>
        <v>7.6559660691125648</v>
      </c>
      <c r="AY28" s="8">
        <f t="shared" si="0"/>
        <v>2.1928049353504488</v>
      </c>
      <c r="AZ28" s="8">
        <f t="shared" si="0"/>
        <v>4.0457589169744272</v>
      </c>
      <c r="BA28" s="12">
        <f t="shared" si="0"/>
        <v>64.714261574858341</v>
      </c>
      <c r="BB28" s="8">
        <f t="shared" si="0"/>
        <v>9.8627948563121048</v>
      </c>
      <c r="BC28" s="12">
        <f t="shared" si="0"/>
        <v>49.090787615260332</v>
      </c>
      <c r="BD28" s="8">
        <f t="shared" si="0"/>
        <v>2.0323570109362219</v>
      </c>
      <c r="BE28" s="8">
        <f t="shared" si="0"/>
        <v>3.9355007545577751</v>
      </c>
      <c r="BF28" s="8">
        <f t="shared" si="0"/>
        <v>2.7989813196343625</v>
      </c>
      <c r="BG28" s="8">
        <f t="shared" si="0"/>
        <v>6.9502431758879686</v>
      </c>
      <c r="BH28" s="8">
        <f t="shared" si="0"/>
        <v>3.9264493539959995</v>
      </c>
      <c r="BI28" s="8">
        <f t="shared" si="0"/>
        <v>3.7931498497368192</v>
      </c>
      <c r="BJ28" s="8">
        <f t="shared" si="0"/>
        <v>9.5499258602143637</v>
      </c>
      <c r="BK28" s="8">
        <f t="shared" si="0"/>
        <v>2.6242185433844423</v>
      </c>
      <c r="BL28" s="8">
        <f t="shared" si="0"/>
        <v>4.008667176273029</v>
      </c>
      <c r="BM28" s="12">
        <f t="shared" si="0"/>
        <v>4.7097732639695291</v>
      </c>
      <c r="BN28" s="8">
        <f t="shared" si="0"/>
        <v>2.66685866452148</v>
      </c>
      <c r="BO28" s="28"/>
      <c r="BP28" s="6" t="s">
        <v>44</v>
      </c>
      <c r="BQ28" s="8">
        <f t="shared" si="2"/>
        <v>11.849619655651372</v>
      </c>
      <c r="BR28" s="28"/>
      <c r="BS28" s="6" t="s">
        <v>44</v>
      </c>
      <c r="BT28" s="8">
        <f t="shared" si="3"/>
        <v>10.737044107593912</v>
      </c>
      <c r="BU28" s="32"/>
      <c r="BV28" s="6" t="s">
        <v>44</v>
      </c>
      <c r="BW28" s="8">
        <v>16</v>
      </c>
      <c r="BX28" s="8" t="s">
        <v>69</v>
      </c>
    </row>
    <row r="29" spans="1:76" ht="15" thickBot="1" x14ac:dyDescent="0.35">
      <c r="A29" s="1" t="s">
        <v>34</v>
      </c>
      <c r="B29">
        <v>8.1199999999999992</v>
      </c>
      <c r="C29">
        <v>6.73</v>
      </c>
      <c r="D29">
        <v>5.94</v>
      </c>
      <c r="E29">
        <v>6.62</v>
      </c>
      <c r="F29">
        <v>7.05</v>
      </c>
      <c r="G29">
        <v>5.87</v>
      </c>
      <c r="H29">
        <v>3.41</v>
      </c>
      <c r="I29">
        <v>3.09</v>
      </c>
      <c r="J29">
        <v>2.81</v>
      </c>
      <c r="K29">
        <v>2.4900000000000002</v>
      </c>
      <c r="L29">
        <v>2.35</v>
      </c>
      <c r="M29">
        <v>3.71</v>
      </c>
      <c r="N29">
        <v>3.37</v>
      </c>
      <c r="O29">
        <v>4.1399999999999997</v>
      </c>
      <c r="P29">
        <v>4.93</v>
      </c>
      <c r="Q29">
        <v>5.89</v>
      </c>
      <c r="R29">
        <v>7.09</v>
      </c>
      <c r="S29">
        <v>8.2100000000000009</v>
      </c>
      <c r="T29">
        <v>9.34</v>
      </c>
      <c r="U29">
        <v>10.14</v>
      </c>
      <c r="V29">
        <v>11.15</v>
      </c>
      <c r="X29" s="6" t="s">
        <v>45</v>
      </c>
      <c r="Y29" s="3">
        <v>6.87</v>
      </c>
      <c r="Z29" s="3">
        <v>17.059999999999999</v>
      </c>
      <c r="AA29" s="3">
        <v>7.73</v>
      </c>
      <c r="AB29" s="3">
        <v>8.14</v>
      </c>
      <c r="AC29" s="3">
        <v>4.2300000000000004</v>
      </c>
      <c r="AD29" s="3">
        <v>5.55</v>
      </c>
      <c r="AE29" s="3">
        <v>21.49</v>
      </c>
      <c r="AF29" s="3">
        <v>7.28</v>
      </c>
      <c r="AG29" s="3">
        <v>11.88</v>
      </c>
      <c r="AH29" s="3">
        <v>3.89</v>
      </c>
      <c r="AI29" s="3">
        <v>6.39</v>
      </c>
      <c r="AJ29" s="3">
        <v>6.63</v>
      </c>
      <c r="AK29" s="3">
        <v>12.26</v>
      </c>
      <c r="AL29" s="3">
        <v>6.62</v>
      </c>
      <c r="AM29" s="3">
        <v>6.72</v>
      </c>
      <c r="AN29" s="3">
        <v>9.3000000000000007</v>
      </c>
      <c r="AO29" s="3">
        <v>5.65</v>
      </c>
      <c r="AP29" s="3">
        <v>6.27</v>
      </c>
      <c r="AQ29" s="3">
        <v>10.99</v>
      </c>
      <c r="AR29" s="3">
        <v>3.53</v>
      </c>
      <c r="AS29" s="28"/>
      <c r="AT29" s="6" t="s">
        <v>45</v>
      </c>
      <c r="AU29" s="8">
        <f t="shared" si="1"/>
        <v>4.8640720569146172</v>
      </c>
      <c r="AV29" s="12">
        <f t="shared" si="0"/>
        <v>50.815944256056071</v>
      </c>
      <c r="AW29" s="12">
        <f t="shared" si="0"/>
        <v>5.9292532458</v>
      </c>
      <c r="AX29" s="8">
        <f t="shared" si="0"/>
        <v>6.5162839406084299</v>
      </c>
      <c r="AY29" s="8">
        <f t="shared" si="0"/>
        <v>2.6485001386067011</v>
      </c>
      <c r="AZ29" s="8">
        <f t="shared" si="0"/>
        <v>3.5892193464500521</v>
      </c>
      <c r="BA29" s="12">
        <f t="shared" si="0"/>
        <v>140.92887984218748</v>
      </c>
      <c r="BB29" s="8">
        <f t="shared" si="0"/>
        <v>5.3456435939697169</v>
      </c>
      <c r="BC29" s="12">
        <f t="shared" si="0"/>
        <v>15.417004529495602</v>
      </c>
      <c r="BD29" s="8">
        <f t="shared" si="0"/>
        <v>2.4490632418447458</v>
      </c>
      <c r="BE29" s="8">
        <f t="shared" si="0"/>
        <v>4.3551187368556858</v>
      </c>
      <c r="BF29" s="8">
        <f t="shared" si="0"/>
        <v>4.6025657358135614</v>
      </c>
      <c r="BG29" s="8">
        <f t="shared" si="0"/>
        <v>16.826740610704675</v>
      </c>
      <c r="BH29" s="8">
        <f t="shared" si="0"/>
        <v>4.5919801283686867</v>
      </c>
      <c r="BI29" s="8">
        <f t="shared" si="0"/>
        <v>4.6989410860521534</v>
      </c>
      <c r="BJ29" s="8">
        <f t="shared" si="0"/>
        <v>8.5113803820237681</v>
      </c>
      <c r="BK29" s="8">
        <f t="shared" si="0"/>
        <v>3.672823004980847</v>
      </c>
      <c r="BL29" s="8">
        <f t="shared" si="0"/>
        <v>4.2364296604954115</v>
      </c>
      <c r="BM29" s="12">
        <f t="shared" si="0"/>
        <v>12.560299636948752</v>
      </c>
      <c r="BN29" s="8">
        <f t="shared" si="0"/>
        <v>2.2542392121524295</v>
      </c>
      <c r="BO29" s="28"/>
      <c r="BP29" s="6" t="s">
        <v>45</v>
      </c>
      <c r="BQ29" s="8">
        <f t="shared" si="2"/>
        <v>15.24071911931647</v>
      </c>
      <c r="BR29" s="28"/>
      <c r="BS29" s="6" t="s">
        <v>45</v>
      </c>
      <c r="BT29" s="8">
        <f t="shared" si="3"/>
        <v>11.830054592727969</v>
      </c>
      <c r="BU29" s="32"/>
      <c r="BV29" s="6" t="s">
        <v>45</v>
      </c>
      <c r="BW29" s="8">
        <v>13</v>
      </c>
      <c r="BX29" s="8" t="s">
        <v>69</v>
      </c>
    </row>
    <row r="30" spans="1:76" ht="15" thickBot="1" x14ac:dyDescent="0.35">
      <c r="A30" s="1">
        <v>15</v>
      </c>
      <c r="B30">
        <v>87.71</v>
      </c>
      <c r="C30">
        <v>86.63</v>
      </c>
      <c r="D30">
        <v>87.15</v>
      </c>
      <c r="E30">
        <v>86.43</v>
      </c>
      <c r="F30">
        <v>86.42</v>
      </c>
      <c r="G30">
        <v>88.91</v>
      </c>
      <c r="H30">
        <v>92.38</v>
      </c>
      <c r="I30">
        <v>90.23</v>
      </c>
      <c r="J30">
        <v>86.99</v>
      </c>
      <c r="K30">
        <v>82.23</v>
      </c>
      <c r="L30">
        <v>84.36</v>
      </c>
      <c r="M30">
        <v>82.34</v>
      </c>
      <c r="N30">
        <v>77.87</v>
      </c>
      <c r="O30">
        <v>80.62</v>
      </c>
      <c r="P30">
        <v>75.95</v>
      </c>
      <c r="Q30">
        <v>79</v>
      </c>
      <c r="R30">
        <v>81.540000000000006</v>
      </c>
      <c r="S30">
        <v>79.28</v>
      </c>
      <c r="T30">
        <v>74.89</v>
      </c>
      <c r="U30">
        <v>68.31</v>
      </c>
      <c r="V30">
        <v>67.36</v>
      </c>
      <c r="X30" s="6" t="s">
        <v>46</v>
      </c>
      <c r="Y30" s="3">
        <v>8.5299999999999994</v>
      </c>
      <c r="Z30" s="3">
        <v>13.04</v>
      </c>
      <c r="AA30" s="3">
        <v>8.7100000000000009</v>
      </c>
      <c r="AB30" s="3">
        <v>6.33</v>
      </c>
      <c r="AC30" s="3">
        <v>4.93</v>
      </c>
      <c r="AD30" s="3">
        <v>6.85</v>
      </c>
      <c r="AE30" s="3">
        <v>17.38</v>
      </c>
      <c r="AF30" s="3">
        <v>8.84</v>
      </c>
      <c r="AG30" s="3">
        <v>9.51</v>
      </c>
      <c r="AH30" s="3">
        <v>4.9800000000000004</v>
      </c>
      <c r="AI30" s="3">
        <v>7.16</v>
      </c>
      <c r="AJ30" s="3">
        <v>7.94</v>
      </c>
      <c r="AK30" s="3">
        <v>9.93</v>
      </c>
      <c r="AL30" s="3">
        <v>7.05</v>
      </c>
      <c r="AM30" s="3">
        <v>7.14</v>
      </c>
      <c r="AN30" s="3">
        <v>9.59</v>
      </c>
      <c r="AO30" s="3">
        <v>5.85</v>
      </c>
      <c r="AP30" s="3">
        <v>6.96</v>
      </c>
      <c r="AQ30" s="3">
        <v>11.26</v>
      </c>
      <c r="AR30" s="3">
        <v>5.37</v>
      </c>
      <c r="AS30" s="28"/>
      <c r="AT30" s="6" t="s">
        <v>46</v>
      </c>
      <c r="AU30" s="8">
        <f t="shared" si="1"/>
        <v>7.1285303012651964</v>
      </c>
      <c r="AV30" s="12">
        <f t="shared" si="0"/>
        <v>20.137242498623877</v>
      </c>
      <c r="AW30" s="12">
        <f t="shared" si="0"/>
        <v>7.4301913789670166</v>
      </c>
      <c r="AX30" s="8">
        <f t="shared" si="0"/>
        <v>4.295364267648873</v>
      </c>
      <c r="AY30" s="8">
        <f t="shared" si="0"/>
        <v>3.1117163371060181</v>
      </c>
      <c r="AZ30" s="8">
        <f t="shared" si="0"/>
        <v>4.8417236758409938</v>
      </c>
      <c r="BA30" s="12">
        <f t="shared" si="0"/>
        <v>54.701596289397195</v>
      </c>
      <c r="BB30" s="8">
        <f t="shared" si="0"/>
        <v>7.6559660691125648</v>
      </c>
      <c r="BC30" s="12">
        <f t="shared" si="0"/>
        <v>8.9330548373329535</v>
      </c>
      <c r="BD30" s="8">
        <f t="shared" si="0"/>
        <v>3.1477483141013165</v>
      </c>
      <c r="BE30" s="8">
        <f t="shared" si="0"/>
        <v>5.19995996533516</v>
      </c>
      <c r="BF30" s="8">
        <f t="shared" si="0"/>
        <v>6.2230028516915974</v>
      </c>
      <c r="BG30" s="8">
        <f t="shared" si="0"/>
        <v>9.84011105761134</v>
      </c>
      <c r="BH30" s="8">
        <f t="shared" si="0"/>
        <v>5.0699070827470445</v>
      </c>
      <c r="BI30" s="8">
        <f t="shared" si="0"/>
        <v>5.1760683195056769</v>
      </c>
      <c r="BJ30" s="8">
        <f t="shared" si="0"/>
        <v>9.0991327263225195</v>
      </c>
      <c r="BK30" s="8">
        <f t="shared" si="0"/>
        <v>3.8459178204535354</v>
      </c>
      <c r="BL30" s="8">
        <f t="shared" si="0"/>
        <v>4.9659232145033609</v>
      </c>
      <c r="BM30" s="12">
        <f t="shared" si="0"/>
        <v>13.365955165464424</v>
      </c>
      <c r="BN30" s="8">
        <f t="shared" si="0"/>
        <v>3.443499307633386</v>
      </c>
      <c r="BO30" s="28"/>
      <c r="BP30" s="6" t="s">
        <v>46</v>
      </c>
      <c r="BQ30" s="8">
        <f t="shared" si="2"/>
        <v>9.3806305740332014</v>
      </c>
      <c r="BR30" s="28"/>
      <c r="BS30" s="6" t="s">
        <v>46</v>
      </c>
      <c r="BT30" s="8">
        <f t="shared" si="3"/>
        <v>9.722320330078988</v>
      </c>
      <c r="BU30" s="32"/>
      <c r="BV30" s="6" t="s">
        <v>46</v>
      </c>
      <c r="BW30" s="8">
        <v>11</v>
      </c>
      <c r="BX30" s="8" t="s">
        <v>69</v>
      </c>
    </row>
    <row r="31" spans="1:76" ht="15" thickBot="1" x14ac:dyDescent="0.35">
      <c r="A31" s="1" t="s">
        <v>35</v>
      </c>
      <c r="B31">
        <v>6.14</v>
      </c>
      <c r="C31">
        <v>5.98</v>
      </c>
      <c r="D31">
        <v>5.79</v>
      </c>
      <c r="E31">
        <v>6.72</v>
      </c>
      <c r="F31">
        <v>7.14</v>
      </c>
      <c r="G31">
        <v>5.87</v>
      </c>
      <c r="H31">
        <v>2.8</v>
      </c>
      <c r="I31">
        <v>2.02</v>
      </c>
      <c r="J31">
        <v>2.58</v>
      </c>
      <c r="K31">
        <v>2.4</v>
      </c>
      <c r="L31">
        <v>5.37</v>
      </c>
      <c r="M31">
        <v>6.75</v>
      </c>
      <c r="N31">
        <v>5.87</v>
      </c>
      <c r="O31">
        <v>7.46</v>
      </c>
      <c r="P31">
        <v>7.43</v>
      </c>
      <c r="Q31">
        <v>7.01</v>
      </c>
      <c r="R31">
        <v>7.76</v>
      </c>
      <c r="S31">
        <v>8.33</v>
      </c>
      <c r="T31">
        <v>9.31</v>
      </c>
      <c r="U31">
        <v>10.119999999999999</v>
      </c>
      <c r="V31">
        <v>11.01</v>
      </c>
      <c r="X31" s="6" t="s">
        <v>47</v>
      </c>
      <c r="Y31" s="3">
        <v>6.13</v>
      </c>
      <c r="Z31" s="3">
        <v>10.69</v>
      </c>
      <c r="AA31" s="3">
        <v>7.91</v>
      </c>
      <c r="AB31" s="3">
        <v>5.12</v>
      </c>
      <c r="AC31" s="3">
        <v>6.75</v>
      </c>
      <c r="AD31" s="3">
        <v>6.86</v>
      </c>
      <c r="AE31" s="3">
        <v>16.45</v>
      </c>
      <c r="AF31" s="3">
        <v>10.53</v>
      </c>
      <c r="AG31" s="3">
        <v>7.91</v>
      </c>
      <c r="AH31" s="3">
        <v>5.46</v>
      </c>
      <c r="AI31" s="3">
        <v>8.7799999999999994</v>
      </c>
      <c r="AJ31" s="3">
        <v>6.36</v>
      </c>
      <c r="AK31" s="3">
        <v>13.17</v>
      </c>
      <c r="AL31" s="3">
        <v>5.87</v>
      </c>
      <c r="AM31" s="3">
        <v>5.87</v>
      </c>
      <c r="AN31" s="3">
        <v>12.52</v>
      </c>
      <c r="AO31" s="3">
        <v>8.0500000000000007</v>
      </c>
      <c r="AP31" s="3">
        <v>7.78</v>
      </c>
      <c r="AQ31" s="3">
        <v>11.44</v>
      </c>
      <c r="AR31" s="3">
        <v>7.26</v>
      </c>
      <c r="AS31" s="28"/>
      <c r="AT31" s="6" t="s">
        <v>47</v>
      </c>
      <c r="AU31" s="8">
        <f t="shared" si="1"/>
        <v>4.1020410298660686</v>
      </c>
      <c r="AV31" s="12">
        <f t="shared" si="0"/>
        <v>11.721953655481308</v>
      </c>
      <c r="AW31" s="12">
        <f t="shared" si="0"/>
        <v>6.1801640013841608</v>
      </c>
      <c r="AX31" s="8">
        <f t="shared" si="0"/>
        <v>3.250872973854344</v>
      </c>
      <c r="AY31" s="8">
        <f t="shared" si="0"/>
        <v>4.7315125896148054</v>
      </c>
      <c r="AZ31" s="8">
        <f t="shared" si="0"/>
        <v>4.8528850016212122</v>
      </c>
      <c r="BA31" s="12">
        <f t="shared" si="0"/>
        <v>44.157044735331262</v>
      </c>
      <c r="BB31" s="8">
        <f t="shared" si="0"/>
        <v>11.29795914672798</v>
      </c>
      <c r="BC31" s="12">
        <f t="shared" si="0"/>
        <v>6.1801640013841608</v>
      </c>
      <c r="BD31" s="8">
        <f t="shared" si="0"/>
        <v>3.515604405282982</v>
      </c>
      <c r="BE31" s="8">
        <f t="shared" si="0"/>
        <v>7.5509222766543393</v>
      </c>
      <c r="BF31" s="8">
        <f t="shared" si="0"/>
        <v>4.3251383103500878</v>
      </c>
      <c r="BG31" s="8">
        <f t="shared" si="0"/>
        <v>20.749135174549107</v>
      </c>
      <c r="BH31" s="8">
        <f t="shared" si="0"/>
        <v>3.8636697705406919</v>
      </c>
      <c r="BI31" s="8">
        <f t="shared" si="0"/>
        <v>3.8636697705406919</v>
      </c>
      <c r="BJ31" s="8">
        <f t="shared" si="0"/>
        <v>17.864875748520511</v>
      </c>
      <c r="BK31" s="8">
        <f t="shared" si="0"/>
        <v>6.3826348619054887</v>
      </c>
      <c r="BL31" s="8">
        <f t="shared" si="0"/>
        <v>5.9979107625550956</v>
      </c>
      <c r="BM31" s="12">
        <f t="shared" si="0"/>
        <v>13.931568029453031</v>
      </c>
      <c r="BN31" s="8">
        <f t="shared" si="0"/>
        <v>5.3210825926679437</v>
      </c>
      <c r="BO31" s="28"/>
      <c r="BP31" s="6" t="s">
        <v>47</v>
      </c>
      <c r="BQ31" s="8">
        <f t="shared" si="2"/>
        <v>9.4920404419142645</v>
      </c>
      <c r="BR31" s="28"/>
      <c r="BS31" s="6" t="s">
        <v>47</v>
      </c>
      <c r="BT31" s="8">
        <f t="shared" si="3"/>
        <v>9.7735957991011251</v>
      </c>
      <c r="BU31" s="32"/>
      <c r="BV31" s="6" t="s">
        <v>47</v>
      </c>
      <c r="BW31" s="8">
        <v>9</v>
      </c>
      <c r="BX31" s="8" t="s">
        <v>70</v>
      </c>
    </row>
    <row r="32" spans="1:76" ht="15" thickBot="1" x14ac:dyDescent="0.35">
      <c r="A32" s="1">
        <v>16</v>
      </c>
      <c r="B32">
        <v>90.23</v>
      </c>
      <c r="C32">
        <v>90.51</v>
      </c>
      <c r="D32">
        <v>90.39</v>
      </c>
      <c r="E32">
        <v>89.56</v>
      </c>
      <c r="F32">
        <v>88.33</v>
      </c>
      <c r="G32">
        <v>92.95</v>
      </c>
      <c r="H32">
        <v>96.02</v>
      </c>
      <c r="I32">
        <v>97.19</v>
      </c>
      <c r="J32">
        <v>97.02</v>
      </c>
      <c r="K32">
        <v>94.72</v>
      </c>
      <c r="L32">
        <v>92.95</v>
      </c>
      <c r="M32">
        <v>90.96</v>
      </c>
      <c r="N32">
        <v>93.56</v>
      </c>
      <c r="O32">
        <v>94.54</v>
      </c>
      <c r="P32">
        <v>90.59</v>
      </c>
      <c r="Q32">
        <v>90.65</v>
      </c>
      <c r="R32">
        <v>94.12</v>
      </c>
      <c r="S32">
        <v>93.24</v>
      </c>
      <c r="T32">
        <v>92.77</v>
      </c>
      <c r="U32">
        <v>92.56</v>
      </c>
      <c r="V32">
        <v>90.45</v>
      </c>
      <c r="X32" s="6" t="s">
        <v>48</v>
      </c>
      <c r="Y32" s="3">
        <v>4.43</v>
      </c>
      <c r="Z32" s="3">
        <v>14.84</v>
      </c>
      <c r="AA32" s="3">
        <v>5.48</v>
      </c>
      <c r="AB32" s="3">
        <v>3.48</v>
      </c>
      <c r="AC32" s="3">
        <v>5.52</v>
      </c>
      <c r="AD32" s="3">
        <v>6.61</v>
      </c>
      <c r="AE32" s="3">
        <v>12.68</v>
      </c>
      <c r="AF32" s="3">
        <v>7.39</v>
      </c>
      <c r="AG32" s="3">
        <v>6.27</v>
      </c>
      <c r="AH32" s="3">
        <v>5.15</v>
      </c>
      <c r="AI32" s="3">
        <v>6.73</v>
      </c>
      <c r="AJ32" s="3">
        <v>4.32</v>
      </c>
      <c r="AK32" s="3">
        <v>8.75</v>
      </c>
      <c r="AL32" s="3">
        <v>3.41</v>
      </c>
      <c r="AM32" s="3">
        <v>2.8</v>
      </c>
      <c r="AN32" s="3">
        <v>10.61</v>
      </c>
      <c r="AO32" s="3">
        <v>6.43</v>
      </c>
      <c r="AP32" s="3">
        <v>7.1</v>
      </c>
      <c r="AQ32" s="3">
        <v>8.0500000000000007</v>
      </c>
      <c r="AR32" s="3">
        <v>7.06</v>
      </c>
      <c r="AS32" s="28"/>
      <c r="AT32" s="6" t="s">
        <v>48</v>
      </c>
      <c r="AU32" s="8">
        <f t="shared" si="1"/>
        <v>2.7733201046518405</v>
      </c>
      <c r="AV32" s="12">
        <f t="shared" si="0"/>
        <v>30.478949896279836</v>
      </c>
      <c r="AW32" s="12">
        <f t="shared" si="0"/>
        <v>3.5318316979195705</v>
      </c>
      <c r="AX32" s="8">
        <f t="shared" si="0"/>
        <v>2.2284351492703038</v>
      </c>
      <c r="AY32" s="8">
        <f t="shared" si="0"/>
        <v>3.5645113342624422</v>
      </c>
      <c r="AZ32" s="8">
        <f t="shared" si="0"/>
        <v>4.5814188671453353</v>
      </c>
      <c r="BA32" s="12">
        <f t="shared" si="0"/>
        <v>18.535316234148119</v>
      </c>
      <c r="BB32" s="8">
        <f t="shared" si="0"/>
        <v>5.4827696492085387</v>
      </c>
      <c r="BC32" s="12">
        <f t="shared" si="0"/>
        <v>4.2364296604954115</v>
      </c>
      <c r="BD32" s="8">
        <f t="shared" si="0"/>
        <v>3.2734069487883826</v>
      </c>
      <c r="BE32" s="8">
        <f t="shared" si="0"/>
        <v>4.7097732639695291</v>
      </c>
      <c r="BF32" s="8">
        <f t="shared" si="0"/>
        <v>2.703958364108844</v>
      </c>
      <c r="BG32" s="8">
        <f t="shared" si="0"/>
        <v>7.4989420933245592</v>
      </c>
      <c r="BH32" s="8">
        <f t="shared" si="0"/>
        <v>2.1928049353504488</v>
      </c>
      <c r="BI32" s="8">
        <f t="shared" si="0"/>
        <v>1.9054607179632472</v>
      </c>
      <c r="BJ32" s="8">
        <f t="shared" si="0"/>
        <v>11.508003889444357</v>
      </c>
      <c r="BK32" s="8">
        <f t="shared" si="0"/>
        <v>4.3954161543782462</v>
      </c>
      <c r="BL32" s="8">
        <f t="shared" si="0"/>
        <v>5.1286138399136494</v>
      </c>
      <c r="BM32" s="12">
        <f t="shared" si="0"/>
        <v>6.3826348619054887</v>
      </c>
      <c r="BN32" s="8">
        <f t="shared" si="0"/>
        <v>5.0815944256056049</v>
      </c>
      <c r="BO32" s="28"/>
      <c r="BP32" s="6" t="s">
        <v>48</v>
      </c>
      <c r="BQ32" s="8">
        <f t="shared" si="2"/>
        <v>6.5096796044066876</v>
      </c>
      <c r="BR32" s="28"/>
      <c r="BS32" s="6" t="s">
        <v>48</v>
      </c>
      <c r="BT32" s="8">
        <f t="shared" si="3"/>
        <v>8.135596138427827</v>
      </c>
      <c r="BU32" s="32"/>
      <c r="BV32" s="6" t="s">
        <v>48</v>
      </c>
      <c r="BW32" s="8">
        <v>8</v>
      </c>
      <c r="BX32" s="8" t="s">
        <v>70</v>
      </c>
    </row>
    <row r="33" spans="1:76" ht="15" thickBot="1" x14ac:dyDescent="0.35">
      <c r="A33" s="1" t="s">
        <v>36</v>
      </c>
      <c r="B33">
        <v>8.93</v>
      </c>
      <c r="C33">
        <v>11.2</v>
      </c>
      <c r="D33">
        <v>9.8000000000000007</v>
      </c>
      <c r="E33">
        <v>9.3000000000000007</v>
      </c>
      <c r="F33">
        <v>9.59</v>
      </c>
      <c r="G33">
        <v>12.52</v>
      </c>
      <c r="H33">
        <v>10.61</v>
      </c>
      <c r="I33">
        <v>10.1</v>
      </c>
      <c r="J33">
        <v>12.08</v>
      </c>
      <c r="K33">
        <v>11.9</v>
      </c>
      <c r="L33">
        <v>12.35</v>
      </c>
      <c r="M33">
        <v>11.26</v>
      </c>
      <c r="N33">
        <v>10.19</v>
      </c>
      <c r="O33">
        <v>10.4</v>
      </c>
      <c r="P33">
        <v>10.33</v>
      </c>
      <c r="Q33">
        <v>11.39</v>
      </c>
      <c r="R33">
        <v>12.11</v>
      </c>
      <c r="S33">
        <v>13.05</v>
      </c>
      <c r="T33">
        <v>14.57</v>
      </c>
      <c r="U33">
        <v>15.17</v>
      </c>
      <c r="V33">
        <v>15.76</v>
      </c>
      <c r="X33" s="6" t="s">
        <v>49</v>
      </c>
      <c r="Y33" s="3">
        <v>4.08</v>
      </c>
      <c r="Z33" s="3">
        <v>17.34</v>
      </c>
      <c r="AA33" s="3">
        <v>6.94</v>
      </c>
      <c r="AB33" s="3">
        <v>4.12</v>
      </c>
      <c r="AC33" s="3">
        <v>3.36</v>
      </c>
      <c r="AD33" s="3">
        <v>5.96</v>
      </c>
      <c r="AE33" s="3">
        <v>12.84</v>
      </c>
      <c r="AF33" s="3">
        <v>3.95</v>
      </c>
      <c r="AG33" s="3">
        <v>6.51</v>
      </c>
      <c r="AH33" s="3">
        <v>4.42</v>
      </c>
      <c r="AI33" s="3">
        <v>4.26</v>
      </c>
      <c r="AJ33" s="3">
        <v>4.46</v>
      </c>
      <c r="AK33" s="3">
        <v>8.19</v>
      </c>
      <c r="AL33" s="3">
        <v>3.09</v>
      </c>
      <c r="AM33" s="3">
        <v>2.02</v>
      </c>
      <c r="AN33" s="3">
        <v>10.1</v>
      </c>
      <c r="AO33" s="3">
        <v>5.8</v>
      </c>
      <c r="AP33" s="3">
        <v>5.36</v>
      </c>
      <c r="AQ33" s="3">
        <v>8</v>
      </c>
      <c r="AR33" s="3">
        <v>6.77</v>
      </c>
      <c r="AS33" s="28"/>
      <c r="AT33" s="6" t="s">
        <v>49</v>
      </c>
      <c r="AU33" s="8">
        <f t="shared" si="1"/>
        <v>2.5585858869056461</v>
      </c>
      <c r="AV33" s="12">
        <f t="shared" si="0"/>
        <v>54.20008904016241</v>
      </c>
      <c r="AW33" s="12">
        <f t="shared" si="0"/>
        <v>4.9431068698683553</v>
      </c>
      <c r="AX33" s="8">
        <f t="shared" si="0"/>
        <v>2.5822601906345968</v>
      </c>
      <c r="AY33" s="8">
        <f t="shared" si="0"/>
        <v>2.1677041048196948</v>
      </c>
      <c r="AZ33" s="8">
        <f t="shared" si="0"/>
        <v>3.9445730207527845</v>
      </c>
      <c r="BA33" s="12">
        <f t="shared" si="0"/>
        <v>19.23091728910159</v>
      </c>
      <c r="BB33" s="8">
        <f t="shared" si="0"/>
        <v>2.4831331052955705</v>
      </c>
      <c r="BC33" s="12">
        <f t="shared" si="0"/>
        <v>4.4771330417636266</v>
      </c>
      <c r="BD33" s="8">
        <f t="shared" si="0"/>
        <v>2.7669416454115119</v>
      </c>
      <c r="BE33" s="8">
        <f t="shared" si="0"/>
        <v>2.66685866452148</v>
      </c>
      <c r="BF33" s="8">
        <f t="shared" si="0"/>
        <v>2.7925438412373387</v>
      </c>
      <c r="BG33" s="8">
        <f t="shared" si="0"/>
        <v>6.5917389524432144</v>
      </c>
      <c r="BH33" s="8">
        <f t="shared" si="0"/>
        <v>2.0370420777057183</v>
      </c>
      <c r="BI33" s="8">
        <f t="shared" si="0"/>
        <v>1.5922087270511702</v>
      </c>
      <c r="BJ33" s="8">
        <f t="shared" si="0"/>
        <v>10.232929922807543</v>
      </c>
      <c r="BK33" s="8">
        <f t="shared" si="0"/>
        <v>3.8018939632056119</v>
      </c>
      <c r="BL33" s="8">
        <f t="shared" si="0"/>
        <v>3.435579478998747</v>
      </c>
      <c r="BM33" s="12">
        <f t="shared" si="0"/>
        <v>6.3095734448019343</v>
      </c>
      <c r="BN33" s="8">
        <f t="shared" si="0"/>
        <v>4.7533522594280537</v>
      </c>
      <c r="BO33" s="28"/>
      <c r="BP33" s="6" t="s">
        <v>49</v>
      </c>
      <c r="BQ33" s="8">
        <f t="shared" si="2"/>
        <v>7.178408276345829</v>
      </c>
      <c r="BR33" s="28"/>
      <c r="BS33" s="6" t="s">
        <v>49</v>
      </c>
      <c r="BT33" s="8">
        <f t="shared" si="3"/>
        <v>8.560281554630361</v>
      </c>
      <c r="BU33" s="32"/>
      <c r="BV33" s="6" t="s">
        <v>49</v>
      </c>
      <c r="BW33" s="8">
        <v>7</v>
      </c>
      <c r="BX33" s="8" t="s">
        <v>70</v>
      </c>
    </row>
    <row r="34" spans="1:76" ht="15" thickBot="1" x14ac:dyDescent="0.35">
      <c r="A34" s="1">
        <v>17</v>
      </c>
      <c r="B34">
        <v>89.4</v>
      </c>
      <c r="C34">
        <v>89.86</v>
      </c>
      <c r="D34">
        <v>89.82</v>
      </c>
      <c r="E34">
        <v>90.54</v>
      </c>
      <c r="F34">
        <v>90.38</v>
      </c>
      <c r="G34">
        <v>92.74</v>
      </c>
      <c r="H34">
        <v>95.73</v>
      </c>
      <c r="I34">
        <v>96.52</v>
      </c>
      <c r="J34">
        <v>97.11</v>
      </c>
      <c r="K34">
        <v>95.14</v>
      </c>
      <c r="L34">
        <v>94.22</v>
      </c>
      <c r="M34">
        <v>92.61</v>
      </c>
      <c r="N34">
        <v>97.05</v>
      </c>
      <c r="O34">
        <v>96.82</v>
      </c>
      <c r="P34">
        <v>91.23</v>
      </c>
      <c r="Q34">
        <v>92.83</v>
      </c>
      <c r="R34">
        <v>94.51</v>
      </c>
      <c r="S34">
        <v>94.72</v>
      </c>
      <c r="T34">
        <v>93.88</v>
      </c>
      <c r="U34">
        <v>93.53</v>
      </c>
      <c r="V34">
        <v>92.19</v>
      </c>
      <c r="X34" s="6" t="s">
        <v>50</v>
      </c>
      <c r="Y34" s="3">
        <v>2.98</v>
      </c>
      <c r="Z34" s="3">
        <v>14.75</v>
      </c>
      <c r="AA34" s="3">
        <v>7.8</v>
      </c>
      <c r="AB34" s="3">
        <v>1.98</v>
      </c>
      <c r="AC34" s="3">
        <v>1.35</v>
      </c>
      <c r="AD34" s="3">
        <v>5.91</v>
      </c>
      <c r="AE34" s="3">
        <v>16.37</v>
      </c>
      <c r="AF34" s="3">
        <v>3.37</v>
      </c>
      <c r="AG34" s="3">
        <v>6.2</v>
      </c>
      <c r="AH34" s="3">
        <v>1.66</v>
      </c>
      <c r="AI34" s="3">
        <v>3.66</v>
      </c>
      <c r="AJ34" s="3">
        <v>3.28</v>
      </c>
      <c r="AK34" s="3">
        <v>7.12</v>
      </c>
      <c r="AL34" s="3">
        <v>2.81</v>
      </c>
      <c r="AM34" s="3">
        <v>2.58</v>
      </c>
      <c r="AN34" s="3">
        <v>12.08</v>
      </c>
      <c r="AO34" s="3">
        <v>4.88</v>
      </c>
      <c r="AP34" s="3">
        <v>4</v>
      </c>
      <c r="AQ34" s="3">
        <v>6.62</v>
      </c>
      <c r="AR34" s="3">
        <v>5.81</v>
      </c>
      <c r="AS34" s="28"/>
      <c r="AT34" s="6" t="s">
        <v>50</v>
      </c>
      <c r="AU34" s="8">
        <f t="shared" si="1"/>
        <v>1.9860949173573716</v>
      </c>
      <c r="AV34" s="12">
        <f t="shared" si="0"/>
        <v>29.853826189179614</v>
      </c>
      <c r="AW34" s="12">
        <f t="shared" si="0"/>
        <v>6.0255958607435796</v>
      </c>
      <c r="AX34" s="8">
        <f t="shared" si="0"/>
        <v>1.5776112696993487</v>
      </c>
      <c r="AY34" s="8">
        <f t="shared" si="0"/>
        <v>1.3645831365889245</v>
      </c>
      <c r="AZ34" s="8">
        <f t="shared" si="0"/>
        <v>3.8994198667654341</v>
      </c>
      <c r="BA34" s="12">
        <f t="shared" si="0"/>
        <v>43.351087838752903</v>
      </c>
      <c r="BB34" s="8">
        <f t="shared" si="0"/>
        <v>2.1727011788637447</v>
      </c>
      <c r="BC34" s="12">
        <f t="shared" si="0"/>
        <v>4.1686938347033546</v>
      </c>
      <c r="BD34" s="8">
        <f t="shared" si="0"/>
        <v>1.4655478409559115</v>
      </c>
      <c r="BE34" s="8">
        <f t="shared" si="0"/>
        <v>2.3227367963571073</v>
      </c>
      <c r="BF34" s="8">
        <f t="shared" si="0"/>
        <v>2.1281390459827119</v>
      </c>
      <c r="BG34" s="8">
        <f t="shared" si="0"/>
        <v>5.1522864458175652</v>
      </c>
      <c r="BH34" s="8">
        <f t="shared" si="0"/>
        <v>1.9098532585662384</v>
      </c>
      <c r="BI34" s="8">
        <f t="shared" si="0"/>
        <v>1.8113400926196028</v>
      </c>
      <c r="BJ34" s="8">
        <f t="shared" si="0"/>
        <v>16.143585568264868</v>
      </c>
      <c r="BK34" s="8">
        <f t="shared" si="0"/>
        <v>3.0760968147407084</v>
      </c>
      <c r="BL34" s="8">
        <f t="shared" si="0"/>
        <v>2.5118864315095806</v>
      </c>
      <c r="BM34" s="12">
        <f t="shared" si="0"/>
        <v>4.5919801283686867</v>
      </c>
      <c r="BN34" s="8">
        <f t="shared" si="0"/>
        <v>3.8106582339377306</v>
      </c>
      <c r="BO34" s="28"/>
      <c r="BP34" s="6" t="s">
        <v>50</v>
      </c>
      <c r="BQ34" s="8">
        <f t="shared" si="2"/>
        <v>6.9661862374887491</v>
      </c>
      <c r="BR34" s="28"/>
      <c r="BS34" s="6" t="s">
        <v>50</v>
      </c>
      <c r="BT34" s="8">
        <f t="shared" si="3"/>
        <v>8.4299508092217561</v>
      </c>
      <c r="BU34" s="32"/>
      <c r="BV34" s="6" t="s">
        <v>50</v>
      </c>
      <c r="BW34" s="8">
        <v>7</v>
      </c>
      <c r="BX34" s="8" t="s">
        <v>70</v>
      </c>
    </row>
    <row r="35" spans="1:76" ht="15" thickBot="1" x14ac:dyDescent="0.35">
      <c r="A35" s="1" t="s">
        <v>37</v>
      </c>
      <c r="B35">
        <v>6.91</v>
      </c>
      <c r="C35">
        <v>5.13</v>
      </c>
      <c r="D35">
        <v>4.1900000000000004</v>
      </c>
      <c r="E35">
        <v>5.65</v>
      </c>
      <c r="F35">
        <v>5.85</v>
      </c>
      <c r="G35">
        <v>8.0500000000000007</v>
      </c>
      <c r="H35">
        <v>6.43</v>
      </c>
      <c r="I35">
        <v>5.8</v>
      </c>
      <c r="J35">
        <v>4.88</v>
      </c>
      <c r="K35">
        <v>4.1500000000000004</v>
      </c>
      <c r="L35">
        <v>3.95</v>
      </c>
      <c r="M35">
        <v>5.41</v>
      </c>
      <c r="N35">
        <v>5.03</v>
      </c>
      <c r="O35">
        <v>5.66</v>
      </c>
      <c r="P35">
        <v>6.28</v>
      </c>
      <c r="Q35">
        <v>8.0399999999999991</v>
      </c>
      <c r="R35">
        <v>9.6199999999999992</v>
      </c>
      <c r="S35">
        <v>10.23</v>
      </c>
      <c r="T35">
        <v>12.4</v>
      </c>
      <c r="U35">
        <v>11.6</v>
      </c>
      <c r="V35">
        <v>12.12</v>
      </c>
      <c r="X35" s="6" t="s">
        <v>51</v>
      </c>
      <c r="Y35" s="3">
        <v>2.64</v>
      </c>
      <c r="Z35" s="3">
        <v>16.16</v>
      </c>
      <c r="AA35" s="3">
        <v>7.69</v>
      </c>
      <c r="AB35" s="3">
        <v>2.25</v>
      </c>
      <c r="AC35" s="3">
        <v>1.36</v>
      </c>
      <c r="AD35" s="3">
        <v>6.08</v>
      </c>
      <c r="AE35" s="3">
        <v>15.84</v>
      </c>
      <c r="AF35" s="3">
        <v>3.04</v>
      </c>
      <c r="AG35" s="3">
        <v>5</v>
      </c>
      <c r="AH35" s="3">
        <v>1.77</v>
      </c>
      <c r="AI35" s="3">
        <v>3.56</v>
      </c>
      <c r="AJ35" s="3">
        <v>3.55</v>
      </c>
      <c r="AK35" s="3">
        <v>6.25</v>
      </c>
      <c r="AL35" s="3">
        <v>2.4900000000000002</v>
      </c>
      <c r="AM35" s="3">
        <v>2.4</v>
      </c>
      <c r="AN35" s="3">
        <v>11.9</v>
      </c>
      <c r="AO35" s="3">
        <v>4.1500000000000004</v>
      </c>
      <c r="AP35" s="3">
        <v>3.32</v>
      </c>
      <c r="AQ35" s="3">
        <v>6.37</v>
      </c>
      <c r="AR35" s="3">
        <v>7.32</v>
      </c>
      <c r="AS35" s="28"/>
      <c r="AT35" s="6" t="s">
        <v>51</v>
      </c>
      <c r="AU35" s="8">
        <f t="shared" si="1"/>
        <v>1.8365383433483466</v>
      </c>
      <c r="AV35" s="12">
        <f t="shared" si="0"/>
        <v>41.304750199016155</v>
      </c>
      <c r="AW35" s="12">
        <f t="shared" si="0"/>
        <v>5.8748935252977681</v>
      </c>
      <c r="AX35" s="8">
        <f t="shared" si="0"/>
        <v>1.6788040181225605</v>
      </c>
      <c r="AY35" s="8">
        <f t="shared" si="0"/>
        <v>1.3677288255958493</v>
      </c>
      <c r="AZ35" s="8">
        <f t="shared" si="0"/>
        <v>4.0550853544838388</v>
      </c>
      <c r="BA35" s="12">
        <f t="shared" si="0"/>
        <v>38.370724549227901</v>
      </c>
      <c r="BB35" s="8">
        <f t="shared" si="0"/>
        <v>2.0137242498623884</v>
      </c>
      <c r="BC35" s="12">
        <f t="shared" si="0"/>
        <v>3.1622776601683795</v>
      </c>
      <c r="BD35" s="8">
        <f t="shared" si="0"/>
        <v>1.5031419660900223</v>
      </c>
      <c r="BE35" s="8">
        <f t="shared" si="0"/>
        <v>2.2698648518838223</v>
      </c>
      <c r="BF35" s="8">
        <f t="shared" si="0"/>
        <v>2.2646443075930596</v>
      </c>
      <c r="BG35" s="8">
        <f t="shared" si="0"/>
        <v>4.2169650342858231</v>
      </c>
      <c r="BH35" s="8">
        <f t="shared" si="0"/>
        <v>1.7741894808901659</v>
      </c>
      <c r="BI35" s="8">
        <f t="shared" si="0"/>
        <v>1.7378008287493756</v>
      </c>
      <c r="BJ35" s="8">
        <f t="shared" si="0"/>
        <v>15.488166189124817</v>
      </c>
      <c r="BK35" s="8">
        <f t="shared" si="0"/>
        <v>2.6001595631652723</v>
      </c>
      <c r="BL35" s="8">
        <f t="shared" si="0"/>
        <v>2.1478304741305339</v>
      </c>
      <c r="BM35" s="12">
        <f t="shared" si="0"/>
        <v>4.33510878387529</v>
      </c>
      <c r="BN35" s="8">
        <f t="shared" si="0"/>
        <v>5.3951062251512774</v>
      </c>
      <c r="BO35" s="28"/>
      <c r="BP35" s="6" t="s">
        <v>51</v>
      </c>
      <c r="BQ35" s="8">
        <f t="shared" si="2"/>
        <v>7.1698752215031316</v>
      </c>
      <c r="BR35" s="28"/>
      <c r="BS35" s="6" t="s">
        <v>51</v>
      </c>
      <c r="BT35" s="8">
        <f t="shared" si="3"/>
        <v>8.5551159763653217</v>
      </c>
      <c r="BU35" s="32"/>
      <c r="BV35" s="6" t="s">
        <v>51</v>
      </c>
      <c r="BW35" s="8">
        <v>7</v>
      </c>
      <c r="BX35" s="8" t="s">
        <v>70</v>
      </c>
    </row>
    <row r="36" spans="1:76" ht="15" thickBot="1" x14ac:dyDescent="0.35">
      <c r="A36" s="1">
        <v>18</v>
      </c>
      <c r="B36">
        <v>90.94</v>
      </c>
      <c r="C36">
        <v>90.49</v>
      </c>
      <c r="D36">
        <v>90.13</v>
      </c>
      <c r="E36">
        <v>89.84</v>
      </c>
      <c r="F36">
        <v>89.14</v>
      </c>
      <c r="G36">
        <v>91.99</v>
      </c>
      <c r="H36">
        <v>97</v>
      </c>
      <c r="I36">
        <v>96.51</v>
      </c>
      <c r="J36">
        <v>95.65</v>
      </c>
      <c r="K36">
        <v>90.78</v>
      </c>
      <c r="L36">
        <v>90.19</v>
      </c>
      <c r="M36">
        <v>87.92</v>
      </c>
      <c r="N36">
        <v>87.14</v>
      </c>
      <c r="O36">
        <v>90.6</v>
      </c>
      <c r="P36">
        <v>87.47</v>
      </c>
      <c r="Q36">
        <v>90.87</v>
      </c>
      <c r="R36">
        <v>92.97</v>
      </c>
      <c r="S36">
        <v>89.08</v>
      </c>
      <c r="T36">
        <v>88.49</v>
      </c>
      <c r="U36">
        <v>84.69</v>
      </c>
      <c r="V36">
        <v>84.14</v>
      </c>
      <c r="X36" s="6" t="s">
        <v>52</v>
      </c>
      <c r="Y36" s="3">
        <v>2.33</v>
      </c>
      <c r="Z36" s="3">
        <v>15.41</v>
      </c>
      <c r="AA36" s="3">
        <v>8.75</v>
      </c>
      <c r="AB36" s="3">
        <v>2.73</v>
      </c>
      <c r="AC36" s="3">
        <v>1.92</v>
      </c>
      <c r="AD36" s="3">
        <v>7.32</v>
      </c>
      <c r="AE36" s="3">
        <v>19.350000000000001</v>
      </c>
      <c r="AF36" s="3">
        <v>3.18</v>
      </c>
      <c r="AG36" s="3">
        <v>5.04</v>
      </c>
      <c r="AH36" s="3">
        <v>2.31</v>
      </c>
      <c r="AI36" s="3">
        <v>4.05</v>
      </c>
      <c r="AJ36" s="3">
        <v>3.43</v>
      </c>
      <c r="AK36" s="3">
        <v>8.32</v>
      </c>
      <c r="AL36" s="3">
        <v>2.35</v>
      </c>
      <c r="AM36" s="3">
        <v>5.37</v>
      </c>
      <c r="AN36" s="3">
        <v>12.35</v>
      </c>
      <c r="AO36" s="3">
        <v>3.95</v>
      </c>
      <c r="AP36" s="3">
        <v>4.6100000000000003</v>
      </c>
      <c r="AQ36" s="3">
        <v>8.33</v>
      </c>
      <c r="AR36" s="3">
        <v>10.41</v>
      </c>
      <c r="AS36" s="28"/>
      <c r="AT36" s="6" t="s">
        <v>52</v>
      </c>
      <c r="AU36" s="8">
        <f t="shared" si="1"/>
        <v>1.7100153150902877</v>
      </c>
      <c r="AV36" s="12">
        <f t="shared" si="0"/>
        <v>34.753616144320588</v>
      </c>
      <c r="AW36" s="12">
        <f t="shared" si="0"/>
        <v>7.4989420933245592</v>
      </c>
      <c r="AX36" s="8">
        <f t="shared" si="0"/>
        <v>1.8749945080674189</v>
      </c>
      <c r="AY36" s="8">
        <f t="shared" si="0"/>
        <v>1.5559656316050745</v>
      </c>
      <c r="AZ36" s="8">
        <f t="shared" si="0"/>
        <v>5.3951062251512774</v>
      </c>
      <c r="BA36" s="12">
        <f t="shared" si="0"/>
        <v>86.099375218460082</v>
      </c>
      <c r="BB36" s="8">
        <f t="shared" si="0"/>
        <v>2.0796966871036959</v>
      </c>
      <c r="BC36" s="12">
        <f t="shared" si="0"/>
        <v>3.1915378551007616</v>
      </c>
      <c r="BD36" s="8">
        <f t="shared" si="0"/>
        <v>1.7021585083949506</v>
      </c>
      <c r="BE36" s="8">
        <f t="shared" si="0"/>
        <v>2.5409727055493052</v>
      </c>
      <c r="BF36" s="8">
        <f t="shared" si="0"/>
        <v>2.2029264630534566</v>
      </c>
      <c r="BG36" s="8">
        <f t="shared" si="0"/>
        <v>6.7920363261718482</v>
      </c>
      <c r="BH36" s="8">
        <f t="shared" si="0"/>
        <v>1.7179083871575882</v>
      </c>
      <c r="BI36" s="8">
        <f t="shared" si="0"/>
        <v>3.443499307633386</v>
      </c>
      <c r="BJ36" s="8">
        <f t="shared" si="0"/>
        <v>17.179083871575884</v>
      </c>
      <c r="BK36" s="8">
        <f t="shared" si="0"/>
        <v>2.4831331052955705</v>
      </c>
      <c r="BL36" s="8">
        <f t="shared" si="0"/>
        <v>2.8906798823654758</v>
      </c>
      <c r="BM36" s="12">
        <f t="shared" si="0"/>
        <v>6.8076935869374156</v>
      </c>
      <c r="BN36" s="8">
        <f t="shared" si="0"/>
        <v>10.990058394325212</v>
      </c>
      <c r="BO36" s="28"/>
      <c r="BP36" s="6" t="s">
        <v>52</v>
      </c>
      <c r="BQ36" s="8">
        <f t="shared" si="2"/>
        <v>10.145470010834192</v>
      </c>
      <c r="BR36" s="28"/>
      <c r="BS36" s="6" t="s">
        <v>52</v>
      </c>
      <c r="BT36" s="8">
        <f t="shared" si="3"/>
        <v>10.06272171466302</v>
      </c>
      <c r="BU36" s="32"/>
      <c r="BV36" s="6" t="s">
        <v>52</v>
      </c>
      <c r="BW36" s="8">
        <v>7</v>
      </c>
      <c r="BX36" s="8" t="s">
        <v>70</v>
      </c>
    </row>
    <row r="37" spans="1:76" ht="15" thickBot="1" x14ac:dyDescent="0.35">
      <c r="A37" s="1" t="s">
        <v>38</v>
      </c>
      <c r="B37">
        <v>7.39</v>
      </c>
      <c r="C37">
        <v>6.6</v>
      </c>
      <c r="D37">
        <v>6.03</v>
      </c>
      <c r="E37">
        <v>6.27</v>
      </c>
      <c r="F37">
        <v>6.96</v>
      </c>
      <c r="G37">
        <v>7.78</v>
      </c>
      <c r="H37">
        <v>7.1</v>
      </c>
      <c r="I37">
        <v>5.36</v>
      </c>
      <c r="J37">
        <v>4</v>
      </c>
      <c r="K37">
        <v>3.32</v>
      </c>
      <c r="L37">
        <v>4.6100000000000003</v>
      </c>
      <c r="M37">
        <v>6.78</v>
      </c>
      <c r="N37">
        <v>5.09</v>
      </c>
      <c r="O37">
        <v>5.66</v>
      </c>
      <c r="P37">
        <v>6.1</v>
      </c>
      <c r="Q37">
        <v>6.96</v>
      </c>
      <c r="R37">
        <v>8.42</v>
      </c>
      <c r="S37">
        <v>9.06</v>
      </c>
      <c r="T37">
        <v>11.34</v>
      </c>
      <c r="U37">
        <v>10.73</v>
      </c>
      <c r="V37">
        <v>11.51</v>
      </c>
      <c r="X37" s="6" t="s">
        <v>53</v>
      </c>
      <c r="Y37" s="3">
        <v>3.3</v>
      </c>
      <c r="Z37" s="3">
        <v>14.8</v>
      </c>
      <c r="AA37" s="3">
        <v>8.81</v>
      </c>
      <c r="AB37" s="3">
        <v>3.32</v>
      </c>
      <c r="AC37" s="3">
        <v>2.81</v>
      </c>
      <c r="AD37" s="3">
        <v>8.26</v>
      </c>
      <c r="AE37" s="3">
        <v>17.670000000000002</v>
      </c>
      <c r="AF37" s="3">
        <v>4.3099999999999996</v>
      </c>
      <c r="AG37" s="3">
        <v>8.89</v>
      </c>
      <c r="AH37" s="3">
        <v>2.76</v>
      </c>
      <c r="AI37" s="3">
        <v>5.5</v>
      </c>
      <c r="AJ37" s="3">
        <v>4.49</v>
      </c>
      <c r="AK37" s="3">
        <v>10.07</v>
      </c>
      <c r="AL37" s="3">
        <v>3.71</v>
      </c>
      <c r="AM37" s="3">
        <v>6.75</v>
      </c>
      <c r="AN37" s="3">
        <v>11.26</v>
      </c>
      <c r="AO37" s="3">
        <v>5.41</v>
      </c>
      <c r="AP37" s="3">
        <v>6.78</v>
      </c>
      <c r="AQ37" s="3">
        <v>13.02</v>
      </c>
      <c r="AR37" s="3">
        <v>9.14</v>
      </c>
      <c r="AS37" s="28"/>
      <c r="AT37" s="6" t="s">
        <v>53</v>
      </c>
      <c r="AU37" s="8">
        <f t="shared" si="1"/>
        <v>2.1379620895022322</v>
      </c>
      <c r="AV37" s="12">
        <f t="shared" si="0"/>
        <v>30.199517204020164</v>
      </c>
      <c r="AW37" s="12">
        <f t="shared" si="0"/>
        <v>7.6032627694018204</v>
      </c>
      <c r="AX37" s="8">
        <f t="shared" si="0"/>
        <v>2.1478304741305339</v>
      </c>
      <c r="AY37" s="8">
        <f t="shared" si="0"/>
        <v>1.9098532585662384</v>
      </c>
      <c r="AZ37" s="8">
        <f t="shared" si="0"/>
        <v>6.6988460941652654</v>
      </c>
      <c r="BA37" s="12">
        <f t="shared" si="0"/>
        <v>58.479008414448103</v>
      </c>
      <c r="BB37" s="8">
        <f t="shared" si="0"/>
        <v>2.6977394324449202</v>
      </c>
      <c r="BC37" s="12">
        <f t="shared" si="0"/>
        <v>7.7446179780251887</v>
      </c>
      <c r="BD37" s="8">
        <f t="shared" si="0"/>
        <v>1.8879913490962934</v>
      </c>
      <c r="BE37" s="8">
        <f t="shared" si="0"/>
        <v>3.5481338923357555</v>
      </c>
      <c r="BF37" s="8">
        <f t="shared" si="0"/>
        <v>2.8119008303989408</v>
      </c>
      <c r="BG37" s="8">
        <f t="shared" si="0"/>
        <v>10.162486928706963</v>
      </c>
      <c r="BH37" s="8">
        <f t="shared" si="0"/>
        <v>2.3496328208483073</v>
      </c>
      <c r="BI37" s="8">
        <f t="shared" si="0"/>
        <v>4.7315125896148054</v>
      </c>
      <c r="BJ37" s="8">
        <f t="shared" si="0"/>
        <v>13.365955165464424</v>
      </c>
      <c r="BK37" s="8">
        <f t="shared" si="0"/>
        <v>3.4753616144320589</v>
      </c>
      <c r="BL37" s="8">
        <f t="shared" si="0"/>
        <v>4.7643098680541582</v>
      </c>
      <c r="BM37" s="12">
        <f t="shared" si="0"/>
        <v>20.04472027365162</v>
      </c>
      <c r="BN37" s="8">
        <f t="shared" si="0"/>
        <v>8.2035154432981852</v>
      </c>
      <c r="BO37" s="28"/>
      <c r="BP37" s="6" t="s">
        <v>53</v>
      </c>
      <c r="BQ37" s="8">
        <f t="shared" si="2"/>
        <v>9.7482079245302984</v>
      </c>
      <c r="BR37" s="28"/>
      <c r="BS37" s="6" t="s">
        <v>53</v>
      </c>
      <c r="BT37" s="8">
        <f t="shared" si="3"/>
        <v>9.889247839013942</v>
      </c>
      <c r="BU37" s="32"/>
      <c r="BV37" s="6" t="s">
        <v>53</v>
      </c>
      <c r="BW37" s="8">
        <v>7</v>
      </c>
      <c r="BX37" s="8" t="s">
        <v>70</v>
      </c>
    </row>
    <row r="38" spans="1:76" ht="15" thickBot="1" x14ac:dyDescent="0.35">
      <c r="A38" s="1">
        <v>19</v>
      </c>
      <c r="B38">
        <v>88.14</v>
      </c>
      <c r="C38">
        <v>88.64</v>
      </c>
      <c r="D38">
        <v>88.61</v>
      </c>
      <c r="E38">
        <v>88.33</v>
      </c>
      <c r="F38">
        <v>86.25</v>
      </c>
      <c r="G38">
        <v>89.32</v>
      </c>
      <c r="H38">
        <v>92.83</v>
      </c>
      <c r="I38">
        <v>93.82</v>
      </c>
      <c r="J38">
        <v>96.3</v>
      </c>
      <c r="K38">
        <v>94.51</v>
      </c>
      <c r="L38">
        <v>93.46</v>
      </c>
      <c r="M38">
        <v>91.75</v>
      </c>
      <c r="N38">
        <v>93.72</v>
      </c>
      <c r="O38">
        <v>94.24</v>
      </c>
      <c r="P38">
        <v>91.24</v>
      </c>
      <c r="Q38">
        <v>90.08</v>
      </c>
      <c r="R38">
        <v>93.74</v>
      </c>
      <c r="S38">
        <v>92.79</v>
      </c>
      <c r="T38">
        <v>93.54</v>
      </c>
      <c r="U38">
        <v>93.89</v>
      </c>
      <c r="V38">
        <v>91.91</v>
      </c>
      <c r="X38" s="6" t="s">
        <v>54</v>
      </c>
      <c r="Y38" s="3">
        <v>4.29</v>
      </c>
      <c r="Z38" s="3">
        <v>15.31</v>
      </c>
      <c r="AA38" s="3">
        <v>8.2100000000000009</v>
      </c>
      <c r="AB38" s="3">
        <v>4.2</v>
      </c>
      <c r="AC38" s="3">
        <v>3.66</v>
      </c>
      <c r="AD38" s="3">
        <v>7.18</v>
      </c>
      <c r="AE38" s="3">
        <v>17.63</v>
      </c>
      <c r="AF38" s="3">
        <v>4.7699999999999996</v>
      </c>
      <c r="AG38" s="3">
        <v>6.31</v>
      </c>
      <c r="AH38" s="3">
        <v>3.35</v>
      </c>
      <c r="AI38" s="3">
        <v>4.43</v>
      </c>
      <c r="AJ38" s="3">
        <v>4.22</v>
      </c>
      <c r="AK38" s="3">
        <v>11.58</v>
      </c>
      <c r="AL38" s="3">
        <v>3.37</v>
      </c>
      <c r="AM38" s="3">
        <v>5.87</v>
      </c>
      <c r="AN38" s="3">
        <v>10.19</v>
      </c>
      <c r="AO38" s="3">
        <v>5.03</v>
      </c>
      <c r="AP38" s="3">
        <v>5.09</v>
      </c>
      <c r="AQ38" s="3">
        <v>8.7100000000000009</v>
      </c>
      <c r="AR38" s="3">
        <v>9.34</v>
      </c>
      <c r="AS38" s="28"/>
      <c r="AT38" s="6" t="s">
        <v>54</v>
      </c>
      <c r="AU38" s="8">
        <f t="shared" si="1"/>
        <v>2.6853444456585076</v>
      </c>
      <c r="AV38" s="12">
        <f t="shared" si="0"/>
        <v>33.962527259040868</v>
      </c>
      <c r="AW38" s="12">
        <f t="shared" si="0"/>
        <v>6.6221650370176226</v>
      </c>
      <c r="AX38" s="8">
        <f t="shared" si="0"/>
        <v>2.6302679918953826</v>
      </c>
      <c r="AY38" s="8">
        <f t="shared" si="0"/>
        <v>2.3227367963571073</v>
      </c>
      <c r="AZ38" s="8">
        <f t="shared" si="0"/>
        <v>5.223961889991199</v>
      </c>
      <c r="BA38" s="12">
        <f t="shared" si="0"/>
        <v>57.94286964268813</v>
      </c>
      <c r="BB38" s="8">
        <f t="shared" si="0"/>
        <v>2.9991625189876507</v>
      </c>
      <c r="BC38" s="12">
        <f t="shared" si="0"/>
        <v>4.2756288615158633</v>
      </c>
      <c r="BD38" s="8">
        <f t="shared" si="0"/>
        <v>2.1627185237270203</v>
      </c>
      <c r="BE38" s="8">
        <f t="shared" si="0"/>
        <v>2.7733201046518405</v>
      </c>
      <c r="BF38" s="8">
        <f t="shared" si="0"/>
        <v>2.6424087573219466</v>
      </c>
      <c r="BG38" s="8">
        <f t="shared" si="0"/>
        <v>14.387985782558454</v>
      </c>
      <c r="BH38" s="8">
        <f t="shared" si="0"/>
        <v>2.1727011788637447</v>
      </c>
      <c r="BI38" s="8">
        <f t="shared" si="0"/>
        <v>3.8636697705406919</v>
      </c>
      <c r="BJ38" s="8">
        <f t="shared" si="0"/>
        <v>10.447202192208003</v>
      </c>
      <c r="BK38" s="8">
        <f t="shared" si="0"/>
        <v>3.1841975217261251</v>
      </c>
      <c r="BL38" s="8">
        <f t="shared" si="0"/>
        <v>3.2284941217126359</v>
      </c>
      <c r="BM38" s="12">
        <f t="shared" si="0"/>
        <v>7.4301913789670166</v>
      </c>
      <c r="BN38" s="8">
        <f t="shared" si="0"/>
        <v>8.5901352150539587</v>
      </c>
      <c r="BO38" s="28"/>
      <c r="BP38" s="6" t="s">
        <v>54</v>
      </c>
      <c r="BQ38" s="8">
        <f t="shared" si="2"/>
        <v>8.9773844495241892</v>
      </c>
      <c r="BR38" s="28"/>
      <c r="BS38" s="6" t="s">
        <v>54</v>
      </c>
      <c r="BT38" s="8">
        <f t="shared" si="3"/>
        <v>9.5314982390593759</v>
      </c>
      <c r="BU38" s="32"/>
      <c r="BV38" s="6" t="s">
        <v>54</v>
      </c>
      <c r="BW38" s="8">
        <v>7</v>
      </c>
      <c r="BX38" s="8" t="s">
        <v>70</v>
      </c>
    </row>
    <row r="39" spans="1:76" ht="15" thickBot="1" x14ac:dyDescent="0.35">
      <c r="A39" s="1" t="s">
        <v>39</v>
      </c>
      <c r="B39">
        <v>9.8699999999999992</v>
      </c>
      <c r="C39">
        <v>7.12</v>
      </c>
      <c r="D39">
        <v>6.73</v>
      </c>
      <c r="E39">
        <v>10.99</v>
      </c>
      <c r="F39">
        <v>11.26</v>
      </c>
      <c r="G39">
        <v>11.44</v>
      </c>
      <c r="H39">
        <v>8.0500000000000007</v>
      </c>
      <c r="I39">
        <v>8</v>
      </c>
      <c r="J39">
        <v>6.62</v>
      </c>
      <c r="K39">
        <v>6.37</v>
      </c>
      <c r="L39">
        <v>8.33</v>
      </c>
      <c r="M39">
        <v>13.02</v>
      </c>
      <c r="N39">
        <v>8.7100000000000009</v>
      </c>
      <c r="O39">
        <v>8.4499999999999993</v>
      </c>
      <c r="P39">
        <v>6.67</v>
      </c>
      <c r="Q39">
        <v>8.64</v>
      </c>
      <c r="R39">
        <v>9.1</v>
      </c>
      <c r="S39">
        <v>10.47</v>
      </c>
      <c r="T39">
        <v>12.64</v>
      </c>
      <c r="U39">
        <v>12.55</v>
      </c>
      <c r="V39">
        <v>12.5</v>
      </c>
      <c r="X39" s="6" t="s">
        <v>55</v>
      </c>
      <c r="Y39" s="3">
        <v>4.95</v>
      </c>
      <c r="Z39" s="3">
        <v>18.100000000000001</v>
      </c>
      <c r="AA39" s="3">
        <v>7.4</v>
      </c>
      <c r="AB39" s="3">
        <v>5.1100000000000003</v>
      </c>
      <c r="AC39" s="3">
        <v>4.3899999999999997</v>
      </c>
      <c r="AD39" s="3">
        <v>9.0299999999999994</v>
      </c>
      <c r="AE39" s="3">
        <v>17.53</v>
      </c>
      <c r="AF39" s="3">
        <v>5.41</v>
      </c>
      <c r="AG39" s="3">
        <v>6.51</v>
      </c>
      <c r="AH39" s="3">
        <v>4.2699999999999996</v>
      </c>
      <c r="AI39" s="3">
        <v>5.27</v>
      </c>
      <c r="AJ39" s="3">
        <v>5.69</v>
      </c>
      <c r="AK39" s="3">
        <v>11.48</v>
      </c>
      <c r="AL39" s="3">
        <v>4.1399999999999997</v>
      </c>
      <c r="AM39" s="3">
        <v>7.46</v>
      </c>
      <c r="AN39" s="3">
        <v>10.4</v>
      </c>
      <c r="AO39" s="3">
        <v>5.66</v>
      </c>
      <c r="AP39" s="3">
        <v>5.66</v>
      </c>
      <c r="AQ39" s="3">
        <v>8.4499999999999993</v>
      </c>
      <c r="AR39" s="3">
        <v>10.07</v>
      </c>
      <c r="AS39" s="28"/>
      <c r="AT39" s="6" t="s">
        <v>55</v>
      </c>
      <c r="AU39" s="8">
        <f t="shared" si="1"/>
        <v>3.1260793671239555</v>
      </c>
      <c r="AV39" s="12">
        <f t="shared" si="0"/>
        <v>64.565422903465588</v>
      </c>
      <c r="AW39" s="12">
        <f t="shared" si="0"/>
        <v>5.4954087385762458</v>
      </c>
      <c r="AX39" s="8">
        <f t="shared" si="0"/>
        <v>3.2433961734934926</v>
      </c>
      <c r="AY39" s="8">
        <f t="shared" si="0"/>
        <v>2.747894153102397</v>
      </c>
      <c r="AZ39" s="8">
        <f t="shared" si="0"/>
        <v>7.9983425500702854</v>
      </c>
      <c r="BA39" s="12">
        <f t="shared" si="0"/>
        <v>56.623928903825359</v>
      </c>
      <c r="BB39" s="8">
        <f t="shared" si="0"/>
        <v>3.4753616144320589</v>
      </c>
      <c r="BC39" s="12">
        <f t="shared" si="0"/>
        <v>4.4771330417636266</v>
      </c>
      <c r="BD39" s="8">
        <f t="shared" ref="BD39:BD46" si="4">10^(AH39/10)</f>
        <v>2.6730064086633112</v>
      </c>
      <c r="BE39" s="8">
        <f t="shared" ref="BE39:BE46" si="5">10^(AI39/10)</f>
        <v>3.3651156937549072</v>
      </c>
      <c r="BF39" s="8">
        <f t="shared" ref="BF39:BF46" si="6">10^(AJ39/10)</f>
        <v>3.7068072178257614</v>
      </c>
      <c r="BG39" s="8">
        <f t="shared" ref="BG39:BG46" si="7">10^(AK39/10)</f>
        <v>14.060475241299146</v>
      </c>
      <c r="BH39" s="8">
        <f t="shared" ref="BH39:BH46" si="8">10^(AL39/10)</f>
        <v>2.5941793621188141</v>
      </c>
      <c r="BI39" s="8">
        <f t="shared" ref="BI39:BI46" si="9">10^(AM39/10)</f>
        <v>5.5718574893193002</v>
      </c>
      <c r="BJ39" s="8">
        <f t="shared" ref="BJ39:BJ46" si="10">10^(AN39/10)</f>
        <v>10.964781961431854</v>
      </c>
      <c r="BK39" s="8">
        <f t="shared" ref="BK39:BK46" si="11">10^(AO39/10)</f>
        <v>3.681289736425315</v>
      </c>
      <c r="BL39" s="8">
        <f t="shared" ref="BL39:BL46" si="12">10^(AP39/10)</f>
        <v>3.681289736425315</v>
      </c>
      <c r="BM39" s="12">
        <f t="shared" ref="BM39:BM46" si="13">10^(AQ39/10)</f>
        <v>6.9984199600227361</v>
      </c>
      <c r="BN39" s="8">
        <f t="shared" ref="BN39:BN46" si="14">10^(AR39/10)</f>
        <v>10.162486928706963</v>
      </c>
      <c r="BO39" s="28"/>
      <c r="BP39" s="6" t="s">
        <v>55</v>
      </c>
      <c r="BQ39" s="8">
        <f t="shared" si="2"/>
        <v>10.960633859092322</v>
      </c>
      <c r="BR39" s="28"/>
      <c r="BS39" s="6" t="s">
        <v>55</v>
      </c>
      <c r="BT39" s="8">
        <f t="shared" si="3"/>
        <v>10.398356703478131</v>
      </c>
      <c r="BU39" s="32"/>
      <c r="BV39" s="6" t="s">
        <v>55</v>
      </c>
      <c r="BW39" s="8">
        <v>7</v>
      </c>
      <c r="BX39" s="8" t="s">
        <v>70</v>
      </c>
    </row>
    <row r="40" spans="1:76" ht="15" thickBot="1" x14ac:dyDescent="0.35">
      <c r="A40" s="1">
        <v>20</v>
      </c>
      <c r="B40">
        <v>88.11</v>
      </c>
      <c r="C40">
        <v>86.78</v>
      </c>
      <c r="D40">
        <v>87.18</v>
      </c>
      <c r="E40">
        <v>87.03</v>
      </c>
      <c r="F40">
        <v>87.02</v>
      </c>
      <c r="G40">
        <v>90.53</v>
      </c>
      <c r="H40">
        <v>92.58</v>
      </c>
      <c r="I40">
        <v>93.8</v>
      </c>
      <c r="J40">
        <v>92.21</v>
      </c>
      <c r="K40">
        <v>87.47</v>
      </c>
      <c r="L40">
        <v>89.42</v>
      </c>
      <c r="M40">
        <v>86.29</v>
      </c>
      <c r="N40">
        <v>84.41</v>
      </c>
      <c r="O40">
        <v>87.65</v>
      </c>
      <c r="P40">
        <v>86.02</v>
      </c>
      <c r="Q40">
        <v>87.12</v>
      </c>
      <c r="R40">
        <v>89.35</v>
      </c>
      <c r="S40">
        <v>86.8</v>
      </c>
      <c r="T40">
        <v>84.73</v>
      </c>
      <c r="U40">
        <v>81.48</v>
      </c>
      <c r="V40">
        <v>82.29</v>
      </c>
      <c r="X40" s="6" t="s">
        <v>56</v>
      </c>
      <c r="Y40" s="3">
        <v>6.03</v>
      </c>
      <c r="Z40" s="3">
        <v>17.09</v>
      </c>
      <c r="AA40" s="3">
        <v>8.77</v>
      </c>
      <c r="AB40" s="3">
        <v>5.63</v>
      </c>
      <c r="AC40" s="3">
        <v>5.12</v>
      </c>
      <c r="AD40" s="3">
        <v>11.23</v>
      </c>
      <c r="AE40" s="3">
        <v>19.79</v>
      </c>
      <c r="AF40" s="3">
        <v>5.92</v>
      </c>
      <c r="AG40" s="3">
        <v>6.36</v>
      </c>
      <c r="AH40" s="3">
        <v>5.1100000000000003</v>
      </c>
      <c r="AI40" s="3">
        <v>6.37</v>
      </c>
      <c r="AJ40" s="3">
        <v>8.16</v>
      </c>
      <c r="AK40" s="3">
        <v>10.39</v>
      </c>
      <c r="AL40" s="3">
        <v>4.93</v>
      </c>
      <c r="AM40" s="3">
        <v>7.43</v>
      </c>
      <c r="AN40" s="3">
        <v>10.33</v>
      </c>
      <c r="AO40" s="3">
        <v>6.28</v>
      </c>
      <c r="AP40" s="3">
        <v>6.1</v>
      </c>
      <c r="AQ40" s="3">
        <v>6.67</v>
      </c>
      <c r="AR40" s="3">
        <v>9.83</v>
      </c>
      <c r="AS40" s="28"/>
      <c r="AT40" s="6" t="s">
        <v>56</v>
      </c>
      <c r="AU40" s="8">
        <f t="shared" si="1"/>
        <v>4.008667176273029</v>
      </c>
      <c r="AV40" s="12">
        <f t="shared" ref="AV40:AV46" si="15">10^(Z40/10)</f>
        <v>51.168183554030811</v>
      </c>
      <c r="AW40" s="12">
        <f t="shared" ref="AW40:AW46" si="16">10^(AA40/10)</f>
        <v>7.5335556373371748</v>
      </c>
      <c r="AX40" s="8">
        <f t="shared" ref="AX40:AX46" si="17">10^(AB40/10)</f>
        <v>3.6559479161312494</v>
      </c>
      <c r="AY40" s="8">
        <f t="shared" ref="AY40:AY46" si="18">10^(AC40/10)</f>
        <v>3.250872973854344</v>
      </c>
      <c r="AZ40" s="8">
        <f t="shared" ref="AZ40:AZ46" si="19">10^(AD40/10)</f>
        <v>13.273944577297399</v>
      </c>
      <c r="BA40" s="12">
        <f t="shared" ref="BA40:BA46" si="20">10^(AE40/10)</f>
        <v>95.279616402365178</v>
      </c>
      <c r="BB40" s="8">
        <f t="shared" ref="BB40:BB46" si="21">10^(AF40/10)</f>
        <v>3.9084089579240202</v>
      </c>
      <c r="BC40" s="12">
        <f t="shared" ref="BC40:BC46" si="22">10^(AG40/10)</f>
        <v>4.3251383103500878</v>
      </c>
      <c r="BD40" s="8">
        <f t="shared" si="4"/>
        <v>3.2433961734934926</v>
      </c>
      <c r="BE40" s="8">
        <f t="shared" si="5"/>
        <v>4.33510878387529</v>
      </c>
      <c r="BF40" s="8">
        <f t="shared" si="6"/>
        <v>6.5463617406727517</v>
      </c>
      <c r="BG40" s="8">
        <f t="shared" si="7"/>
        <v>10.939563662720943</v>
      </c>
      <c r="BH40" s="8">
        <f t="shared" si="8"/>
        <v>3.1117163371060181</v>
      </c>
      <c r="BI40" s="8">
        <f t="shared" si="9"/>
        <v>5.5335010921573673</v>
      </c>
      <c r="BJ40" s="8">
        <f t="shared" si="10"/>
        <v>10.78946722229829</v>
      </c>
      <c r="BK40" s="8">
        <f t="shared" si="11"/>
        <v>4.2461956394631297</v>
      </c>
      <c r="BL40" s="8">
        <f t="shared" si="12"/>
        <v>4.0738027780411281</v>
      </c>
      <c r="BM40" s="12">
        <f t="shared" si="13"/>
        <v>4.6451527522274949</v>
      </c>
      <c r="BN40" s="8">
        <f t="shared" si="14"/>
        <v>9.6161227838366496</v>
      </c>
      <c r="BO40" s="28"/>
      <c r="BP40" s="6" t="s">
        <v>56</v>
      </c>
      <c r="BQ40" s="8">
        <f t="shared" si="2"/>
        <v>12.674236223572795</v>
      </c>
      <c r="BR40" s="28"/>
      <c r="BS40" s="6" t="s">
        <v>56</v>
      </c>
      <c r="BT40" s="8">
        <f t="shared" si="3"/>
        <v>11.029217972848897</v>
      </c>
      <c r="BU40" s="32"/>
      <c r="BV40" s="6" t="s">
        <v>56</v>
      </c>
      <c r="BW40" s="8">
        <v>8</v>
      </c>
      <c r="BX40" s="8" t="s">
        <v>70</v>
      </c>
    </row>
    <row r="41" spans="1:76" ht="15" thickBot="1" x14ac:dyDescent="0.35">
      <c r="A41" s="1" t="s">
        <v>40</v>
      </c>
      <c r="B41">
        <v>7.95</v>
      </c>
      <c r="C41">
        <v>5.22</v>
      </c>
      <c r="D41">
        <v>4.26</v>
      </c>
      <c r="E41">
        <v>3.53</v>
      </c>
      <c r="F41">
        <v>5.37</v>
      </c>
      <c r="G41">
        <v>7.26</v>
      </c>
      <c r="H41">
        <v>7.06</v>
      </c>
      <c r="I41">
        <v>6.77</v>
      </c>
      <c r="J41">
        <v>5.81</v>
      </c>
      <c r="K41">
        <v>7.32</v>
      </c>
      <c r="L41">
        <v>10.41</v>
      </c>
      <c r="M41">
        <v>9.14</v>
      </c>
      <c r="N41">
        <v>9.34</v>
      </c>
      <c r="O41">
        <v>10.07</v>
      </c>
      <c r="P41">
        <v>9.83</v>
      </c>
      <c r="Q41">
        <v>9.48</v>
      </c>
      <c r="R41">
        <v>10.02</v>
      </c>
      <c r="S41">
        <v>11.26</v>
      </c>
      <c r="T41">
        <v>10.87</v>
      </c>
      <c r="U41">
        <v>10.66</v>
      </c>
      <c r="V41">
        <v>11.5</v>
      </c>
      <c r="X41" s="6" t="s">
        <v>57</v>
      </c>
      <c r="Y41" s="3">
        <v>8.77</v>
      </c>
      <c r="Z41" s="3">
        <v>15.81</v>
      </c>
      <c r="AA41" s="3">
        <v>13.76</v>
      </c>
      <c r="AB41" s="3">
        <v>6.56</v>
      </c>
      <c r="AC41" s="3">
        <v>6.73</v>
      </c>
      <c r="AD41" s="3">
        <v>12.32</v>
      </c>
      <c r="AE41" s="3">
        <v>22.25</v>
      </c>
      <c r="AF41" s="3">
        <v>6.66</v>
      </c>
      <c r="AG41" s="3">
        <v>7.24</v>
      </c>
      <c r="AH41" s="3">
        <v>6.16</v>
      </c>
      <c r="AI41" s="3">
        <v>6.94</v>
      </c>
      <c r="AJ41" s="3">
        <v>8.82</v>
      </c>
      <c r="AK41" s="3">
        <v>12.04</v>
      </c>
      <c r="AL41" s="3">
        <v>5.89</v>
      </c>
      <c r="AM41" s="3">
        <v>7.01</v>
      </c>
      <c r="AN41" s="3">
        <v>11.39</v>
      </c>
      <c r="AO41" s="3">
        <v>8.0399999999999991</v>
      </c>
      <c r="AP41" s="3">
        <v>6.96</v>
      </c>
      <c r="AQ41" s="3">
        <v>8.64</v>
      </c>
      <c r="AR41" s="3">
        <v>9.48</v>
      </c>
      <c r="AS41" s="28"/>
      <c r="AT41" s="6" t="s">
        <v>57</v>
      </c>
      <c r="AU41" s="8">
        <f t="shared" si="1"/>
        <v>7.5335556373371748</v>
      </c>
      <c r="AV41" s="12">
        <f t="shared" si="15"/>
        <v>38.106582339377312</v>
      </c>
      <c r="AW41" s="12">
        <f t="shared" si="16"/>
        <v>23.768402866248767</v>
      </c>
      <c r="AX41" s="8">
        <f t="shared" si="17"/>
        <v>4.5289757990362078</v>
      </c>
      <c r="AY41" s="8">
        <f t="shared" si="18"/>
        <v>4.7097732639695291</v>
      </c>
      <c r="AZ41" s="8">
        <f t="shared" si="19"/>
        <v>17.060823890031241</v>
      </c>
      <c r="BA41" s="12">
        <f t="shared" si="20"/>
        <v>167.8804018122562</v>
      </c>
      <c r="BB41" s="8">
        <f t="shared" si="21"/>
        <v>4.6344691973628809</v>
      </c>
      <c r="BC41" s="12">
        <f t="shared" si="22"/>
        <v>5.2966344389165787</v>
      </c>
      <c r="BD41" s="8">
        <f t="shared" si="4"/>
        <v>4.1304750199016143</v>
      </c>
      <c r="BE41" s="8">
        <f t="shared" si="5"/>
        <v>4.9431068698683553</v>
      </c>
      <c r="BF41" s="8">
        <f t="shared" si="6"/>
        <v>7.620790100254121</v>
      </c>
      <c r="BG41" s="8">
        <f t="shared" si="7"/>
        <v>15.995580286146692</v>
      </c>
      <c r="BH41" s="8">
        <f t="shared" si="8"/>
        <v>3.8815036599064832</v>
      </c>
      <c r="BI41" s="8">
        <f t="shared" si="9"/>
        <v>5.0234258952238706</v>
      </c>
      <c r="BJ41" s="8">
        <f t="shared" si="10"/>
        <v>13.77209468893947</v>
      </c>
      <c r="BK41" s="8">
        <f t="shared" si="11"/>
        <v>6.3679552090791587</v>
      </c>
      <c r="BL41" s="8">
        <f t="shared" si="12"/>
        <v>4.9659232145033609</v>
      </c>
      <c r="BM41" s="12">
        <f t="shared" si="13"/>
        <v>7.3113908348341772</v>
      </c>
      <c r="BN41" s="8">
        <f t="shared" si="14"/>
        <v>8.8715601203796108</v>
      </c>
      <c r="BO41" s="28"/>
      <c r="BP41" s="6" t="s">
        <v>57</v>
      </c>
      <c r="BQ41" s="8">
        <f t="shared" si="2"/>
        <v>17.820171257178639</v>
      </c>
      <c r="BR41" s="28"/>
      <c r="BS41" s="6" t="s">
        <v>57</v>
      </c>
      <c r="BT41" s="8">
        <f t="shared" si="3"/>
        <v>12.509118734208492</v>
      </c>
      <c r="BU41" s="32"/>
      <c r="BV41" s="6" t="s">
        <v>57</v>
      </c>
      <c r="BW41" s="8">
        <v>8</v>
      </c>
      <c r="BX41" s="8" t="s">
        <v>70</v>
      </c>
    </row>
    <row r="42" spans="1:76" ht="15" thickBot="1" x14ac:dyDescent="0.35">
      <c r="X42" s="6" t="s">
        <v>58</v>
      </c>
      <c r="Y42" s="3">
        <v>8.8800000000000008</v>
      </c>
      <c r="Z42" s="3">
        <v>15.11</v>
      </c>
      <c r="AA42" s="3">
        <v>13.04</v>
      </c>
      <c r="AB42" s="3">
        <v>7.69</v>
      </c>
      <c r="AC42" s="3">
        <v>7.67</v>
      </c>
      <c r="AD42" s="3">
        <v>10.58</v>
      </c>
      <c r="AE42" s="3">
        <v>20.99</v>
      </c>
      <c r="AF42" s="3">
        <v>7.4</v>
      </c>
      <c r="AG42" s="3">
        <v>8.51</v>
      </c>
      <c r="AH42" s="3">
        <v>7.16</v>
      </c>
      <c r="AI42" s="3">
        <v>7.49</v>
      </c>
      <c r="AJ42" s="3">
        <v>7.98</v>
      </c>
      <c r="AK42" s="3">
        <v>10.58</v>
      </c>
      <c r="AL42" s="3">
        <v>7.09</v>
      </c>
      <c r="AM42" s="3">
        <v>7.76</v>
      </c>
      <c r="AN42" s="3">
        <v>12.11</v>
      </c>
      <c r="AO42" s="3">
        <v>9.6199999999999992</v>
      </c>
      <c r="AP42" s="3">
        <v>8.42</v>
      </c>
      <c r="AQ42" s="3">
        <v>9.1</v>
      </c>
      <c r="AR42" s="3">
        <v>10.02</v>
      </c>
      <c r="AS42" s="28"/>
      <c r="AT42" s="6" t="s">
        <v>58</v>
      </c>
      <c r="AU42" s="8">
        <f t="shared" si="1"/>
        <v>7.7268058509570254</v>
      </c>
      <c r="AV42" s="12">
        <f t="shared" si="15"/>
        <v>32.433961734934925</v>
      </c>
      <c r="AW42" s="12">
        <f t="shared" si="16"/>
        <v>20.137242498623877</v>
      </c>
      <c r="AX42" s="8">
        <f t="shared" si="17"/>
        <v>5.8748935252977681</v>
      </c>
      <c r="AY42" s="8">
        <f t="shared" si="18"/>
        <v>5.847900841444809</v>
      </c>
      <c r="AZ42" s="8">
        <f t="shared" si="19"/>
        <v>11.428783347897722</v>
      </c>
      <c r="BA42" s="12">
        <f t="shared" si="20"/>
        <v>125.60299636948744</v>
      </c>
      <c r="BB42" s="8">
        <f t="shared" si="21"/>
        <v>5.4954087385762458</v>
      </c>
      <c r="BC42" s="12">
        <f t="shared" si="22"/>
        <v>7.0957776796338887</v>
      </c>
      <c r="BD42" s="8">
        <f t="shared" si="4"/>
        <v>5.19995996533516</v>
      </c>
      <c r="BE42" s="8">
        <f t="shared" si="5"/>
        <v>5.6104797603247052</v>
      </c>
      <c r="BF42" s="8">
        <f t="shared" si="6"/>
        <v>6.2805835881331813</v>
      </c>
      <c r="BG42" s="8">
        <f t="shared" si="7"/>
        <v>11.428783347897722</v>
      </c>
      <c r="BH42" s="8">
        <f t="shared" si="8"/>
        <v>5.1168183554030779</v>
      </c>
      <c r="BI42" s="8">
        <f t="shared" si="9"/>
        <v>5.97035286583837</v>
      </c>
      <c r="BJ42" s="8">
        <f t="shared" si="10"/>
        <v>16.255487557504836</v>
      </c>
      <c r="BK42" s="8">
        <f t="shared" si="11"/>
        <v>9.1622049012199991</v>
      </c>
      <c r="BL42" s="8">
        <f t="shared" si="12"/>
        <v>6.9502431758879686</v>
      </c>
      <c r="BM42" s="12">
        <f t="shared" si="13"/>
        <v>8.1283051616409931</v>
      </c>
      <c r="BN42" s="8">
        <f t="shared" si="14"/>
        <v>10.046157902783955</v>
      </c>
      <c r="BO42" s="28"/>
      <c r="BP42" s="6" t="s">
        <v>58</v>
      </c>
      <c r="BQ42" s="8">
        <f t="shared" si="2"/>
        <v>15.589657358441183</v>
      </c>
      <c r="BR42" s="28"/>
      <c r="BS42" s="6" t="s">
        <v>58</v>
      </c>
      <c r="BT42" s="8">
        <f t="shared" si="3"/>
        <v>11.92836570033386</v>
      </c>
      <c r="BU42" s="32"/>
      <c r="BV42" s="6" t="s">
        <v>58</v>
      </c>
      <c r="BW42" s="8">
        <v>8</v>
      </c>
      <c r="BX42" s="8" t="s">
        <v>70</v>
      </c>
    </row>
    <row r="43" spans="1:76" ht="15" thickBot="1" x14ac:dyDescent="0.35">
      <c r="X43" s="6" t="s">
        <v>59</v>
      </c>
      <c r="Y43" s="3">
        <v>10</v>
      </c>
      <c r="Z43" s="3">
        <v>12.52</v>
      </c>
      <c r="AA43" s="3">
        <v>14.16</v>
      </c>
      <c r="AB43" s="3">
        <v>8.4700000000000006</v>
      </c>
      <c r="AC43" s="3">
        <v>8.5</v>
      </c>
      <c r="AD43" s="3">
        <v>10.74</v>
      </c>
      <c r="AE43" s="3">
        <v>24.29</v>
      </c>
      <c r="AF43" s="3">
        <v>8.33</v>
      </c>
      <c r="AG43" s="3">
        <v>9.11</v>
      </c>
      <c r="AH43" s="3">
        <v>8.14</v>
      </c>
      <c r="AI43" s="3">
        <v>8.42</v>
      </c>
      <c r="AJ43" s="3">
        <v>8.49</v>
      </c>
      <c r="AK43" s="3">
        <v>10.9</v>
      </c>
      <c r="AL43" s="3">
        <v>8.2100000000000009</v>
      </c>
      <c r="AM43" s="3">
        <v>8.33</v>
      </c>
      <c r="AN43" s="3">
        <v>13.05</v>
      </c>
      <c r="AO43" s="3">
        <v>10.23</v>
      </c>
      <c r="AP43" s="3">
        <v>9.06</v>
      </c>
      <c r="AQ43" s="3">
        <v>10.47</v>
      </c>
      <c r="AR43" s="3">
        <v>11.26</v>
      </c>
      <c r="AS43" s="28"/>
      <c r="AT43" s="6" t="s">
        <v>59</v>
      </c>
      <c r="AU43" s="8">
        <f t="shared" si="1"/>
        <v>10</v>
      </c>
      <c r="AV43" s="12">
        <f t="shared" si="15"/>
        <v>17.864875748520511</v>
      </c>
      <c r="AW43" s="12">
        <f t="shared" si="16"/>
        <v>26.061535499988956</v>
      </c>
      <c r="AX43" s="8">
        <f t="shared" si="17"/>
        <v>7.0307231988383379</v>
      </c>
      <c r="AY43" s="8">
        <f t="shared" si="18"/>
        <v>7.0794578438413795</v>
      </c>
      <c r="AZ43" s="8">
        <f t="shared" si="19"/>
        <v>11.857687481671608</v>
      </c>
      <c r="BA43" s="12">
        <f t="shared" si="20"/>
        <v>268.53444456585078</v>
      </c>
      <c r="BB43" s="8">
        <f t="shared" si="21"/>
        <v>6.8076935869374156</v>
      </c>
      <c r="BC43" s="12">
        <f t="shared" si="22"/>
        <v>8.1470428402083961</v>
      </c>
      <c r="BD43" s="8">
        <f t="shared" si="4"/>
        <v>6.5162839406084299</v>
      </c>
      <c r="BE43" s="8">
        <f t="shared" si="5"/>
        <v>6.9502431758879686</v>
      </c>
      <c r="BF43" s="8">
        <f t="shared" si="6"/>
        <v>7.0631755426296197</v>
      </c>
      <c r="BG43" s="8">
        <f t="shared" si="7"/>
        <v>12.302687708123818</v>
      </c>
      <c r="BH43" s="8">
        <f t="shared" si="8"/>
        <v>6.6221650370176226</v>
      </c>
      <c r="BI43" s="8">
        <f t="shared" si="9"/>
        <v>6.8076935869374156</v>
      </c>
      <c r="BJ43" s="8">
        <f t="shared" si="10"/>
        <v>20.183663636815627</v>
      </c>
      <c r="BK43" s="8">
        <f t="shared" si="11"/>
        <v>10.543868963912592</v>
      </c>
      <c r="BL43" s="8">
        <f t="shared" si="12"/>
        <v>8.0537844119906659</v>
      </c>
      <c r="BM43" s="12">
        <f t="shared" si="13"/>
        <v>11.142945335917307</v>
      </c>
      <c r="BN43" s="8">
        <f t="shared" si="14"/>
        <v>13.365955165464424</v>
      </c>
      <c r="BO43" s="28"/>
      <c r="BP43" s="6" t="s">
        <v>59</v>
      </c>
      <c r="BQ43" s="8">
        <f t="shared" si="2"/>
        <v>23.646796363558146</v>
      </c>
      <c r="BR43" s="28"/>
      <c r="BS43" s="6" t="s">
        <v>59</v>
      </c>
      <c r="BT43" s="8">
        <f t="shared" si="3"/>
        <v>13.737723114217514</v>
      </c>
      <c r="BU43" s="32"/>
      <c r="BV43" s="6" t="s">
        <v>59</v>
      </c>
      <c r="BW43" s="8">
        <v>8</v>
      </c>
      <c r="BX43" s="8" t="s">
        <v>70</v>
      </c>
    </row>
    <row r="44" spans="1:76" ht="15" thickBot="1" x14ac:dyDescent="0.35">
      <c r="X44" s="6" t="s">
        <v>60</v>
      </c>
      <c r="Y44" s="3">
        <v>12.63</v>
      </c>
      <c r="Z44" s="3">
        <v>15.41</v>
      </c>
      <c r="AA44" s="3">
        <v>18.600000000000001</v>
      </c>
      <c r="AB44" s="3">
        <v>9.81</v>
      </c>
      <c r="AC44" s="3">
        <v>9.7200000000000006</v>
      </c>
      <c r="AD44" s="3">
        <v>11.2</v>
      </c>
      <c r="AE44" s="3">
        <v>21.59</v>
      </c>
      <c r="AF44" s="3">
        <v>9.25</v>
      </c>
      <c r="AG44" s="3">
        <v>10.19</v>
      </c>
      <c r="AH44" s="3">
        <v>9.31</v>
      </c>
      <c r="AI44" s="3">
        <v>9.5299999999999994</v>
      </c>
      <c r="AJ44" s="3">
        <v>9.2799999999999994</v>
      </c>
      <c r="AK44" s="3">
        <v>12.38</v>
      </c>
      <c r="AL44" s="3">
        <v>9.34</v>
      </c>
      <c r="AM44" s="3">
        <v>9.31</v>
      </c>
      <c r="AN44" s="3">
        <v>14.57</v>
      </c>
      <c r="AO44" s="3">
        <v>12.4</v>
      </c>
      <c r="AP44" s="3">
        <v>11.34</v>
      </c>
      <c r="AQ44" s="3">
        <v>12.64</v>
      </c>
      <c r="AR44" s="3">
        <v>10.87</v>
      </c>
      <c r="AS44" s="28"/>
      <c r="AT44" s="6" t="s">
        <v>60</v>
      </c>
      <c r="AU44" s="8">
        <f t="shared" si="1"/>
        <v>18.323144223712131</v>
      </c>
      <c r="AV44" s="12">
        <f t="shared" si="15"/>
        <v>34.753616144320588</v>
      </c>
      <c r="AW44" s="12">
        <f t="shared" si="16"/>
        <v>72.443596007499067</v>
      </c>
      <c r="AX44" s="8">
        <f t="shared" si="17"/>
        <v>9.5719407129484466</v>
      </c>
      <c r="AY44" s="8">
        <f t="shared" si="18"/>
        <v>9.3756200692588081</v>
      </c>
      <c r="AZ44" s="8">
        <f t="shared" si="19"/>
        <v>13.18256738556407</v>
      </c>
      <c r="BA44" s="12">
        <f t="shared" si="20"/>
        <v>144.21153515248687</v>
      </c>
      <c r="BB44" s="8">
        <f t="shared" si="21"/>
        <v>8.4139514164519547</v>
      </c>
      <c r="BC44" s="12">
        <f t="shared" si="22"/>
        <v>10.447202192208003</v>
      </c>
      <c r="BD44" s="8">
        <f t="shared" si="4"/>
        <v>8.5310011401758956</v>
      </c>
      <c r="BE44" s="8">
        <f t="shared" si="5"/>
        <v>8.9742879450074859</v>
      </c>
      <c r="BF44" s="8">
        <f t="shared" si="6"/>
        <v>8.472274141405963</v>
      </c>
      <c r="BG44" s="8">
        <f t="shared" si="7"/>
        <v>17.298163592151017</v>
      </c>
      <c r="BH44" s="8">
        <f t="shared" si="8"/>
        <v>8.5901352150539587</v>
      </c>
      <c r="BI44" s="8">
        <f t="shared" si="9"/>
        <v>8.5310011401758956</v>
      </c>
      <c r="BJ44" s="8">
        <f t="shared" si="10"/>
        <v>28.641779699065818</v>
      </c>
      <c r="BK44" s="8">
        <f t="shared" si="11"/>
        <v>17.378008287493756</v>
      </c>
      <c r="BL44" s="8">
        <f t="shared" si="12"/>
        <v>13.614446824659501</v>
      </c>
      <c r="BM44" s="12">
        <f t="shared" si="13"/>
        <v>18.365383433483466</v>
      </c>
      <c r="BN44" s="8">
        <f t="shared" si="14"/>
        <v>12.217996601648721</v>
      </c>
      <c r="BO44" s="28"/>
      <c r="BP44" s="6" t="s">
        <v>60</v>
      </c>
      <c r="BQ44" s="8">
        <f t="shared" si="2"/>
        <v>23.566882566238569</v>
      </c>
      <c r="BR44" s="28"/>
      <c r="BS44" s="6" t="s">
        <v>60</v>
      </c>
      <c r="BT44" s="8">
        <f t="shared" si="3"/>
        <v>13.72302137729142</v>
      </c>
      <c r="BU44" s="32"/>
      <c r="BV44" s="6" t="s">
        <v>60</v>
      </c>
      <c r="BW44" s="8">
        <v>8</v>
      </c>
      <c r="BX44" s="8" t="s">
        <v>70</v>
      </c>
    </row>
    <row r="45" spans="1:76" ht="15" thickBot="1" x14ac:dyDescent="0.35">
      <c r="A45" t="s">
        <v>0</v>
      </c>
      <c r="B45" t="s">
        <v>1</v>
      </c>
      <c r="C45" t="s">
        <v>2</v>
      </c>
      <c r="D45" t="s">
        <v>3</v>
      </c>
      <c r="E45" t="s">
        <v>4</v>
      </c>
      <c r="F45" t="s">
        <v>5</v>
      </c>
      <c r="G45" t="s">
        <v>6</v>
      </c>
      <c r="H45" t="s">
        <v>7</v>
      </c>
      <c r="I45" t="s">
        <v>8</v>
      </c>
      <c r="J45" t="s">
        <v>9</v>
      </c>
      <c r="K45" t="s">
        <v>10</v>
      </c>
      <c r="L45" t="s">
        <v>11</v>
      </c>
      <c r="M45" t="s">
        <v>12</v>
      </c>
      <c r="N45" t="s">
        <v>13</v>
      </c>
      <c r="O45" t="s">
        <v>14</v>
      </c>
      <c r="P45" t="s">
        <v>15</v>
      </c>
      <c r="Q45" t="s">
        <v>16</v>
      </c>
      <c r="R45" t="s">
        <v>17</v>
      </c>
      <c r="S45" t="s">
        <v>18</v>
      </c>
      <c r="T45" t="s">
        <v>19</v>
      </c>
      <c r="U45" t="s">
        <v>20</v>
      </c>
      <c r="V45" t="s">
        <v>21</v>
      </c>
      <c r="X45" s="6" t="s">
        <v>61</v>
      </c>
      <c r="Y45" s="3">
        <v>12.71</v>
      </c>
      <c r="Z45" s="3">
        <v>14.55</v>
      </c>
      <c r="AA45" s="3">
        <v>17.440000000000001</v>
      </c>
      <c r="AB45" s="3">
        <v>10.51</v>
      </c>
      <c r="AC45" s="3">
        <v>10.26</v>
      </c>
      <c r="AD45" s="3">
        <v>11.22</v>
      </c>
      <c r="AE45" s="3">
        <v>20.07</v>
      </c>
      <c r="AF45" s="3">
        <v>10.130000000000001</v>
      </c>
      <c r="AG45" s="3">
        <v>10.69</v>
      </c>
      <c r="AH45" s="3">
        <v>10.130000000000001</v>
      </c>
      <c r="AI45" s="3">
        <v>10.33</v>
      </c>
      <c r="AJ45" s="3">
        <v>10.14</v>
      </c>
      <c r="AK45" s="3">
        <v>10.73</v>
      </c>
      <c r="AL45" s="3">
        <v>10.14</v>
      </c>
      <c r="AM45" s="3">
        <v>10.119999999999999</v>
      </c>
      <c r="AN45" s="3">
        <v>15.17</v>
      </c>
      <c r="AO45" s="3">
        <v>11.6</v>
      </c>
      <c r="AP45" s="3">
        <v>10.73</v>
      </c>
      <c r="AQ45" s="3">
        <v>12.55</v>
      </c>
      <c r="AR45" s="3">
        <v>10.66</v>
      </c>
      <c r="AS45" s="28"/>
      <c r="AT45" s="6" t="s">
        <v>61</v>
      </c>
      <c r="AU45" s="8">
        <f t="shared" si="1"/>
        <v>18.663796908346708</v>
      </c>
      <c r="AV45" s="12">
        <f t="shared" si="15"/>
        <v>28.510182675039101</v>
      </c>
      <c r="AW45" s="12">
        <f t="shared" si="16"/>
        <v>55.462571295791143</v>
      </c>
      <c r="AX45" s="8">
        <f t="shared" si="17"/>
        <v>11.246049739669264</v>
      </c>
      <c r="AY45" s="8">
        <f t="shared" si="18"/>
        <v>10.616955571987249</v>
      </c>
      <c r="AZ45" s="8">
        <f t="shared" si="19"/>
        <v>13.243415351946652</v>
      </c>
      <c r="BA45" s="12">
        <f t="shared" si="20"/>
        <v>101.62486928706966</v>
      </c>
      <c r="BB45" s="8">
        <f t="shared" si="21"/>
        <v>10.303861204416165</v>
      </c>
      <c r="BC45" s="12">
        <f t="shared" si="22"/>
        <v>11.721953655481308</v>
      </c>
      <c r="BD45" s="8">
        <f t="shared" si="4"/>
        <v>10.303861204416165</v>
      </c>
      <c r="BE45" s="8">
        <f t="shared" si="5"/>
        <v>10.78946722229829</v>
      </c>
      <c r="BF45" s="8">
        <f t="shared" si="6"/>
        <v>10.327614057613976</v>
      </c>
      <c r="BG45" s="8">
        <f t="shared" si="7"/>
        <v>11.830415557251651</v>
      </c>
      <c r="BH45" s="8">
        <f t="shared" si="8"/>
        <v>10.327614057613976</v>
      </c>
      <c r="BI45" s="8">
        <f t="shared" si="9"/>
        <v>10.280162981264738</v>
      </c>
      <c r="BJ45" s="8">
        <f t="shared" si="10"/>
        <v>32.885163087598315</v>
      </c>
      <c r="BK45" s="8">
        <f t="shared" si="11"/>
        <v>14.454397707459275</v>
      </c>
      <c r="BL45" s="8">
        <f t="shared" si="12"/>
        <v>11.830415557251651</v>
      </c>
      <c r="BM45" s="12">
        <f t="shared" si="13"/>
        <v>17.988709151287885</v>
      </c>
      <c r="BN45" s="8">
        <f t="shared" si="14"/>
        <v>11.641260294104917</v>
      </c>
      <c r="BO45" s="28"/>
      <c r="BP45" s="6" t="s">
        <v>61</v>
      </c>
      <c r="BQ45" s="8">
        <f t="shared" si="2"/>
        <v>20.702636828395406</v>
      </c>
      <c r="BR45" s="28"/>
      <c r="BS45" s="6" t="s">
        <v>61</v>
      </c>
      <c r="BT45" s="8">
        <f t="shared" si="3"/>
        <v>13.160256636738779</v>
      </c>
      <c r="BU45" s="32"/>
      <c r="BV45" s="6" t="s">
        <v>61</v>
      </c>
      <c r="BW45" s="8">
        <v>12</v>
      </c>
      <c r="BX45" s="8" t="s">
        <v>70</v>
      </c>
    </row>
    <row r="46" spans="1:76" ht="15" thickBot="1" x14ac:dyDescent="0.35">
      <c r="A46" s="1">
        <v>1</v>
      </c>
      <c r="B46">
        <v>89.53</v>
      </c>
      <c r="C46">
        <v>89.63</v>
      </c>
      <c r="D46">
        <v>89.84</v>
      </c>
      <c r="E46">
        <v>89.89</v>
      </c>
      <c r="F46">
        <v>89.89</v>
      </c>
      <c r="G46">
        <v>90.4</v>
      </c>
      <c r="H46">
        <v>91.52</v>
      </c>
      <c r="I46">
        <v>92.55</v>
      </c>
      <c r="J46">
        <v>92.52</v>
      </c>
      <c r="K46">
        <v>91.7</v>
      </c>
      <c r="L46">
        <v>91.73</v>
      </c>
      <c r="M46">
        <v>89.2</v>
      </c>
      <c r="N46">
        <v>90.33</v>
      </c>
      <c r="O46">
        <v>90.41</v>
      </c>
      <c r="P46">
        <v>87.61</v>
      </c>
      <c r="Q46">
        <v>87.38</v>
      </c>
      <c r="R46">
        <v>90.78</v>
      </c>
      <c r="S46">
        <v>88.77</v>
      </c>
      <c r="T46">
        <v>87.15</v>
      </c>
      <c r="U46">
        <v>86.02</v>
      </c>
      <c r="V46">
        <v>88.15</v>
      </c>
      <c r="X46" s="6" t="s">
        <v>62</v>
      </c>
      <c r="Y46" s="3">
        <v>12.71</v>
      </c>
      <c r="Z46" s="3">
        <v>15.15</v>
      </c>
      <c r="AA46" s="3">
        <v>16.510000000000002</v>
      </c>
      <c r="AB46" s="3">
        <v>11.03</v>
      </c>
      <c r="AC46" s="3">
        <v>11.13</v>
      </c>
      <c r="AD46" s="3">
        <v>11.75</v>
      </c>
      <c r="AE46" s="3">
        <v>17.239999999999998</v>
      </c>
      <c r="AF46" s="3">
        <v>11.08</v>
      </c>
      <c r="AG46" s="3">
        <v>11.34</v>
      </c>
      <c r="AH46" s="3">
        <v>11.05</v>
      </c>
      <c r="AI46" s="3">
        <v>11.1</v>
      </c>
      <c r="AJ46" s="3">
        <v>11.05</v>
      </c>
      <c r="AK46" s="3">
        <v>11.41</v>
      </c>
      <c r="AL46" s="3">
        <v>11.15</v>
      </c>
      <c r="AM46" s="3">
        <v>11.01</v>
      </c>
      <c r="AN46" s="3">
        <v>15.76</v>
      </c>
      <c r="AO46" s="3">
        <v>12.12</v>
      </c>
      <c r="AP46" s="3">
        <v>11.51</v>
      </c>
      <c r="AQ46" s="3">
        <v>12.5</v>
      </c>
      <c r="AR46" s="3">
        <v>11.5</v>
      </c>
      <c r="AS46" s="28"/>
      <c r="AT46" s="6" t="s">
        <v>62</v>
      </c>
      <c r="AU46" s="8">
        <f t="shared" si="1"/>
        <v>18.663796908346708</v>
      </c>
      <c r="AV46" s="12">
        <f t="shared" si="15"/>
        <v>32.734069487883836</v>
      </c>
      <c r="AW46" s="12">
        <f t="shared" si="16"/>
        <v>44.771330417636293</v>
      </c>
      <c r="AX46" s="8">
        <f t="shared" si="17"/>
        <v>12.676518658578456</v>
      </c>
      <c r="AY46" s="8">
        <f t="shared" si="18"/>
        <v>12.971792709839564</v>
      </c>
      <c r="AZ46" s="8">
        <f t="shared" si="19"/>
        <v>14.96235656094434</v>
      </c>
      <c r="BA46" s="12">
        <f t="shared" si="20"/>
        <v>52.966344389165769</v>
      </c>
      <c r="BB46" s="8">
        <f t="shared" si="21"/>
        <v>12.823305826560221</v>
      </c>
      <c r="BC46" s="12">
        <f t="shared" si="22"/>
        <v>13.614446824659501</v>
      </c>
      <c r="BD46" s="8">
        <f t="shared" si="4"/>
        <v>12.735030810166618</v>
      </c>
      <c r="BE46" s="8">
        <f t="shared" si="5"/>
        <v>12.882495516931341</v>
      </c>
      <c r="BF46" s="8">
        <f t="shared" si="6"/>
        <v>12.735030810166618</v>
      </c>
      <c r="BG46" s="8">
        <f t="shared" si="7"/>
        <v>13.835663789717817</v>
      </c>
      <c r="BH46" s="8">
        <f t="shared" si="8"/>
        <v>13.031667784522995</v>
      </c>
      <c r="BI46" s="8">
        <f t="shared" si="9"/>
        <v>12.618275345906712</v>
      </c>
      <c r="BJ46" s="8">
        <f t="shared" si="10"/>
        <v>37.670379898390898</v>
      </c>
      <c r="BK46" s="8">
        <f t="shared" si="11"/>
        <v>16.292960326397225</v>
      </c>
      <c r="BL46" s="8">
        <f t="shared" si="12"/>
        <v>14.157937799570821</v>
      </c>
      <c r="BM46" s="12">
        <f t="shared" si="13"/>
        <v>17.782794100389236</v>
      </c>
      <c r="BN46" s="8">
        <f t="shared" si="14"/>
        <v>14.125375446227544</v>
      </c>
      <c r="BO46" s="28"/>
      <c r="BP46" s="6" t="s">
        <v>62</v>
      </c>
      <c r="BQ46" s="8">
        <f t="shared" si="2"/>
        <v>19.702578670600126</v>
      </c>
      <c r="BR46" s="28"/>
      <c r="BS46" s="6" t="s">
        <v>62</v>
      </c>
      <c r="BT46" s="8">
        <f t="shared" si="3"/>
        <v>12.945230702794992</v>
      </c>
      <c r="BU46" s="32"/>
      <c r="BV46" s="6" t="s">
        <v>62</v>
      </c>
      <c r="BW46" s="8">
        <v>14</v>
      </c>
      <c r="BX46" s="8" t="s">
        <v>70</v>
      </c>
    </row>
    <row r="47" spans="1:76" ht="15" thickBot="1" x14ac:dyDescent="0.35">
      <c r="A47" s="1">
        <v>2</v>
      </c>
      <c r="B47">
        <v>88</v>
      </c>
      <c r="C47">
        <v>87.51</v>
      </c>
      <c r="D47">
        <v>87.41</v>
      </c>
      <c r="E47">
        <v>87.37</v>
      </c>
      <c r="F47">
        <v>87.13</v>
      </c>
      <c r="G47">
        <v>90.14</v>
      </c>
      <c r="H47">
        <v>93.02</v>
      </c>
      <c r="I47">
        <v>90.66</v>
      </c>
      <c r="J47">
        <v>88.53</v>
      </c>
      <c r="K47">
        <v>84.83</v>
      </c>
      <c r="L47">
        <v>87.3</v>
      </c>
      <c r="M47">
        <v>84.66</v>
      </c>
      <c r="N47">
        <v>80.94</v>
      </c>
      <c r="O47">
        <v>81.319999999999993</v>
      </c>
      <c r="P47">
        <v>79.48</v>
      </c>
      <c r="Q47">
        <v>84.72</v>
      </c>
      <c r="R47">
        <v>85.24</v>
      </c>
      <c r="S47">
        <v>82.44</v>
      </c>
      <c r="T47">
        <v>80.349999999999994</v>
      </c>
      <c r="U47">
        <v>76.489999999999995</v>
      </c>
      <c r="V47">
        <v>75.36</v>
      </c>
    </row>
    <row r="48" spans="1:76" ht="15" thickBot="1" x14ac:dyDescent="0.35">
      <c r="A48" s="1">
        <v>3</v>
      </c>
      <c r="B48">
        <v>90.56</v>
      </c>
      <c r="C48">
        <v>91.02</v>
      </c>
      <c r="D48">
        <v>91.01</v>
      </c>
      <c r="E48">
        <v>90.43</v>
      </c>
      <c r="F48">
        <v>87.75</v>
      </c>
      <c r="G48">
        <v>90.91</v>
      </c>
      <c r="H48">
        <v>96.6</v>
      </c>
      <c r="I48">
        <v>96.73</v>
      </c>
      <c r="J48">
        <v>97.85</v>
      </c>
      <c r="K48">
        <v>96.79</v>
      </c>
      <c r="L48">
        <v>95.46</v>
      </c>
      <c r="M48">
        <v>93.02</v>
      </c>
      <c r="N48">
        <v>96.65</v>
      </c>
      <c r="O48">
        <v>95.37</v>
      </c>
      <c r="P48">
        <v>93.19</v>
      </c>
      <c r="Q48">
        <v>92.48</v>
      </c>
      <c r="R48">
        <v>96.78</v>
      </c>
      <c r="S48">
        <v>95.27</v>
      </c>
      <c r="T48">
        <v>95.97</v>
      </c>
      <c r="U48">
        <v>95.36</v>
      </c>
      <c r="V48">
        <v>94.77</v>
      </c>
      <c r="X48" s="33" t="s">
        <v>71</v>
      </c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3"/>
      <c r="AS48" s="33"/>
      <c r="AT48" s="33"/>
      <c r="AU48" s="33"/>
      <c r="AV48" s="33"/>
      <c r="AW48" s="33"/>
      <c r="AX48" s="33"/>
      <c r="AY48" s="33"/>
      <c r="AZ48" s="33"/>
      <c r="BA48" s="33"/>
      <c r="BB48" s="33"/>
      <c r="BC48" s="33"/>
      <c r="BD48" s="33"/>
      <c r="BE48" s="33"/>
      <c r="BF48" s="33"/>
      <c r="BG48" s="33"/>
      <c r="BH48" s="33"/>
      <c r="BI48" s="33"/>
      <c r="BJ48" s="33"/>
      <c r="BK48" s="33"/>
      <c r="BL48" s="33"/>
      <c r="BM48" s="33"/>
      <c r="BN48" s="33"/>
      <c r="BO48" s="33"/>
      <c r="BP48" s="33"/>
      <c r="BQ48" s="33"/>
      <c r="BR48" s="33"/>
      <c r="BS48" s="33"/>
      <c r="BT48" s="33"/>
      <c r="BU48" s="33"/>
      <c r="BV48" s="33"/>
      <c r="BW48" s="33"/>
      <c r="BX48" s="33"/>
    </row>
    <row r="49" spans="1:83" ht="15" thickBot="1" x14ac:dyDescent="0.35">
      <c r="A49" s="1">
        <v>4</v>
      </c>
      <c r="B49">
        <v>88.3</v>
      </c>
      <c r="C49">
        <v>87.29</v>
      </c>
      <c r="D49">
        <v>86.99</v>
      </c>
      <c r="E49">
        <v>86.45</v>
      </c>
      <c r="F49">
        <v>88.62</v>
      </c>
      <c r="G49">
        <v>90.52</v>
      </c>
      <c r="H49">
        <v>93.6</v>
      </c>
      <c r="I49">
        <v>93.43</v>
      </c>
      <c r="J49">
        <v>92.12</v>
      </c>
      <c r="K49">
        <v>88.33</v>
      </c>
      <c r="L49">
        <v>89.88</v>
      </c>
      <c r="M49">
        <v>87.81</v>
      </c>
      <c r="N49">
        <v>85.06</v>
      </c>
      <c r="O49">
        <v>88.44</v>
      </c>
      <c r="P49">
        <v>87.13</v>
      </c>
      <c r="Q49">
        <v>88.61</v>
      </c>
      <c r="R49">
        <v>89.74</v>
      </c>
      <c r="S49">
        <v>87.83</v>
      </c>
      <c r="T49">
        <v>85.89</v>
      </c>
      <c r="U49">
        <v>82.16</v>
      </c>
      <c r="V49">
        <v>82.78</v>
      </c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33"/>
      <c r="AJ49" s="33"/>
      <c r="AK49" s="33"/>
      <c r="AL49" s="33"/>
      <c r="AM49" s="33"/>
      <c r="AN49" s="33"/>
      <c r="AO49" s="33"/>
      <c r="AP49" s="33"/>
      <c r="AQ49" s="33"/>
      <c r="AR49" s="33"/>
      <c r="AS49" s="33"/>
      <c r="AT49" s="33"/>
      <c r="AU49" s="33"/>
      <c r="AV49" s="33"/>
      <c r="AW49" s="33"/>
      <c r="AX49" s="33"/>
      <c r="AY49" s="33"/>
      <c r="AZ49" s="33"/>
      <c r="BA49" s="33"/>
      <c r="BB49" s="33"/>
      <c r="BC49" s="33"/>
      <c r="BD49" s="33"/>
      <c r="BE49" s="33"/>
      <c r="BF49" s="33"/>
      <c r="BG49" s="33"/>
      <c r="BH49" s="33"/>
      <c r="BI49" s="33"/>
      <c r="BJ49" s="33"/>
      <c r="BK49" s="33"/>
      <c r="BL49" s="33"/>
      <c r="BM49" s="33"/>
      <c r="BN49" s="33"/>
      <c r="BO49" s="33"/>
      <c r="BP49" s="33"/>
      <c r="BQ49" s="33"/>
      <c r="BR49" s="33"/>
      <c r="BS49" s="33"/>
      <c r="BT49" s="33"/>
      <c r="BU49" s="33"/>
      <c r="BV49" s="33"/>
      <c r="BW49" s="33"/>
      <c r="BX49" s="33"/>
    </row>
    <row r="50" spans="1:83" ht="15" thickBot="1" x14ac:dyDescent="0.35">
      <c r="A50" s="1">
        <v>5</v>
      </c>
      <c r="B50">
        <v>85.5</v>
      </c>
      <c r="C50">
        <v>86.47</v>
      </c>
      <c r="D50">
        <v>86.53</v>
      </c>
      <c r="E50">
        <v>86.15</v>
      </c>
      <c r="F50">
        <v>87.03</v>
      </c>
      <c r="G50">
        <v>88.91</v>
      </c>
      <c r="H50">
        <v>88.88</v>
      </c>
      <c r="I50">
        <v>92.71</v>
      </c>
      <c r="J50">
        <v>90.44</v>
      </c>
      <c r="K50">
        <v>90.97</v>
      </c>
      <c r="L50">
        <v>91</v>
      </c>
      <c r="M50">
        <v>88.47</v>
      </c>
      <c r="N50">
        <v>87.73</v>
      </c>
      <c r="O50">
        <v>89.61</v>
      </c>
      <c r="P50">
        <v>88.21</v>
      </c>
      <c r="Q50">
        <v>86.62</v>
      </c>
      <c r="R50">
        <v>90.45</v>
      </c>
      <c r="S50">
        <v>87.59</v>
      </c>
      <c r="T50">
        <v>85.5</v>
      </c>
      <c r="U50">
        <v>83.52</v>
      </c>
      <c r="V50">
        <v>84.72</v>
      </c>
    </row>
    <row r="51" spans="1:83" ht="15" thickBot="1" x14ac:dyDescent="0.35">
      <c r="A51" s="1">
        <v>6</v>
      </c>
      <c r="B51">
        <v>91.1</v>
      </c>
      <c r="C51">
        <v>90.45</v>
      </c>
      <c r="D51">
        <v>90.06</v>
      </c>
      <c r="E51">
        <v>89.21</v>
      </c>
      <c r="F51">
        <v>88.44</v>
      </c>
      <c r="G51">
        <v>93.36</v>
      </c>
      <c r="H51">
        <v>97.85</v>
      </c>
      <c r="I51">
        <v>97.81</v>
      </c>
      <c r="J51">
        <v>94.23</v>
      </c>
      <c r="K51">
        <v>91.47</v>
      </c>
      <c r="L51">
        <v>92.65</v>
      </c>
      <c r="M51">
        <v>90.39</v>
      </c>
      <c r="N51">
        <v>91.12</v>
      </c>
      <c r="O51">
        <v>92.88</v>
      </c>
      <c r="P51">
        <v>90.16</v>
      </c>
      <c r="Q51">
        <v>90.98</v>
      </c>
      <c r="R51">
        <v>94.1</v>
      </c>
      <c r="S51">
        <v>90.79</v>
      </c>
      <c r="T51">
        <v>89.39</v>
      </c>
      <c r="U51">
        <v>88.15</v>
      </c>
      <c r="V51">
        <v>88.73</v>
      </c>
      <c r="Y51" s="10" t="s">
        <v>72</v>
      </c>
      <c r="Z51" s="10" t="s">
        <v>73</v>
      </c>
      <c r="AA51" s="10" t="s">
        <v>74</v>
      </c>
      <c r="AB51" s="10" t="s">
        <v>75</v>
      </c>
      <c r="AC51" s="10" t="s">
        <v>76</v>
      </c>
      <c r="AE51" s="2"/>
      <c r="AF51" s="10" t="s">
        <v>41</v>
      </c>
      <c r="AG51" s="10" t="s">
        <v>72</v>
      </c>
      <c r="AH51" s="10" t="s">
        <v>73</v>
      </c>
      <c r="AI51" s="10" t="s">
        <v>24</v>
      </c>
      <c r="AJ51" s="10" t="s">
        <v>25</v>
      </c>
      <c r="AK51" s="10" t="s">
        <v>26</v>
      </c>
      <c r="AL51" s="10" t="s">
        <v>74</v>
      </c>
      <c r="AM51" s="10" t="s">
        <v>28</v>
      </c>
      <c r="AN51" s="10" t="s">
        <v>75</v>
      </c>
      <c r="AO51" s="10" t="s">
        <v>30</v>
      </c>
      <c r="AP51" s="10" t="s">
        <v>31</v>
      </c>
      <c r="AQ51" s="10" t="s">
        <v>32</v>
      </c>
      <c r="AR51" s="10" t="s">
        <v>33</v>
      </c>
      <c r="AS51" s="10" t="s">
        <v>34</v>
      </c>
      <c r="AT51" s="10" t="s">
        <v>35</v>
      </c>
      <c r="AU51" s="10" t="s">
        <v>36</v>
      </c>
      <c r="AV51" s="10" t="s">
        <v>37</v>
      </c>
      <c r="AW51" s="10" t="s">
        <v>38</v>
      </c>
      <c r="AX51" s="10" t="s">
        <v>76</v>
      </c>
      <c r="AY51" s="10" t="s">
        <v>40</v>
      </c>
      <c r="BA51" s="2"/>
      <c r="BB51" s="10" t="s">
        <v>41</v>
      </c>
      <c r="BC51" s="10" t="s">
        <v>72</v>
      </c>
      <c r="BD51" s="10" t="s">
        <v>73</v>
      </c>
      <c r="BE51" s="10" t="s">
        <v>24</v>
      </c>
      <c r="BF51" s="10" t="s">
        <v>25</v>
      </c>
      <c r="BG51" s="10" t="s">
        <v>26</v>
      </c>
      <c r="BH51" s="10" t="s">
        <v>74</v>
      </c>
      <c r="BI51" s="10" t="s">
        <v>28</v>
      </c>
      <c r="BJ51" s="10" t="s">
        <v>75</v>
      </c>
      <c r="BK51" s="10" t="s">
        <v>30</v>
      </c>
      <c r="BL51" s="10" t="s">
        <v>31</v>
      </c>
      <c r="BM51" s="10" t="s">
        <v>32</v>
      </c>
      <c r="BN51" s="10" t="s">
        <v>33</v>
      </c>
      <c r="BO51" s="10" t="s">
        <v>34</v>
      </c>
      <c r="BP51" s="10" t="s">
        <v>35</v>
      </c>
      <c r="BQ51" s="10" t="s">
        <v>36</v>
      </c>
      <c r="BR51" s="10" t="s">
        <v>37</v>
      </c>
      <c r="BS51" s="10" t="s">
        <v>38</v>
      </c>
      <c r="BT51" s="10" t="s">
        <v>76</v>
      </c>
      <c r="BU51" s="10" t="s">
        <v>40</v>
      </c>
      <c r="BX51" s="10" t="s">
        <v>64</v>
      </c>
      <c r="CA51" s="10" t="s">
        <v>64</v>
      </c>
      <c r="CD51" s="10" t="s">
        <v>67</v>
      </c>
      <c r="CE51" s="10" t="s">
        <v>68</v>
      </c>
    </row>
    <row r="52" spans="1:83" ht="15" customHeight="1" thickBot="1" x14ac:dyDescent="0.35">
      <c r="A52" s="1">
        <v>7</v>
      </c>
      <c r="B52">
        <v>91</v>
      </c>
      <c r="C52">
        <v>89.64</v>
      </c>
      <c r="D52">
        <v>90.32</v>
      </c>
      <c r="E52">
        <v>90.48</v>
      </c>
      <c r="F52">
        <v>90.55</v>
      </c>
      <c r="G52">
        <v>92.7</v>
      </c>
      <c r="H52">
        <v>97.1</v>
      </c>
      <c r="I52">
        <v>97.48</v>
      </c>
      <c r="J52">
        <v>96.44</v>
      </c>
      <c r="K52">
        <v>93.81</v>
      </c>
      <c r="L52">
        <v>93.19</v>
      </c>
      <c r="M52">
        <v>90.16</v>
      </c>
      <c r="N52">
        <v>96.06</v>
      </c>
      <c r="O52">
        <v>96.64</v>
      </c>
      <c r="P52">
        <v>90.11</v>
      </c>
      <c r="Q52">
        <v>92.71</v>
      </c>
      <c r="R52">
        <v>92.3</v>
      </c>
      <c r="S52">
        <v>91.84</v>
      </c>
      <c r="T52">
        <v>90.95</v>
      </c>
      <c r="U52">
        <v>89.21</v>
      </c>
      <c r="V52">
        <v>88.98</v>
      </c>
      <c r="X52" s="9" t="s">
        <v>42</v>
      </c>
      <c r="Y52" s="8">
        <v>5.23</v>
      </c>
      <c r="Z52" s="8">
        <v>3.63</v>
      </c>
      <c r="AA52" s="8">
        <v>8.58</v>
      </c>
      <c r="AB52" s="8">
        <v>4.58</v>
      </c>
      <c r="AC52" s="8">
        <v>3.25</v>
      </c>
      <c r="AD52" s="28" t="s">
        <v>77</v>
      </c>
      <c r="AE52" s="9" t="s">
        <v>42</v>
      </c>
      <c r="AF52" s="3">
        <v>5.74</v>
      </c>
      <c r="AG52" s="8">
        <v>5.23</v>
      </c>
      <c r="AH52" s="8">
        <v>3.63</v>
      </c>
      <c r="AI52" s="3">
        <v>7.71</v>
      </c>
      <c r="AJ52" s="3">
        <v>4.33</v>
      </c>
      <c r="AK52" s="3">
        <v>7.88</v>
      </c>
      <c r="AL52" s="8">
        <v>8.58</v>
      </c>
      <c r="AM52" s="3">
        <v>6.4</v>
      </c>
      <c r="AN52" s="8">
        <v>4.58</v>
      </c>
      <c r="AO52" s="3">
        <v>4.8600000000000003</v>
      </c>
      <c r="AP52" s="3">
        <v>7</v>
      </c>
      <c r="AQ52" s="3">
        <v>5.7</v>
      </c>
      <c r="AR52" s="3">
        <v>10.72</v>
      </c>
      <c r="AS52" s="3">
        <v>8.1199999999999992</v>
      </c>
      <c r="AT52" s="3">
        <v>6.14</v>
      </c>
      <c r="AU52" s="3">
        <v>8.93</v>
      </c>
      <c r="AV52" s="3">
        <v>6.91</v>
      </c>
      <c r="AW52" s="3">
        <v>7.39</v>
      </c>
      <c r="AX52" s="8">
        <v>3.25</v>
      </c>
      <c r="AY52" s="3">
        <v>7.95</v>
      </c>
      <c r="AZ52" s="28" t="s">
        <v>63</v>
      </c>
      <c r="BA52" s="9" t="s">
        <v>42</v>
      </c>
      <c r="BB52" s="8">
        <f>10^(AF52/10)</f>
        <v>3.7497300224548362</v>
      </c>
      <c r="BC52" s="8">
        <f t="shared" ref="BC52:BU52" si="23">10^(AG52/10)</f>
        <v>3.3342641276323501</v>
      </c>
      <c r="BD52" s="8">
        <f t="shared" si="23"/>
        <v>2.3067471887200695</v>
      </c>
      <c r="BE52" s="8">
        <f t="shared" si="23"/>
        <v>5.9020108017184443</v>
      </c>
      <c r="BF52" s="8">
        <f t="shared" si="23"/>
        <v>2.7101916318908432</v>
      </c>
      <c r="BG52" s="8">
        <f t="shared" si="23"/>
        <v>6.1376200516479429</v>
      </c>
      <c r="BH52" s="8">
        <f t="shared" si="23"/>
        <v>7.211074791828997</v>
      </c>
      <c r="BI52" s="8">
        <f t="shared" si="23"/>
        <v>4.3651583224016601</v>
      </c>
      <c r="BJ52" s="8">
        <f t="shared" si="23"/>
        <v>2.8707805820246914</v>
      </c>
      <c r="BK52" s="8">
        <f t="shared" si="23"/>
        <v>3.061963433690678</v>
      </c>
      <c r="BL52" s="8">
        <f t="shared" si="23"/>
        <v>5.0118723362727229</v>
      </c>
      <c r="BM52" s="8">
        <f t="shared" si="23"/>
        <v>3.7153522909717265</v>
      </c>
      <c r="BN52" s="8">
        <f t="shared" si="23"/>
        <v>11.803206356517302</v>
      </c>
      <c r="BO52" s="8">
        <f t="shared" si="23"/>
        <v>6.4863443354823849</v>
      </c>
      <c r="BP52" s="8">
        <f t="shared" si="23"/>
        <v>4.111497211045223</v>
      </c>
      <c r="BQ52" s="8">
        <f t="shared" si="23"/>
        <v>7.8162780458832986</v>
      </c>
      <c r="BR52" s="8">
        <f t="shared" si="23"/>
        <v>4.9090787615260325</v>
      </c>
      <c r="BS52" s="8">
        <f t="shared" si="23"/>
        <v>5.4827696492085387</v>
      </c>
      <c r="BT52" s="8">
        <f t="shared" si="23"/>
        <v>2.1134890398366468</v>
      </c>
      <c r="BU52" s="8">
        <f t="shared" si="23"/>
        <v>6.2373483548241939</v>
      </c>
      <c r="BV52" s="28" t="s">
        <v>64</v>
      </c>
      <c r="BW52" s="9" t="s">
        <v>42</v>
      </c>
      <c r="BX52" s="8">
        <f>AVERAGE(BB52:BU52)</f>
        <v>4.9668388667789287</v>
      </c>
      <c r="BY52" s="29" t="s">
        <v>65</v>
      </c>
      <c r="BZ52" s="9" t="s">
        <v>42</v>
      </c>
      <c r="CA52" s="8">
        <f>10*LOG10(BX52)</f>
        <v>6.9608007092659498</v>
      </c>
      <c r="CB52" s="32" t="s">
        <v>66</v>
      </c>
      <c r="CC52" s="9" t="s">
        <v>42</v>
      </c>
      <c r="CD52" s="8">
        <v>27</v>
      </c>
      <c r="CE52" s="8" t="s">
        <v>69</v>
      </c>
    </row>
    <row r="53" spans="1:83" ht="15" thickBot="1" x14ac:dyDescent="0.35">
      <c r="A53" s="1">
        <v>8</v>
      </c>
      <c r="B53">
        <v>88.39</v>
      </c>
      <c r="C53">
        <v>87.22</v>
      </c>
      <c r="D53">
        <v>87.61</v>
      </c>
      <c r="E53">
        <v>86.86</v>
      </c>
      <c r="F53">
        <v>86.25</v>
      </c>
      <c r="G53">
        <v>87.95</v>
      </c>
      <c r="H53">
        <v>92.91</v>
      </c>
      <c r="I53">
        <v>90.59</v>
      </c>
      <c r="J53">
        <v>87.79</v>
      </c>
      <c r="K53">
        <v>82.67</v>
      </c>
      <c r="L53">
        <v>85.51</v>
      </c>
      <c r="M53">
        <v>83.79</v>
      </c>
      <c r="N53">
        <v>80.53</v>
      </c>
      <c r="O53">
        <v>81.13</v>
      </c>
      <c r="P53">
        <v>78.98</v>
      </c>
      <c r="Q53">
        <v>80.53</v>
      </c>
      <c r="R53">
        <v>82.39</v>
      </c>
      <c r="S53">
        <v>79.23</v>
      </c>
      <c r="T53">
        <v>75.02</v>
      </c>
      <c r="U53">
        <v>69.86</v>
      </c>
      <c r="V53">
        <v>69.5</v>
      </c>
      <c r="X53" s="6" t="s">
        <v>43</v>
      </c>
      <c r="Y53" s="8">
        <v>3.57</v>
      </c>
      <c r="Z53" s="8">
        <v>2.77</v>
      </c>
      <c r="AA53" s="8">
        <v>7.98</v>
      </c>
      <c r="AB53" s="8">
        <v>3.2</v>
      </c>
      <c r="AC53" s="8">
        <v>1.73</v>
      </c>
      <c r="AD53" s="28"/>
      <c r="AE53" s="6" t="s">
        <v>43</v>
      </c>
      <c r="AF53" s="3">
        <v>9.0500000000000007</v>
      </c>
      <c r="AG53" s="8">
        <v>3.57</v>
      </c>
      <c r="AH53" s="8">
        <v>2.77</v>
      </c>
      <c r="AI53" s="3">
        <v>10.3</v>
      </c>
      <c r="AJ53" s="3">
        <v>3.92</v>
      </c>
      <c r="AK53" s="3">
        <v>6.79</v>
      </c>
      <c r="AL53" s="8">
        <v>7.98</v>
      </c>
      <c r="AM53" s="3">
        <v>6.33</v>
      </c>
      <c r="AN53" s="8">
        <v>3.2</v>
      </c>
      <c r="AO53" s="3">
        <v>3.77</v>
      </c>
      <c r="AP53" s="3">
        <v>5.82</v>
      </c>
      <c r="AQ53" s="3">
        <v>4.9000000000000004</v>
      </c>
      <c r="AR53" s="3">
        <v>9.4600000000000009</v>
      </c>
      <c r="AS53" s="3">
        <v>6.73</v>
      </c>
      <c r="AT53" s="3">
        <v>5.98</v>
      </c>
      <c r="AU53" s="3">
        <v>11.2</v>
      </c>
      <c r="AV53" s="3">
        <v>5.13</v>
      </c>
      <c r="AW53" s="3">
        <v>6.6</v>
      </c>
      <c r="AX53" s="8">
        <v>1.73</v>
      </c>
      <c r="AY53" s="3">
        <v>5.22</v>
      </c>
      <c r="AZ53" s="28"/>
      <c r="BA53" s="6" t="s">
        <v>43</v>
      </c>
      <c r="BB53" s="8">
        <f t="shared" ref="BB53:BB72" si="24">10^(AF53/10)</f>
        <v>8.0352612218561745</v>
      </c>
      <c r="BC53" s="8">
        <f t="shared" ref="BC53:BC72" si="25">10^(AG53/10)</f>
        <v>2.2750974307720706</v>
      </c>
      <c r="BD53" s="8">
        <f t="shared" ref="BD53:BD72" si="26">10^(AH53/10)</f>
        <v>1.8923436186449756</v>
      </c>
      <c r="BE53" s="8">
        <f t="shared" ref="BE53:BE72" si="27">10^(AI53/10)</f>
        <v>10.715193052376069</v>
      </c>
      <c r="BF53" s="8">
        <f t="shared" ref="BF53:BF72" si="28">10^(AJ53/10)</f>
        <v>2.4660393372343394</v>
      </c>
      <c r="BG53" s="8">
        <f t="shared" ref="BG53:BG72" si="29">10^(AK53/10)</f>
        <v>4.77529273657691</v>
      </c>
      <c r="BH53" s="8">
        <f t="shared" ref="BH53:BH72" si="30">10^(AL53/10)</f>
        <v>6.2805835881331813</v>
      </c>
      <c r="BI53" s="8">
        <f t="shared" ref="BI53:BI72" si="31">10^(AM53/10)</f>
        <v>4.295364267648873</v>
      </c>
      <c r="BJ53" s="8">
        <f t="shared" ref="BJ53:BJ72" si="32">10^(AN53/10)</f>
        <v>2.0892961308540396</v>
      </c>
      <c r="BK53" s="8">
        <f t="shared" ref="BK53:BK72" si="33">10^(AO53/10)</f>
        <v>2.3823194693586904</v>
      </c>
      <c r="BL53" s="8">
        <f t="shared" ref="BL53:BL72" si="34">10^(AP53/10)</f>
        <v>3.8194427084004667</v>
      </c>
      <c r="BM53" s="8">
        <f t="shared" ref="BM53:BM72" si="35">10^(AQ53/10)</f>
        <v>3.090295432513591</v>
      </c>
      <c r="BN53" s="8">
        <f t="shared" ref="BN53:BN72" si="36">10^(AR53/10)</f>
        <v>8.8307990041856321</v>
      </c>
      <c r="BO53" s="8">
        <f t="shared" ref="BO53:BO72" si="37">10^(AS53/10)</f>
        <v>4.7097732639695291</v>
      </c>
      <c r="BP53" s="8">
        <f t="shared" ref="BP53:BP72" si="38">10^(AT53/10)</f>
        <v>3.9627803425543964</v>
      </c>
      <c r="BQ53" s="8">
        <f t="shared" ref="BQ53:BQ72" si="39">10^(AU53/10)</f>
        <v>13.18256738556407</v>
      </c>
      <c r="BR53" s="8">
        <f t="shared" ref="BR53:BR72" si="40">10^(AV53/10)</f>
        <v>3.2583670100200881</v>
      </c>
      <c r="BS53" s="8">
        <f t="shared" ref="BS53:BS72" si="41">10^(AW53/10)</f>
        <v>4.5708818961487498</v>
      </c>
      <c r="BT53" s="8">
        <f t="shared" ref="BT53:BT72" si="42">10^(AX53/10)</f>
        <v>1.4893610777109154</v>
      </c>
      <c r="BU53" s="8">
        <f t="shared" ref="BU53:BU72" si="43">10^(AY53/10)</f>
        <v>3.3265955329400461</v>
      </c>
      <c r="BV53" s="28"/>
      <c r="BW53" s="6" t="s">
        <v>43</v>
      </c>
      <c r="BX53" s="8">
        <f t="shared" ref="BX53:BX72" si="44">AVERAGE(BB53:BU53)</f>
        <v>4.7723827253731397</v>
      </c>
      <c r="BY53" s="30"/>
      <c r="BZ53" s="6" t="s">
        <v>43</v>
      </c>
      <c r="CA53" s="8">
        <f t="shared" ref="CA53:CA72" si="45">10*LOG10(BX53)</f>
        <v>6.7873526501770112</v>
      </c>
      <c r="CB53" s="32"/>
      <c r="CC53" s="6" t="s">
        <v>43</v>
      </c>
      <c r="CD53" s="8">
        <v>22</v>
      </c>
      <c r="CE53" s="8" t="s">
        <v>69</v>
      </c>
    </row>
    <row r="54" spans="1:83" ht="15" thickBot="1" x14ac:dyDescent="0.35">
      <c r="A54" s="1">
        <v>9</v>
      </c>
      <c r="B54">
        <v>89.3</v>
      </c>
      <c r="C54">
        <v>89.89</v>
      </c>
      <c r="D54">
        <v>90.46</v>
      </c>
      <c r="E54">
        <v>91.01</v>
      </c>
      <c r="F54">
        <v>90.22</v>
      </c>
      <c r="G54">
        <v>89.25</v>
      </c>
      <c r="H54">
        <v>90.24</v>
      </c>
      <c r="I54">
        <v>91.56</v>
      </c>
      <c r="J54">
        <v>88.53</v>
      </c>
      <c r="K54">
        <v>90.12</v>
      </c>
      <c r="L54">
        <v>89.69</v>
      </c>
      <c r="M54">
        <v>85.94</v>
      </c>
      <c r="N54">
        <v>84.35</v>
      </c>
      <c r="O54">
        <v>86.8</v>
      </c>
      <c r="P54">
        <v>84.73</v>
      </c>
      <c r="Q54">
        <v>86.18</v>
      </c>
      <c r="R54">
        <v>88.15</v>
      </c>
      <c r="S54">
        <v>85.83</v>
      </c>
      <c r="T54">
        <v>84.07</v>
      </c>
      <c r="U54">
        <v>79.760000000000005</v>
      </c>
      <c r="V54">
        <v>81.11</v>
      </c>
      <c r="X54" s="6" t="s">
        <v>44</v>
      </c>
      <c r="Y54" s="8">
        <v>2.68</v>
      </c>
      <c r="Z54" s="8">
        <v>2.41</v>
      </c>
      <c r="AA54" s="8">
        <v>6.77</v>
      </c>
      <c r="AB54" s="8">
        <v>3.66</v>
      </c>
      <c r="AC54" s="8">
        <v>1.38</v>
      </c>
      <c r="AD54" s="28"/>
      <c r="AE54" s="6" t="s">
        <v>44</v>
      </c>
      <c r="AF54" s="3">
        <v>8.56</v>
      </c>
      <c r="AG54" s="8">
        <v>2.68</v>
      </c>
      <c r="AH54" s="8">
        <v>2.41</v>
      </c>
      <c r="AI54" s="3">
        <v>8.84</v>
      </c>
      <c r="AJ54" s="3">
        <v>3.41</v>
      </c>
      <c r="AK54" s="3">
        <v>6.07</v>
      </c>
      <c r="AL54" s="8">
        <v>6.77</v>
      </c>
      <c r="AM54" s="3">
        <v>9.94</v>
      </c>
      <c r="AN54" s="8">
        <v>3.66</v>
      </c>
      <c r="AO54" s="3">
        <v>3.08</v>
      </c>
      <c r="AP54" s="3">
        <v>5.95</v>
      </c>
      <c r="AQ54" s="3">
        <v>4.47</v>
      </c>
      <c r="AR54" s="3">
        <v>8.42</v>
      </c>
      <c r="AS54" s="3">
        <v>5.94</v>
      </c>
      <c r="AT54" s="3">
        <v>5.79</v>
      </c>
      <c r="AU54" s="3">
        <v>9.8000000000000007</v>
      </c>
      <c r="AV54" s="3">
        <v>4.1900000000000004</v>
      </c>
      <c r="AW54" s="3">
        <v>6.03</v>
      </c>
      <c r="AX54" s="8">
        <v>1.38</v>
      </c>
      <c r="AY54" s="3">
        <v>4.26</v>
      </c>
      <c r="AZ54" s="28"/>
      <c r="BA54" s="6" t="s">
        <v>44</v>
      </c>
      <c r="BB54" s="8">
        <f t="shared" si="24"/>
        <v>7.1779429127136192</v>
      </c>
      <c r="BC54" s="8">
        <f t="shared" si="25"/>
        <v>1.8535316234148116</v>
      </c>
      <c r="BD54" s="8">
        <f t="shared" si="26"/>
        <v>1.7418068733916143</v>
      </c>
      <c r="BE54" s="8">
        <f t="shared" si="27"/>
        <v>7.6559660691125648</v>
      </c>
      <c r="BF54" s="8">
        <f t="shared" si="28"/>
        <v>2.1928049353504488</v>
      </c>
      <c r="BG54" s="8">
        <f t="shared" si="29"/>
        <v>4.0457589169744272</v>
      </c>
      <c r="BH54" s="8">
        <f t="shared" si="30"/>
        <v>4.7533522594280537</v>
      </c>
      <c r="BI54" s="8">
        <f t="shared" si="31"/>
        <v>9.8627948563121048</v>
      </c>
      <c r="BJ54" s="8">
        <f t="shared" si="32"/>
        <v>2.3227367963571073</v>
      </c>
      <c r="BK54" s="8">
        <f t="shared" si="33"/>
        <v>2.0323570109362219</v>
      </c>
      <c r="BL54" s="8">
        <f t="shared" si="34"/>
        <v>3.9355007545577751</v>
      </c>
      <c r="BM54" s="8">
        <f t="shared" si="35"/>
        <v>2.7989813196343625</v>
      </c>
      <c r="BN54" s="8">
        <f t="shared" si="36"/>
        <v>6.9502431758879686</v>
      </c>
      <c r="BO54" s="8">
        <f t="shared" si="37"/>
        <v>3.9264493539959995</v>
      </c>
      <c r="BP54" s="8">
        <f t="shared" si="38"/>
        <v>3.7931498497368192</v>
      </c>
      <c r="BQ54" s="8">
        <f t="shared" si="39"/>
        <v>9.5499258602143637</v>
      </c>
      <c r="BR54" s="8">
        <f t="shared" si="40"/>
        <v>2.6242185433844423</v>
      </c>
      <c r="BS54" s="8">
        <f t="shared" si="41"/>
        <v>4.008667176273029</v>
      </c>
      <c r="BT54" s="8">
        <f t="shared" si="42"/>
        <v>1.3740419750125152</v>
      </c>
      <c r="BU54" s="8">
        <f t="shared" si="43"/>
        <v>2.66685866452148</v>
      </c>
      <c r="BV54" s="28"/>
      <c r="BW54" s="6" t="s">
        <v>44</v>
      </c>
      <c r="BX54" s="8">
        <f t="shared" si="44"/>
        <v>4.2633544463604869</v>
      </c>
      <c r="BY54" s="30"/>
      <c r="BZ54" s="6" t="s">
        <v>44</v>
      </c>
      <c r="CA54" s="8">
        <f t="shared" si="45"/>
        <v>6.2975144048185738</v>
      </c>
      <c r="CB54" s="32"/>
      <c r="CC54" s="6" t="s">
        <v>44</v>
      </c>
      <c r="CD54" s="8">
        <v>16</v>
      </c>
      <c r="CE54" s="8" t="s">
        <v>69</v>
      </c>
    </row>
    <row r="55" spans="1:83" ht="15" thickBot="1" x14ac:dyDescent="0.35">
      <c r="A55" s="1">
        <v>10</v>
      </c>
      <c r="B55">
        <v>87.97</v>
      </c>
      <c r="C55">
        <v>88.64</v>
      </c>
      <c r="D55">
        <v>89.26</v>
      </c>
      <c r="E55">
        <v>89.67</v>
      </c>
      <c r="F55">
        <v>88.88</v>
      </c>
      <c r="G55">
        <v>87.93</v>
      </c>
      <c r="H55">
        <v>85.44</v>
      </c>
      <c r="I55">
        <v>89.22</v>
      </c>
      <c r="J55">
        <v>87.24</v>
      </c>
      <c r="K55">
        <v>89.13</v>
      </c>
      <c r="L55">
        <v>89.09</v>
      </c>
      <c r="M55">
        <v>84.7</v>
      </c>
      <c r="N55">
        <v>80.91</v>
      </c>
      <c r="O55">
        <v>84.26</v>
      </c>
      <c r="P55">
        <v>79.680000000000007</v>
      </c>
      <c r="Q55">
        <v>82.75</v>
      </c>
      <c r="R55">
        <v>85.73</v>
      </c>
      <c r="S55">
        <v>83.27</v>
      </c>
      <c r="T55">
        <v>80.900000000000006</v>
      </c>
      <c r="U55">
        <v>76.34</v>
      </c>
      <c r="V55">
        <v>75.27</v>
      </c>
      <c r="X55" s="6" t="s">
        <v>45</v>
      </c>
      <c r="Y55" s="8">
        <v>2.71</v>
      </c>
      <c r="Z55" s="8">
        <v>3.51</v>
      </c>
      <c r="AA55" s="8">
        <v>11.15</v>
      </c>
      <c r="AB55" s="8">
        <v>5.71</v>
      </c>
      <c r="AC55" s="8">
        <v>3.21</v>
      </c>
      <c r="AD55" s="28"/>
      <c r="AE55" s="6" t="s">
        <v>45</v>
      </c>
      <c r="AF55" s="3">
        <v>6.87</v>
      </c>
      <c r="AG55" s="8">
        <v>2.71</v>
      </c>
      <c r="AH55" s="8">
        <v>3.51</v>
      </c>
      <c r="AI55" s="3">
        <v>8.14</v>
      </c>
      <c r="AJ55" s="3">
        <v>4.2300000000000004</v>
      </c>
      <c r="AK55" s="3">
        <v>5.55</v>
      </c>
      <c r="AL55" s="8">
        <v>11.15</v>
      </c>
      <c r="AM55" s="3">
        <v>7.28</v>
      </c>
      <c r="AN55" s="8">
        <v>5.71</v>
      </c>
      <c r="AO55" s="3">
        <v>3.89</v>
      </c>
      <c r="AP55" s="3">
        <v>6.39</v>
      </c>
      <c r="AQ55" s="3">
        <v>6.63</v>
      </c>
      <c r="AR55" s="3">
        <v>12.26</v>
      </c>
      <c r="AS55" s="3">
        <v>6.62</v>
      </c>
      <c r="AT55" s="3">
        <v>6.72</v>
      </c>
      <c r="AU55" s="3">
        <v>9.3000000000000007</v>
      </c>
      <c r="AV55" s="3">
        <v>5.65</v>
      </c>
      <c r="AW55" s="3">
        <v>6.27</v>
      </c>
      <c r="AX55" s="8">
        <v>3.21</v>
      </c>
      <c r="AY55" s="3">
        <v>3.53</v>
      </c>
      <c r="AZ55" s="28"/>
      <c r="BA55" s="6" t="s">
        <v>45</v>
      </c>
      <c r="BB55" s="8">
        <f t="shared" si="24"/>
        <v>4.8640720569146172</v>
      </c>
      <c r="BC55" s="8">
        <f t="shared" si="25"/>
        <v>1.8663796908346701</v>
      </c>
      <c r="BD55" s="8">
        <f t="shared" si="26"/>
        <v>2.2438819237827663</v>
      </c>
      <c r="BE55" s="8">
        <f t="shared" si="27"/>
        <v>6.5162839406084299</v>
      </c>
      <c r="BF55" s="8">
        <f t="shared" si="28"/>
        <v>2.6485001386067011</v>
      </c>
      <c r="BG55" s="8">
        <f t="shared" si="29"/>
        <v>3.5892193464500521</v>
      </c>
      <c r="BH55" s="8">
        <f t="shared" si="30"/>
        <v>13.031667784522995</v>
      </c>
      <c r="BI55" s="8">
        <f t="shared" si="31"/>
        <v>5.3456435939697169</v>
      </c>
      <c r="BJ55" s="8">
        <f t="shared" si="32"/>
        <v>3.7239170625456848</v>
      </c>
      <c r="BK55" s="8">
        <f t="shared" si="33"/>
        <v>2.4490632418447458</v>
      </c>
      <c r="BL55" s="8">
        <f t="shared" si="34"/>
        <v>4.3551187368556858</v>
      </c>
      <c r="BM55" s="8">
        <f t="shared" si="35"/>
        <v>4.6025657358135614</v>
      </c>
      <c r="BN55" s="8">
        <f t="shared" si="36"/>
        <v>16.826740610704675</v>
      </c>
      <c r="BO55" s="8">
        <f t="shared" si="37"/>
        <v>4.5919801283686867</v>
      </c>
      <c r="BP55" s="8">
        <f t="shared" si="38"/>
        <v>4.6989410860521534</v>
      </c>
      <c r="BQ55" s="8">
        <f t="shared" si="39"/>
        <v>8.5113803820237681</v>
      </c>
      <c r="BR55" s="8">
        <f t="shared" si="40"/>
        <v>3.672823004980847</v>
      </c>
      <c r="BS55" s="8">
        <f t="shared" si="41"/>
        <v>4.2364296604954115</v>
      </c>
      <c r="BT55" s="8">
        <f t="shared" si="42"/>
        <v>2.094112455850893</v>
      </c>
      <c r="BU55" s="8">
        <f t="shared" si="43"/>
        <v>2.2542392121524295</v>
      </c>
      <c r="BV55" s="28"/>
      <c r="BW55" s="6" t="s">
        <v>45</v>
      </c>
      <c r="BX55" s="8">
        <f t="shared" si="44"/>
        <v>5.1061479896689255</v>
      </c>
      <c r="BY55" s="30"/>
      <c r="BZ55" s="6" t="s">
        <v>45</v>
      </c>
      <c r="CA55" s="8">
        <f t="shared" si="45"/>
        <v>7.0809339765295753</v>
      </c>
      <c r="CB55" s="32"/>
      <c r="CC55" s="6" t="s">
        <v>45</v>
      </c>
      <c r="CD55" s="8">
        <v>13</v>
      </c>
      <c r="CE55" s="8" t="s">
        <v>69</v>
      </c>
    </row>
    <row r="56" spans="1:83" ht="15" thickBot="1" x14ac:dyDescent="0.35">
      <c r="A56" s="1">
        <v>11</v>
      </c>
      <c r="B56">
        <v>88.09</v>
      </c>
      <c r="C56">
        <v>87.52</v>
      </c>
      <c r="D56">
        <v>87.17</v>
      </c>
      <c r="E56">
        <v>86.17</v>
      </c>
      <c r="F56">
        <v>85.35</v>
      </c>
      <c r="G56">
        <v>90.31</v>
      </c>
      <c r="H56">
        <v>94.83</v>
      </c>
      <c r="I56">
        <v>91.77</v>
      </c>
      <c r="J56">
        <v>86.49</v>
      </c>
      <c r="K56">
        <v>80.39</v>
      </c>
      <c r="L56">
        <v>82.22</v>
      </c>
      <c r="M56">
        <v>78.010000000000005</v>
      </c>
      <c r="N56">
        <v>79.400000000000006</v>
      </c>
      <c r="O56">
        <v>80.25</v>
      </c>
      <c r="P56">
        <v>75.61</v>
      </c>
      <c r="Q56">
        <v>81.34</v>
      </c>
      <c r="R56">
        <v>79.59</v>
      </c>
      <c r="S56">
        <v>72.88</v>
      </c>
      <c r="T56">
        <v>70.040000000000006</v>
      </c>
      <c r="U56">
        <v>72.260000000000005</v>
      </c>
      <c r="V56">
        <v>73.17</v>
      </c>
      <c r="X56" s="6" t="s">
        <v>46</v>
      </c>
      <c r="Y56" s="8">
        <v>3.52</v>
      </c>
      <c r="Z56" s="8">
        <v>3.66</v>
      </c>
      <c r="AA56" s="8">
        <v>9.65</v>
      </c>
      <c r="AB56" s="8">
        <v>6.9</v>
      </c>
      <c r="AC56" s="8">
        <v>3.91</v>
      </c>
      <c r="AD56" s="28"/>
      <c r="AE56" s="6" t="s">
        <v>46</v>
      </c>
      <c r="AF56" s="3">
        <v>8.5299999999999994</v>
      </c>
      <c r="AG56" s="8">
        <v>3.52</v>
      </c>
      <c r="AH56" s="8">
        <v>3.66</v>
      </c>
      <c r="AI56" s="3">
        <v>6.33</v>
      </c>
      <c r="AJ56" s="3">
        <v>4.93</v>
      </c>
      <c r="AK56" s="3">
        <v>6.85</v>
      </c>
      <c r="AL56" s="8">
        <v>9.65</v>
      </c>
      <c r="AM56" s="3">
        <v>8.84</v>
      </c>
      <c r="AN56" s="8">
        <v>6.9</v>
      </c>
      <c r="AO56" s="3">
        <v>4.9800000000000004</v>
      </c>
      <c r="AP56" s="3">
        <v>7.16</v>
      </c>
      <c r="AQ56" s="3">
        <v>7.94</v>
      </c>
      <c r="AR56" s="3">
        <v>9.93</v>
      </c>
      <c r="AS56" s="3">
        <v>7.05</v>
      </c>
      <c r="AT56" s="3">
        <v>7.14</v>
      </c>
      <c r="AU56" s="3">
        <v>9.59</v>
      </c>
      <c r="AV56" s="3">
        <v>5.85</v>
      </c>
      <c r="AW56" s="3">
        <v>6.96</v>
      </c>
      <c r="AX56" s="8">
        <v>3.91</v>
      </c>
      <c r="AY56" s="3">
        <v>5.37</v>
      </c>
      <c r="AZ56" s="28"/>
      <c r="BA56" s="6" t="s">
        <v>46</v>
      </c>
      <c r="BB56" s="8">
        <f t="shared" si="24"/>
        <v>7.1285303012651964</v>
      </c>
      <c r="BC56" s="8">
        <f t="shared" si="25"/>
        <v>2.2490546058357812</v>
      </c>
      <c r="BD56" s="8">
        <f t="shared" si="26"/>
        <v>2.3227367963571073</v>
      </c>
      <c r="BE56" s="8">
        <f t="shared" si="27"/>
        <v>4.295364267648873</v>
      </c>
      <c r="BF56" s="8">
        <f t="shared" si="28"/>
        <v>3.1117163371060181</v>
      </c>
      <c r="BG56" s="8">
        <f t="shared" si="29"/>
        <v>4.8417236758409938</v>
      </c>
      <c r="BH56" s="8">
        <f t="shared" si="30"/>
        <v>9.2257142715476359</v>
      </c>
      <c r="BI56" s="8">
        <f t="shared" si="31"/>
        <v>7.6559660691125648</v>
      </c>
      <c r="BJ56" s="8">
        <f t="shared" si="32"/>
        <v>4.8977881936844634</v>
      </c>
      <c r="BK56" s="8">
        <f t="shared" si="33"/>
        <v>3.1477483141013165</v>
      </c>
      <c r="BL56" s="8">
        <f t="shared" si="34"/>
        <v>5.19995996533516</v>
      </c>
      <c r="BM56" s="8">
        <f t="shared" si="35"/>
        <v>6.2230028516915974</v>
      </c>
      <c r="BN56" s="8">
        <f t="shared" si="36"/>
        <v>9.84011105761134</v>
      </c>
      <c r="BO56" s="8">
        <f t="shared" si="37"/>
        <v>5.0699070827470445</v>
      </c>
      <c r="BP56" s="8">
        <f t="shared" si="38"/>
        <v>5.1760683195056769</v>
      </c>
      <c r="BQ56" s="8">
        <f t="shared" si="39"/>
        <v>9.0991327263225195</v>
      </c>
      <c r="BR56" s="8">
        <f t="shared" si="40"/>
        <v>3.8459178204535354</v>
      </c>
      <c r="BS56" s="8">
        <f t="shared" si="41"/>
        <v>4.9659232145033609</v>
      </c>
      <c r="BT56" s="8">
        <f t="shared" si="42"/>
        <v>2.4603676041476277</v>
      </c>
      <c r="BU56" s="8">
        <f t="shared" si="43"/>
        <v>3.443499307633386</v>
      </c>
      <c r="BV56" s="28"/>
      <c r="BW56" s="6" t="s">
        <v>46</v>
      </c>
      <c r="BX56" s="8">
        <f t="shared" si="44"/>
        <v>5.2100116391225608</v>
      </c>
      <c r="BY56" s="30"/>
      <c r="BZ56" s="6" t="s">
        <v>46</v>
      </c>
      <c r="CA56" s="8">
        <f t="shared" si="45"/>
        <v>7.1683869351085958</v>
      </c>
      <c r="CB56" s="32"/>
      <c r="CC56" s="6" t="s">
        <v>46</v>
      </c>
      <c r="CD56" s="8">
        <v>11</v>
      </c>
      <c r="CE56" s="8" t="s">
        <v>69</v>
      </c>
    </row>
    <row r="57" spans="1:83" ht="15" thickBot="1" x14ac:dyDescent="0.35">
      <c r="A57" s="1">
        <v>12</v>
      </c>
      <c r="B57">
        <v>84.5</v>
      </c>
      <c r="C57">
        <v>83.33</v>
      </c>
      <c r="D57">
        <v>84.44</v>
      </c>
      <c r="E57">
        <v>85.45</v>
      </c>
      <c r="F57">
        <v>84.6</v>
      </c>
      <c r="G57">
        <v>84.76</v>
      </c>
      <c r="H57">
        <v>88.98</v>
      </c>
      <c r="I57">
        <v>88.81</v>
      </c>
      <c r="J57">
        <v>83.16</v>
      </c>
      <c r="K57">
        <v>78.7</v>
      </c>
      <c r="L57">
        <v>81.52</v>
      </c>
      <c r="M57">
        <v>77.77</v>
      </c>
      <c r="N57">
        <v>78.7</v>
      </c>
      <c r="O57">
        <v>77.209999999999994</v>
      </c>
      <c r="P57">
        <v>71.3</v>
      </c>
      <c r="Q57">
        <v>74.53</v>
      </c>
      <c r="R57">
        <v>76.099999999999994</v>
      </c>
      <c r="S57">
        <v>71.16</v>
      </c>
      <c r="T57">
        <v>70.06</v>
      </c>
      <c r="U57">
        <v>68.3</v>
      </c>
      <c r="V57">
        <v>68.48</v>
      </c>
      <c r="X57" s="6" t="s">
        <v>47</v>
      </c>
      <c r="Y57" s="8">
        <v>4.38</v>
      </c>
      <c r="Z57" s="8">
        <v>4.79</v>
      </c>
      <c r="AA57" s="8">
        <v>9.06</v>
      </c>
      <c r="AB57" s="8">
        <v>6.41</v>
      </c>
      <c r="AC57" s="8">
        <v>4.45</v>
      </c>
      <c r="AD57" s="28"/>
      <c r="AE57" s="6" t="s">
        <v>47</v>
      </c>
      <c r="AF57" s="3">
        <v>6.13</v>
      </c>
      <c r="AG57" s="8">
        <v>4.38</v>
      </c>
      <c r="AH57" s="8">
        <v>4.79</v>
      </c>
      <c r="AI57" s="3">
        <v>5.12</v>
      </c>
      <c r="AJ57" s="3">
        <v>6.75</v>
      </c>
      <c r="AK57" s="3">
        <v>6.86</v>
      </c>
      <c r="AL57" s="8">
        <v>9.06</v>
      </c>
      <c r="AM57" s="3">
        <v>10.53</v>
      </c>
      <c r="AN57" s="8">
        <v>6.41</v>
      </c>
      <c r="AO57" s="3">
        <v>5.46</v>
      </c>
      <c r="AP57" s="3">
        <v>8.7799999999999994</v>
      </c>
      <c r="AQ57" s="3">
        <v>6.36</v>
      </c>
      <c r="AR57" s="3">
        <v>13.17</v>
      </c>
      <c r="AS57" s="3">
        <v>5.87</v>
      </c>
      <c r="AT57" s="3">
        <v>5.87</v>
      </c>
      <c r="AU57" s="3">
        <v>12.52</v>
      </c>
      <c r="AV57" s="3">
        <v>8.0500000000000007</v>
      </c>
      <c r="AW57" s="3">
        <v>7.78</v>
      </c>
      <c r="AX57" s="8">
        <v>4.45</v>
      </c>
      <c r="AY57" s="3">
        <v>7.26</v>
      </c>
      <c r="AZ57" s="28"/>
      <c r="BA57" s="6" t="s">
        <v>47</v>
      </c>
      <c r="BB57" s="8">
        <f t="shared" si="24"/>
        <v>4.1020410298660686</v>
      </c>
      <c r="BC57" s="8">
        <f t="shared" si="25"/>
        <v>2.741574171927883</v>
      </c>
      <c r="BD57" s="8">
        <f t="shared" si="26"/>
        <v>3.0130060241861214</v>
      </c>
      <c r="BE57" s="8">
        <f t="shared" si="27"/>
        <v>3.250872973854344</v>
      </c>
      <c r="BF57" s="8">
        <f t="shared" si="28"/>
        <v>4.7315125896148054</v>
      </c>
      <c r="BG57" s="8">
        <f t="shared" si="29"/>
        <v>4.8528850016212122</v>
      </c>
      <c r="BH57" s="8">
        <f t="shared" si="30"/>
        <v>8.0537844119906659</v>
      </c>
      <c r="BI57" s="8">
        <f t="shared" si="31"/>
        <v>11.29795914672798</v>
      </c>
      <c r="BJ57" s="8">
        <f t="shared" si="32"/>
        <v>4.3752210515825212</v>
      </c>
      <c r="BK57" s="8">
        <f t="shared" si="33"/>
        <v>3.515604405282982</v>
      </c>
      <c r="BL57" s="8">
        <f t="shared" si="34"/>
        <v>7.5509222766543393</v>
      </c>
      <c r="BM57" s="8">
        <f t="shared" si="35"/>
        <v>4.3251383103500878</v>
      </c>
      <c r="BN57" s="8">
        <f t="shared" si="36"/>
        <v>20.749135174549107</v>
      </c>
      <c r="BO57" s="8">
        <f t="shared" si="37"/>
        <v>3.8636697705406919</v>
      </c>
      <c r="BP57" s="8">
        <f t="shared" si="38"/>
        <v>3.8636697705406919</v>
      </c>
      <c r="BQ57" s="8">
        <f t="shared" si="39"/>
        <v>17.864875748520511</v>
      </c>
      <c r="BR57" s="8">
        <f t="shared" si="40"/>
        <v>6.3826348619054887</v>
      </c>
      <c r="BS57" s="8">
        <f t="shared" si="41"/>
        <v>5.9979107625550956</v>
      </c>
      <c r="BT57" s="8">
        <f t="shared" si="42"/>
        <v>2.7861211686297711</v>
      </c>
      <c r="BU57" s="8">
        <f t="shared" si="43"/>
        <v>5.3210825926679437</v>
      </c>
      <c r="BV57" s="28"/>
      <c r="BW57" s="6" t="s">
        <v>47</v>
      </c>
      <c r="BX57" s="8">
        <f t="shared" si="44"/>
        <v>6.4319810621784157</v>
      </c>
      <c r="BY57" s="30"/>
      <c r="BZ57" s="6" t="s">
        <v>47</v>
      </c>
      <c r="CA57" s="8">
        <f t="shared" si="45"/>
        <v>8.083447570395986</v>
      </c>
      <c r="CB57" s="32"/>
      <c r="CC57" s="6" t="s">
        <v>47</v>
      </c>
      <c r="CD57" s="8">
        <v>9</v>
      </c>
      <c r="CE57" s="8" t="s">
        <v>69</v>
      </c>
    </row>
    <row r="58" spans="1:83" ht="15" thickBot="1" x14ac:dyDescent="0.35">
      <c r="A58" s="1">
        <v>13</v>
      </c>
      <c r="B58">
        <v>87.46</v>
      </c>
      <c r="C58">
        <v>87.55</v>
      </c>
      <c r="D58">
        <v>87.47</v>
      </c>
      <c r="E58">
        <v>87.54</v>
      </c>
      <c r="F58">
        <v>86.79</v>
      </c>
      <c r="G58">
        <v>89.84</v>
      </c>
      <c r="H58">
        <v>89.4</v>
      </c>
      <c r="I58">
        <v>83.31</v>
      </c>
      <c r="J58">
        <v>85.62</v>
      </c>
      <c r="K58">
        <v>87.77</v>
      </c>
      <c r="L58">
        <v>85.2</v>
      </c>
      <c r="M58">
        <v>78.209999999999994</v>
      </c>
      <c r="N58">
        <v>79.260000000000005</v>
      </c>
      <c r="O58">
        <v>79.62</v>
      </c>
      <c r="P58">
        <v>74.150000000000006</v>
      </c>
      <c r="Q58">
        <v>76.48</v>
      </c>
      <c r="R58">
        <v>76.7</v>
      </c>
      <c r="S58">
        <v>76.89</v>
      </c>
      <c r="T58">
        <v>75.3</v>
      </c>
      <c r="U58">
        <v>73.510000000000005</v>
      </c>
      <c r="V58">
        <v>74.95</v>
      </c>
      <c r="X58" s="6" t="s">
        <v>48</v>
      </c>
      <c r="Y58" s="8">
        <v>3.81</v>
      </c>
      <c r="Z58" s="8">
        <v>2.68</v>
      </c>
      <c r="AA58" s="8">
        <v>6.08</v>
      </c>
      <c r="AB58" s="8">
        <v>4.28</v>
      </c>
      <c r="AC58" s="8">
        <v>2.9</v>
      </c>
      <c r="AD58" s="28"/>
      <c r="AE58" s="6" t="s">
        <v>48</v>
      </c>
      <c r="AF58" s="3">
        <v>4.43</v>
      </c>
      <c r="AG58" s="8">
        <v>3.81</v>
      </c>
      <c r="AH58" s="8">
        <v>2.68</v>
      </c>
      <c r="AI58" s="3">
        <v>3.48</v>
      </c>
      <c r="AJ58" s="3">
        <v>5.52</v>
      </c>
      <c r="AK58" s="3">
        <v>6.61</v>
      </c>
      <c r="AL58" s="8">
        <v>6.08</v>
      </c>
      <c r="AM58" s="3">
        <v>7.39</v>
      </c>
      <c r="AN58" s="8">
        <v>4.28</v>
      </c>
      <c r="AO58" s="3">
        <v>5.15</v>
      </c>
      <c r="AP58" s="3">
        <v>6.73</v>
      </c>
      <c r="AQ58" s="3">
        <v>4.32</v>
      </c>
      <c r="AR58" s="3">
        <v>8.75</v>
      </c>
      <c r="AS58" s="3">
        <v>3.41</v>
      </c>
      <c r="AT58" s="3">
        <v>2.8</v>
      </c>
      <c r="AU58" s="3">
        <v>10.61</v>
      </c>
      <c r="AV58" s="3">
        <v>6.43</v>
      </c>
      <c r="AW58" s="3">
        <v>7.1</v>
      </c>
      <c r="AX58" s="8">
        <v>2.9</v>
      </c>
      <c r="AY58" s="3">
        <v>7.06</v>
      </c>
      <c r="AZ58" s="28"/>
      <c r="BA58" s="6" t="s">
        <v>48</v>
      </c>
      <c r="BB58" s="8">
        <f t="shared" si="24"/>
        <v>2.7733201046518405</v>
      </c>
      <c r="BC58" s="8">
        <f t="shared" si="25"/>
        <v>2.4043628000069335</v>
      </c>
      <c r="BD58" s="8">
        <f t="shared" si="26"/>
        <v>1.8535316234148116</v>
      </c>
      <c r="BE58" s="8">
        <f t="shared" si="27"/>
        <v>2.2284351492703038</v>
      </c>
      <c r="BF58" s="8">
        <f t="shared" si="28"/>
        <v>3.5645113342624422</v>
      </c>
      <c r="BG58" s="8">
        <f t="shared" si="29"/>
        <v>4.5814188671453353</v>
      </c>
      <c r="BH58" s="8">
        <f t="shared" si="30"/>
        <v>4.0550853544838388</v>
      </c>
      <c r="BI58" s="8">
        <f t="shared" si="31"/>
        <v>5.4827696492085387</v>
      </c>
      <c r="BJ58" s="8">
        <f t="shared" si="32"/>
        <v>2.6791683248190323</v>
      </c>
      <c r="BK58" s="8">
        <f t="shared" si="33"/>
        <v>3.2734069487883826</v>
      </c>
      <c r="BL58" s="8">
        <f t="shared" si="34"/>
        <v>4.7097732639695291</v>
      </c>
      <c r="BM58" s="8">
        <f t="shared" si="35"/>
        <v>2.703958364108844</v>
      </c>
      <c r="BN58" s="8">
        <f t="shared" si="36"/>
        <v>7.4989420933245592</v>
      </c>
      <c r="BO58" s="8">
        <f t="shared" si="37"/>
        <v>2.1928049353504488</v>
      </c>
      <c r="BP58" s="8">
        <f t="shared" si="38"/>
        <v>1.9054607179632472</v>
      </c>
      <c r="BQ58" s="8">
        <f t="shared" si="39"/>
        <v>11.508003889444357</v>
      </c>
      <c r="BR58" s="8">
        <f t="shared" si="40"/>
        <v>4.3954161543782462</v>
      </c>
      <c r="BS58" s="8">
        <f t="shared" si="41"/>
        <v>5.1286138399136494</v>
      </c>
      <c r="BT58" s="8">
        <f t="shared" si="42"/>
        <v>1.9498445997580454</v>
      </c>
      <c r="BU58" s="8">
        <f t="shared" si="43"/>
        <v>5.0815944256056049</v>
      </c>
      <c r="BV58" s="28"/>
      <c r="BW58" s="6" t="s">
        <v>48</v>
      </c>
      <c r="BX58" s="8">
        <f t="shared" si="44"/>
        <v>3.9985211219933996</v>
      </c>
      <c r="BY58" s="30"/>
      <c r="BZ58" s="6" t="s">
        <v>48</v>
      </c>
      <c r="CA58" s="8">
        <f t="shared" si="45"/>
        <v>6.0189939449882424</v>
      </c>
      <c r="CB58" s="32"/>
      <c r="CC58" s="6" t="s">
        <v>48</v>
      </c>
      <c r="CD58" s="8">
        <v>8</v>
      </c>
      <c r="CE58" s="8" t="s">
        <v>69</v>
      </c>
    </row>
    <row r="59" spans="1:83" ht="15" thickBot="1" x14ac:dyDescent="0.35">
      <c r="A59" s="1">
        <v>14</v>
      </c>
      <c r="B59">
        <v>85.65</v>
      </c>
      <c r="C59">
        <v>83.5</v>
      </c>
      <c r="D59">
        <v>83.82</v>
      </c>
      <c r="E59">
        <v>84.53</v>
      </c>
      <c r="F59">
        <v>83.83</v>
      </c>
      <c r="G59">
        <v>86.55</v>
      </c>
      <c r="H59">
        <v>88.38</v>
      </c>
      <c r="I59">
        <v>84.68</v>
      </c>
      <c r="J59">
        <v>81.709999999999994</v>
      </c>
      <c r="K59">
        <v>80.14</v>
      </c>
      <c r="L59">
        <v>80.12</v>
      </c>
      <c r="M59">
        <v>75.48</v>
      </c>
      <c r="N59">
        <v>73.900000000000006</v>
      </c>
      <c r="O59">
        <v>73.09</v>
      </c>
      <c r="P59">
        <v>62.96</v>
      </c>
      <c r="Q59">
        <v>73.11</v>
      </c>
      <c r="R59">
        <v>74.75</v>
      </c>
      <c r="S59">
        <v>74.069999999999993</v>
      </c>
      <c r="T59">
        <v>74.489999999999995</v>
      </c>
      <c r="U59">
        <v>71.989999999999995</v>
      </c>
      <c r="V59">
        <v>70.819999999999993</v>
      </c>
      <c r="X59" s="6" t="s">
        <v>49</v>
      </c>
      <c r="Y59" s="8">
        <v>3.84</v>
      </c>
      <c r="Z59" s="8">
        <v>3.32</v>
      </c>
      <c r="AA59" s="8">
        <v>4.57</v>
      </c>
      <c r="AB59" s="8">
        <v>2.33</v>
      </c>
      <c r="AC59" s="8">
        <v>3.75</v>
      </c>
      <c r="AD59" s="28"/>
      <c r="AE59" s="6" t="s">
        <v>49</v>
      </c>
      <c r="AF59" s="3">
        <v>4.08</v>
      </c>
      <c r="AG59" s="8">
        <v>3.84</v>
      </c>
      <c r="AH59" s="8">
        <v>3.32</v>
      </c>
      <c r="AI59" s="3">
        <v>4.12</v>
      </c>
      <c r="AJ59" s="3">
        <v>3.36</v>
      </c>
      <c r="AK59" s="3">
        <v>5.96</v>
      </c>
      <c r="AL59" s="8">
        <v>4.57</v>
      </c>
      <c r="AM59" s="3">
        <v>3.95</v>
      </c>
      <c r="AN59" s="8">
        <v>2.33</v>
      </c>
      <c r="AO59" s="3">
        <v>4.42</v>
      </c>
      <c r="AP59" s="3">
        <v>4.26</v>
      </c>
      <c r="AQ59" s="3">
        <v>4.46</v>
      </c>
      <c r="AR59" s="3">
        <v>8.19</v>
      </c>
      <c r="AS59" s="3">
        <v>3.09</v>
      </c>
      <c r="AT59" s="3">
        <v>2.02</v>
      </c>
      <c r="AU59" s="3">
        <v>10.1</v>
      </c>
      <c r="AV59" s="3">
        <v>5.8</v>
      </c>
      <c r="AW59" s="3">
        <v>5.36</v>
      </c>
      <c r="AX59" s="8">
        <v>3.75</v>
      </c>
      <c r="AY59" s="3">
        <v>6.77</v>
      </c>
      <c r="AZ59" s="28"/>
      <c r="BA59" s="6" t="s">
        <v>49</v>
      </c>
      <c r="BB59" s="8">
        <f t="shared" si="24"/>
        <v>2.5585858869056461</v>
      </c>
      <c r="BC59" s="8">
        <f t="shared" si="25"/>
        <v>2.4210290467361784</v>
      </c>
      <c r="BD59" s="8">
        <f t="shared" si="26"/>
        <v>2.1478304741305339</v>
      </c>
      <c r="BE59" s="8">
        <f t="shared" si="27"/>
        <v>2.5822601906345968</v>
      </c>
      <c r="BF59" s="8">
        <f t="shared" si="28"/>
        <v>2.1677041048196948</v>
      </c>
      <c r="BG59" s="8">
        <f t="shared" si="29"/>
        <v>3.9445730207527845</v>
      </c>
      <c r="BH59" s="8">
        <f t="shared" si="30"/>
        <v>2.8641779699065815</v>
      </c>
      <c r="BI59" s="8">
        <f t="shared" si="31"/>
        <v>2.4831331052955705</v>
      </c>
      <c r="BJ59" s="8">
        <f t="shared" si="32"/>
        <v>1.7100153150902877</v>
      </c>
      <c r="BK59" s="8">
        <f t="shared" si="33"/>
        <v>2.7669416454115119</v>
      </c>
      <c r="BL59" s="8">
        <f t="shared" si="34"/>
        <v>2.66685866452148</v>
      </c>
      <c r="BM59" s="8">
        <f t="shared" si="35"/>
        <v>2.7925438412373387</v>
      </c>
      <c r="BN59" s="8">
        <f t="shared" si="36"/>
        <v>6.5917389524432144</v>
      </c>
      <c r="BO59" s="8">
        <f t="shared" si="37"/>
        <v>2.0370420777057183</v>
      </c>
      <c r="BP59" s="8">
        <f t="shared" si="38"/>
        <v>1.5922087270511702</v>
      </c>
      <c r="BQ59" s="8">
        <f t="shared" si="39"/>
        <v>10.232929922807543</v>
      </c>
      <c r="BR59" s="8">
        <f t="shared" si="40"/>
        <v>3.8018939632056119</v>
      </c>
      <c r="BS59" s="8">
        <f t="shared" si="41"/>
        <v>3.435579478998747</v>
      </c>
      <c r="BT59" s="8">
        <f t="shared" si="42"/>
        <v>2.3713737056616555</v>
      </c>
      <c r="BU59" s="8">
        <f t="shared" si="43"/>
        <v>4.7533522594280537</v>
      </c>
      <c r="BV59" s="28"/>
      <c r="BW59" s="6" t="s">
        <v>49</v>
      </c>
      <c r="BX59" s="8">
        <f t="shared" si="44"/>
        <v>3.2960886176371966</v>
      </c>
      <c r="BY59" s="30"/>
      <c r="BZ59" s="6" t="s">
        <v>49</v>
      </c>
      <c r="CA59" s="8">
        <f t="shared" si="45"/>
        <v>5.1799887949154231</v>
      </c>
      <c r="CB59" s="32"/>
      <c r="CC59" s="6" t="s">
        <v>49</v>
      </c>
      <c r="CD59" s="8">
        <v>7</v>
      </c>
      <c r="CE59" s="8" t="s">
        <v>69</v>
      </c>
    </row>
    <row r="60" spans="1:83" ht="15" thickBot="1" x14ac:dyDescent="0.35">
      <c r="A60" s="1">
        <v>15</v>
      </c>
      <c r="B60">
        <v>87.71</v>
      </c>
      <c r="C60">
        <v>86.63</v>
      </c>
      <c r="D60">
        <v>87.15</v>
      </c>
      <c r="E60">
        <v>86.43</v>
      </c>
      <c r="F60">
        <v>86.42</v>
      </c>
      <c r="G60">
        <v>88.91</v>
      </c>
      <c r="H60">
        <v>92.38</v>
      </c>
      <c r="I60">
        <v>90.23</v>
      </c>
      <c r="J60">
        <v>86.99</v>
      </c>
      <c r="K60">
        <v>82.23</v>
      </c>
      <c r="L60">
        <v>84.36</v>
      </c>
      <c r="M60">
        <v>82.34</v>
      </c>
      <c r="N60">
        <v>77.87</v>
      </c>
      <c r="O60">
        <v>80.62</v>
      </c>
      <c r="P60">
        <v>75.95</v>
      </c>
      <c r="Q60">
        <v>79</v>
      </c>
      <c r="R60">
        <v>81.540000000000006</v>
      </c>
      <c r="S60">
        <v>79.28</v>
      </c>
      <c r="T60">
        <v>74.89</v>
      </c>
      <c r="U60">
        <v>68.31</v>
      </c>
      <c r="V60">
        <v>67.36</v>
      </c>
      <c r="X60" s="6" t="s">
        <v>50</v>
      </c>
      <c r="Y60" s="8">
        <v>2.61</v>
      </c>
      <c r="Z60" s="8">
        <v>3.9</v>
      </c>
      <c r="AA60" s="8">
        <v>3.8</v>
      </c>
      <c r="AB60" s="8">
        <v>1.53</v>
      </c>
      <c r="AC60" s="8">
        <v>1.32</v>
      </c>
      <c r="AD60" s="28"/>
      <c r="AE60" s="6" t="s">
        <v>50</v>
      </c>
      <c r="AF60" s="3">
        <v>2.98</v>
      </c>
      <c r="AG60" s="8">
        <v>2.61</v>
      </c>
      <c r="AH60" s="8">
        <v>3.9</v>
      </c>
      <c r="AI60" s="3">
        <v>1.98</v>
      </c>
      <c r="AJ60" s="3">
        <v>1.35</v>
      </c>
      <c r="AK60" s="3">
        <v>5.91</v>
      </c>
      <c r="AL60" s="8">
        <v>3.8</v>
      </c>
      <c r="AM60" s="3">
        <v>3.37</v>
      </c>
      <c r="AN60" s="8">
        <v>1.53</v>
      </c>
      <c r="AO60" s="3">
        <v>1.66</v>
      </c>
      <c r="AP60" s="3">
        <v>3.66</v>
      </c>
      <c r="AQ60" s="3">
        <v>3.28</v>
      </c>
      <c r="AR60" s="3">
        <v>7.12</v>
      </c>
      <c r="AS60" s="3">
        <v>2.81</v>
      </c>
      <c r="AT60" s="3">
        <v>2.58</v>
      </c>
      <c r="AU60" s="3">
        <v>12.08</v>
      </c>
      <c r="AV60" s="3">
        <v>4.88</v>
      </c>
      <c r="AW60" s="3">
        <v>4</v>
      </c>
      <c r="AX60" s="8">
        <v>1.32</v>
      </c>
      <c r="AY60" s="3">
        <v>5.81</v>
      </c>
      <c r="AZ60" s="28"/>
      <c r="BA60" s="6" t="s">
        <v>50</v>
      </c>
      <c r="BB60" s="8">
        <f t="shared" si="24"/>
        <v>1.9860949173573716</v>
      </c>
      <c r="BC60" s="8">
        <f t="shared" si="25"/>
        <v>1.823895702319638</v>
      </c>
      <c r="BD60" s="8">
        <f t="shared" si="26"/>
        <v>2.4547089156850306</v>
      </c>
      <c r="BE60" s="8">
        <f t="shared" si="27"/>
        <v>1.5776112696993487</v>
      </c>
      <c r="BF60" s="8">
        <f t="shared" si="28"/>
        <v>1.3645831365889245</v>
      </c>
      <c r="BG60" s="8">
        <f t="shared" si="29"/>
        <v>3.8994198667654341</v>
      </c>
      <c r="BH60" s="8">
        <f t="shared" si="30"/>
        <v>2.3988329190194908</v>
      </c>
      <c r="BI60" s="8">
        <f t="shared" si="31"/>
        <v>2.1727011788637447</v>
      </c>
      <c r="BJ60" s="8">
        <f t="shared" si="32"/>
        <v>1.4223287871228198</v>
      </c>
      <c r="BK60" s="8">
        <f t="shared" si="33"/>
        <v>1.4655478409559115</v>
      </c>
      <c r="BL60" s="8">
        <f t="shared" si="34"/>
        <v>2.3227367963571073</v>
      </c>
      <c r="BM60" s="8">
        <f t="shared" si="35"/>
        <v>2.1281390459827119</v>
      </c>
      <c r="BN60" s="8">
        <f t="shared" si="36"/>
        <v>5.1522864458175652</v>
      </c>
      <c r="BO60" s="8">
        <f t="shared" si="37"/>
        <v>1.9098532585662384</v>
      </c>
      <c r="BP60" s="8">
        <f t="shared" si="38"/>
        <v>1.8113400926196028</v>
      </c>
      <c r="BQ60" s="8">
        <f t="shared" si="39"/>
        <v>16.143585568264868</v>
      </c>
      <c r="BR60" s="8">
        <f t="shared" si="40"/>
        <v>3.0760968147407084</v>
      </c>
      <c r="BS60" s="8">
        <f t="shared" si="41"/>
        <v>2.5118864315095806</v>
      </c>
      <c r="BT60" s="8">
        <f t="shared" si="42"/>
        <v>1.3551894123510362</v>
      </c>
      <c r="BU60" s="8">
        <f t="shared" si="43"/>
        <v>3.8106582339377306</v>
      </c>
      <c r="BV60" s="28"/>
      <c r="BW60" s="6" t="s">
        <v>50</v>
      </c>
      <c r="BX60" s="8">
        <f t="shared" si="44"/>
        <v>3.039374831726243</v>
      </c>
      <c r="BY60" s="30"/>
      <c r="BZ60" s="6" t="s">
        <v>50</v>
      </c>
      <c r="CA60" s="8">
        <f t="shared" si="45"/>
        <v>4.8278426286771507</v>
      </c>
      <c r="CB60" s="32"/>
      <c r="CC60" s="6" t="s">
        <v>50</v>
      </c>
      <c r="CD60" s="8">
        <v>7</v>
      </c>
      <c r="CE60" s="8" t="s">
        <v>69</v>
      </c>
    </row>
    <row r="61" spans="1:83" ht="15" thickBot="1" x14ac:dyDescent="0.35">
      <c r="A61" s="1">
        <v>16</v>
      </c>
      <c r="B61">
        <v>90.23</v>
      </c>
      <c r="C61">
        <v>90.51</v>
      </c>
      <c r="D61">
        <v>90.39</v>
      </c>
      <c r="E61">
        <v>89.56</v>
      </c>
      <c r="F61">
        <v>88.33</v>
      </c>
      <c r="G61">
        <v>92.95</v>
      </c>
      <c r="H61">
        <v>96.02</v>
      </c>
      <c r="I61">
        <v>97.19</v>
      </c>
      <c r="J61">
        <v>97.02</v>
      </c>
      <c r="K61">
        <v>94.72</v>
      </c>
      <c r="L61">
        <v>92.95</v>
      </c>
      <c r="M61">
        <v>90.96</v>
      </c>
      <c r="N61">
        <v>93.56</v>
      </c>
      <c r="O61">
        <v>94.54</v>
      </c>
      <c r="P61">
        <v>90.59</v>
      </c>
      <c r="Q61">
        <v>90.65</v>
      </c>
      <c r="R61">
        <v>94.12</v>
      </c>
      <c r="S61">
        <v>93.24</v>
      </c>
      <c r="T61">
        <v>92.77</v>
      </c>
      <c r="U61">
        <v>92.56</v>
      </c>
      <c r="V61">
        <v>90.45</v>
      </c>
      <c r="X61" s="6" t="s">
        <v>51</v>
      </c>
      <c r="Y61" s="8">
        <v>2.48</v>
      </c>
      <c r="Z61" s="8">
        <v>4.75</v>
      </c>
      <c r="AA61" s="8">
        <v>3.66</v>
      </c>
      <c r="AB61" s="8">
        <v>2.16</v>
      </c>
      <c r="AC61" s="8">
        <v>2.04</v>
      </c>
      <c r="AD61" s="28"/>
      <c r="AE61" s="6" t="s">
        <v>51</v>
      </c>
      <c r="AF61" s="3">
        <v>2.64</v>
      </c>
      <c r="AG61" s="8">
        <v>2.48</v>
      </c>
      <c r="AH61" s="8">
        <v>4.75</v>
      </c>
      <c r="AI61" s="3">
        <v>2.25</v>
      </c>
      <c r="AJ61" s="3">
        <v>1.36</v>
      </c>
      <c r="AK61" s="3">
        <v>6.08</v>
      </c>
      <c r="AL61" s="8">
        <v>3.66</v>
      </c>
      <c r="AM61" s="3">
        <v>3.04</v>
      </c>
      <c r="AN61" s="8">
        <v>2.16</v>
      </c>
      <c r="AO61" s="3">
        <v>1.77</v>
      </c>
      <c r="AP61" s="3">
        <v>3.56</v>
      </c>
      <c r="AQ61" s="3">
        <v>3.55</v>
      </c>
      <c r="AR61" s="3">
        <v>6.25</v>
      </c>
      <c r="AS61" s="3">
        <v>2.4900000000000002</v>
      </c>
      <c r="AT61" s="3">
        <v>2.4</v>
      </c>
      <c r="AU61" s="3">
        <v>11.9</v>
      </c>
      <c r="AV61" s="3">
        <v>4.1500000000000004</v>
      </c>
      <c r="AW61" s="3">
        <v>3.32</v>
      </c>
      <c r="AX61" s="8">
        <v>2.04</v>
      </c>
      <c r="AY61" s="3">
        <v>7.32</v>
      </c>
      <c r="AZ61" s="28"/>
      <c r="BA61" s="6" t="s">
        <v>51</v>
      </c>
      <c r="BB61" s="8">
        <f t="shared" si="24"/>
        <v>1.8365383433483466</v>
      </c>
      <c r="BC61" s="8">
        <f t="shared" si="25"/>
        <v>1.7701089583174212</v>
      </c>
      <c r="BD61" s="8">
        <f t="shared" si="26"/>
        <v>2.98538261891796</v>
      </c>
      <c r="BE61" s="8">
        <f t="shared" si="27"/>
        <v>1.6788040181225605</v>
      </c>
      <c r="BF61" s="8">
        <f t="shared" si="28"/>
        <v>1.3677288255958493</v>
      </c>
      <c r="BG61" s="8">
        <f t="shared" si="29"/>
        <v>4.0550853544838388</v>
      </c>
      <c r="BH61" s="8">
        <f t="shared" si="30"/>
        <v>2.3227367963571073</v>
      </c>
      <c r="BI61" s="8">
        <f t="shared" si="31"/>
        <v>2.0137242498623884</v>
      </c>
      <c r="BJ61" s="8">
        <f t="shared" si="32"/>
        <v>1.6443717232149317</v>
      </c>
      <c r="BK61" s="8">
        <f t="shared" si="33"/>
        <v>1.5031419660900223</v>
      </c>
      <c r="BL61" s="8">
        <f t="shared" si="34"/>
        <v>2.2698648518838223</v>
      </c>
      <c r="BM61" s="8">
        <f t="shared" si="35"/>
        <v>2.2646443075930596</v>
      </c>
      <c r="BN61" s="8">
        <f t="shared" si="36"/>
        <v>4.2169650342858231</v>
      </c>
      <c r="BO61" s="8">
        <f t="shared" si="37"/>
        <v>1.7741894808901659</v>
      </c>
      <c r="BP61" s="8">
        <f t="shared" si="38"/>
        <v>1.7378008287493756</v>
      </c>
      <c r="BQ61" s="8">
        <f t="shared" si="39"/>
        <v>15.488166189124817</v>
      </c>
      <c r="BR61" s="8">
        <f t="shared" si="40"/>
        <v>2.6001595631652723</v>
      </c>
      <c r="BS61" s="8">
        <f t="shared" si="41"/>
        <v>2.1478304741305339</v>
      </c>
      <c r="BT61" s="8">
        <f t="shared" si="42"/>
        <v>1.5995580286146689</v>
      </c>
      <c r="BU61" s="8">
        <f t="shared" si="43"/>
        <v>5.3951062251512774</v>
      </c>
      <c r="BV61" s="28"/>
      <c r="BW61" s="6" t="s">
        <v>51</v>
      </c>
      <c r="BX61" s="8">
        <f t="shared" si="44"/>
        <v>3.0335953918949619</v>
      </c>
      <c r="BY61" s="30"/>
      <c r="BZ61" s="6" t="s">
        <v>51</v>
      </c>
      <c r="CA61" s="8">
        <f t="shared" si="45"/>
        <v>4.8195765595461317</v>
      </c>
      <c r="CB61" s="32"/>
      <c r="CC61" s="6" t="s">
        <v>51</v>
      </c>
      <c r="CD61" s="8">
        <v>7</v>
      </c>
      <c r="CE61" s="8" t="s">
        <v>69</v>
      </c>
    </row>
    <row r="62" spans="1:83" ht="15" thickBot="1" x14ac:dyDescent="0.35">
      <c r="A62" s="1">
        <v>17</v>
      </c>
      <c r="B62">
        <v>89.4</v>
      </c>
      <c r="C62">
        <v>89.86</v>
      </c>
      <c r="D62">
        <v>89.82</v>
      </c>
      <c r="E62">
        <v>90.54</v>
      </c>
      <c r="F62">
        <v>90.38</v>
      </c>
      <c r="G62">
        <v>92.74</v>
      </c>
      <c r="H62">
        <v>95.73</v>
      </c>
      <c r="I62">
        <v>96.52</v>
      </c>
      <c r="J62">
        <v>97.11</v>
      </c>
      <c r="K62">
        <v>95.14</v>
      </c>
      <c r="L62">
        <v>94.22</v>
      </c>
      <c r="M62">
        <v>92.61</v>
      </c>
      <c r="N62">
        <v>97.05</v>
      </c>
      <c r="O62">
        <v>96.82</v>
      </c>
      <c r="P62">
        <v>91.23</v>
      </c>
      <c r="Q62">
        <v>92.83</v>
      </c>
      <c r="R62">
        <v>94.51</v>
      </c>
      <c r="S62">
        <v>94.72</v>
      </c>
      <c r="T62">
        <v>93.88</v>
      </c>
      <c r="U62">
        <v>93.53</v>
      </c>
      <c r="V62">
        <v>92.19</v>
      </c>
      <c r="X62" s="6" t="s">
        <v>52</v>
      </c>
      <c r="Y62" s="8">
        <v>3.24</v>
      </c>
      <c r="Z62" s="8">
        <v>4.49</v>
      </c>
      <c r="AA62" s="8">
        <v>6.18</v>
      </c>
      <c r="AB62" s="8">
        <v>2.41</v>
      </c>
      <c r="AC62" s="8">
        <v>2.35</v>
      </c>
      <c r="AD62" s="28"/>
      <c r="AE62" s="6" t="s">
        <v>52</v>
      </c>
      <c r="AF62" s="3">
        <v>2.33</v>
      </c>
      <c r="AG62" s="8">
        <v>3.24</v>
      </c>
      <c r="AH62" s="8">
        <v>4.49</v>
      </c>
      <c r="AI62" s="3">
        <v>2.73</v>
      </c>
      <c r="AJ62" s="3">
        <v>1.92</v>
      </c>
      <c r="AK62" s="3">
        <v>7.32</v>
      </c>
      <c r="AL62" s="8">
        <v>6.18</v>
      </c>
      <c r="AM62" s="3">
        <v>3.18</v>
      </c>
      <c r="AN62" s="8">
        <v>2.41</v>
      </c>
      <c r="AO62" s="3">
        <v>2.31</v>
      </c>
      <c r="AP62" s="3">
        <v>4.05</v>
      </c>
      <c r="AQ62" s="3">
        <v>3.43</v>
      </c>
      <c r="AR62" s="3">
        <v>8.32</v>
      </c>
      <c r="AS62" s="3">
        <v>2.35</v>
      </c>
      <c r="AT62" s="3">
        <v>5.37</v>
      </c>
      <c r="AU62" s="3">
        <v>12.35</v>
      </c>
      <c r="AV62" s="3">
        <v>3.95</v>
      </c>
      <c r="AW62" s="3">
        <v>4.6100000000000003</v>
      </c>
      <c r="AX62" s="8">
        <v>2.35</v>
      </c>
      <c r="AY62" s="3">
        <v>10.41</v>
      </c>
      <c r="AZ62" s="28"/>
      <c r="BA62" s="6" t="s">
        <v>52</v>
      </c>
      <c r="BB62" s="8">
        <f t="shared" si="24"/>
        <v>1.7100153150902877</v>
      </c>
      <c r="BC62" s="8">
        <f t="shared" si="25"/>
        <v>2.1086281499332897</v>
      </c>
      <c r="BD62" s="8">
        <f t="shared" si="26"/>
        <v>2.8119008303989408</v>
      </c>
      <c r="BE62" s="8">
        <f t="shared" si="27"/>
        <v>1.8749945080674189</v>
      </c>
      <c r="BF62" s="8">
        <f t="shared" si="28"/>
        <v>1.5559656316050745</v>
      </c>
      <c r="BG62" s="8">
        <f t="shared" si="29"/>
        <v>5.3951062251512774</v>
      </c>
      <c r="BH62" s="8">
        <f t="shared" si="30"/>
        <v>4.1495404263436306</v>
      </c>
      <c r="BI62" s="8">
        <f t="shared" si="31"/>
        <v>2.0796966871036959</v>
      </c>
      <c r="BJ62" s="8">
        <f t="shared" si="32"/>
        <v>1.7418068733916143</v>
      </c>
      <c r="BK62" s="8">
        <f t="shared" si="33"/>
        <v>1.7021585083949506</v>
      </c>
      <c r="BL62" s="8">
        <f t="shared" si="34"/>
        <v>2.5409727055493052</v>
      </c>
      <c r="BM62" s="8">
        <f t="shared" si="35"/>
        <v>2.2029264630534566</v>
      </c>
      <c r="BN62" s="8">
        <f t="shared" si="36"/>
        <v>6.7920363261718482</v>
      </c>
      <c r="BO62" s="8">
        <f t="shared" si="37"/>
        <v>1.7179083871575882</v>
      </c>
      <c r="BP62" s="8">
        <f t="shared" si="38"/>
        <v>3.443499307633386</v>
      </c>
      <c r="BQ62" s="8">
        <f t="shared" si="39"/>
        <v>17.179083871575884</v>
      </c>
      <c r="BR62" s="8">
        <f t="shared" si="40"/>
        <v>2.4831331052955705</v>
      </c>
      <c r="BS62" s="8">
        <f t="shared" si="41"/>
        <v>2.8906798823654758</v>
      </c>
      <c r="BT62" s="8">
        <f t="shared" si="42"/>
        <v>1.7179083871575882</v>
      </c>
      <c r="BU62" s="8">
        <f t="shared" si="43"/>
        <v>10.990058394325212</v>
      </c>
      <c r="BV62" s="28"/>
      <c r="BW62" s="6" t="s">
        <v>52</v>
      </c>
      <c r="BX62" s="8">
        <f t="shared" si="44"/>
        <v>3.8544009992882748</v>
      </c>
      <c r="BY62" s="30"/>
      <c r="BZ62" s="6" t="s">
        <v>52</v>
      </c>
      <c r="CA62" s="8">
        <f t="shared" si="45"/>
        <v>5.8595689524905001</v>
      </c>
      <c r="CB62" s="32"/>
      <c r="CC62" s="6" t="s">
        <v>52</v>
      </c>
      <c r="CD62" s="8">
        <v>7</v>
      </c>
      <c r="CE62" s="8" t="s">
        <v>69</v>
      </c>
    </row>
    <row r="63" spans="1:83" ht="15" thickBot="1" x14ac:dyDescent="0.35">
      <c r="A63" s="1">
        <v>18</v>
      </c>
      <c r="B63">
        <v>90.94</v>
      </c>
      <c r="C63">
        <v>90.49</v>
      </c>
      <c r="D63">
        <v>90.13</v>
      </c>
      <c r="E63">
        <v>89.84</v>
      </c>
      <c r="F63">
        <v>89.14</v>
      </c>
      <c r="G63">
        <v>91.99</v>
      </c>
      <c r="H63">
        <v>97</v>
      </c>
      <c r="I63">
        <v>96.51</v>
      </c>
      <c r="J63">
        <v>95.65</v>
      </c>
      <c r="K63">
        <v>90.78</v>
      </c>
      <c r="L63">
        <v>90.19</v>
      </c>
      <c r="M63">
        <v>87.92</v>
      </c>
      <c r="N63">
        <v>87.14</v>
      </c>
      <c r="O63">
        <v>90.6</v>
      </c>
      <c r="P63">
        <v>87.47</v>
      </c>
      <c r="Q63">
        <v>90.87</v>
      </c>
      <c r="R63">
        <v>92.97</v>
      </c>
      <c r="S63">
        <v>89.08</v>
      </c>
      <c r="T63">
        <v>88.49</v>
      </c>
      <c r="U63">
        <v>84.69</v>
      </c>
      <c r="V63">
        <v>84.14</v>
      </c>
      <c r="X63" s="6" t="s">
        <v>53</v>
      </c>
      <c r="Y63" s="8">
        <v>3.8</v>
      </c>
      <c r="Z63" s="8">
        <v>4.9400000000000004</v>
      </c>
      <c r="AA63" s="8">
        <v>6.41</v>
      </c>
      <c r="AB63" s="8">
        <v>2.85</v>
      </c>
      <c r="AC63" s="8">
        <v>3.06</v>
      </c>
      <c r="AD63" s="28"/>
      <c r="AE63" s="6" t="s">
        <v>53</v>
      </c>
      <c r="AF63" s="3">
        <v>3.3</v>
      </c>
      <c r="AG63" s="8">
        <v>3.8</v>
      </c>
      <c r="AH63" s="8">
        <v>4.9400000000000004</v>
      </c>
      <c r="AI63" s="3">
        <v>3.32</v>
      </c>
      <c r="AJ63" s="3">
        <v>2.81</v>
      </c>
      <c r="AK63" s="3">
        <v>8.26</v>
      </c>
      <c r="AL63" s="8">
        <v>6.41</v>
      </c>
      <c r="AM63" s="3">
        <v>4.3099999999999996</v>
      </c>
      <c r="AN63" s="8">
        <v>2.85</v>
      </c>
      <c r="AO63" s="3">
        <v>2.76</v>
      </c>
      <c r="AP63" s="3">
        <v>5.5</v>
      </c>
      <c r="AQ63" s="3">
        <v>4.49</v>
      </c>
      <c r="AR63" s="3">
        <v>10.07</v>
      </c>
      <c r="AS63" s="3">
        <v>3.71</v>
      </c>
      <c r="AT63" s="3">
        <v>6.75</v>
      </c>
      <c r="AU63" s="3">
        <v>11.26</v>
      </c>
      <c r="AV63" s="3">
        <v>5.41</v>
      </c>
      <c r="AW63" s="3">
        <v>6.78</v>
      </c>
      <c r="AX63" s="8">
        <v>3.06</v>
      </c>
      <c r="AY63" s="3">
        <v>9.14</v>
      </c>
      <c r="AZ63" s="28"/>
      <c r="BA63" s="6" t="s">
        <v>53</v>
      </c>
      <c r="BB63" s="8">
        <f t="shared" si="24"/>
        <v>2.1379620895022322</v>
      </c>
      <c r="BC63" s="8">
        <f t="shared" si="25"/>
        <v>2.3988329190194908</v>
      </c>
      <c r="BD63" s="8">
        <f t="shared" si="26"/>
        <v>3.1188895840939375</v>
      </c>
      <c r="BE63" s="8">
        <f t="shared" si="27"/>
        <v>2.1478304741305339</v>
      </c>
      <c r="BF63" s="8">
        <f t="shared" si="28"/>
        <v>1.9098532585662384</v>
      </c>
      <c r="BG63" s="8">
        <f t="shared" si="29"/>
        <v>6.6988460941652654</v>
      </c>
      <c r="BH63" s="8">
        <f t="shared" si="30"/>
        <v>4.3752210515825212</v>
      </c>
      <c r="BI63" s="8">
        <f t="shared" si="31"/>
        <v>2.6977394324449202</v>
      </c>
      <c r="BJ63" s="8">
        <f t="shared" si="32"/>
        <v>1.9275249131909362</v>
      </c>
      <c r="BK63" s="8">
        <f t="shared" si="33"/>
        <v>1.8879913490962934</v>
      </c>
      <c r="BL63" s="8">
        <f t="shared" si="34"/>
        <v>3.5481338923357555</v>
      </c>
      <c r="BM63" s="8">
        <f t="shared" si="35"/>
        <v>2.8119008303989408</v>
      </c>
      <c r="BN63" s="8">
        <f t="shared" si="36"/>
        <v>10.162486928706963</v>
      </c>
      <c r="BO63" s="8">
        <f t="shared" si="37"/>
        <v>2.3496328208483073</v>
      </c>
      <c r="BP63" s="8">
        <f t="shared" si="38"/>
        <v>4.7315125896148054</v>
      </c>
      <c r="BQ63" s="8">
        <f t="shared" si="39"/>
        <v>13.365955165464424</v>
      </c>
      <c r="BR63" s="8">
        <f t="shared" si="40"/>
        <v>3.4753616144320589</v>
      </c>
      <c r="BS63" s="8">
        <f t="shared" si="41"/>
        <v>4.7643098680541582</v>
      </c>
      <c r="BT63" s="8">
        <f t="shared" si="42"/>
        <v>2.0230191786782714</v>
      </c>
      <c r="BU63" s="8">
        <f t="shared" si="43"/>
        <v>8.2035154432981852</v>
      </c>
      <c r="BV63" s="28"/>
      <c r="BW63" s="6" t="s">
        <v>53</v>
      </c>
      <c r="BX63" s="8">
        <f t="shared" si="44"/>
        <v>4.2368259748812118</v>
      </c>
      <c r="BY63" s="30"/>
      <c r="BZ63" s="6" t="s">
        <v>53</v>
      </c>
      <c r="CA63" s="8">
        <f t="shared" si="45"/>
        <v>6.270406259785811</v>
      </c>
      <c r="CB63" s="32"/>
      <c r="CC63" s="6" t="s">
        <v>53</v>
      </c>
      <c r="CD63" s="8">
        <v>7</v>
      </c>
      <c r="CE63" s="8" t="s">
        <v>69</v>
      </c>
    </row>
    <row r="64" spans="1:83" ht="15" thickBot="1" x14ac:dyDescent="0.35">
      <c r="A64" s="1">
        <v>19</v>
      </c>
      <c r="B64">
        <v>88.14</v>
      </c>
      <c r="C64">
        <v>88.64</v>
      </c>
      <c r="D64">
        <v>88.61</v>
      </c>
      <c r="E64">
        <v>88.33</v>
      </c>
      <c r="F64">
        <v>86.25</v>
      </c>
      <c r="G64">
        <v>89.32</v>
      </c>
      <c r="H64">
        <v>92.83</v>
      </c>
      <c r="I64">
        <v>93.82</v>
      </c>
      <c r="J64">
        <v>96.3</v>
      </c>
      <c r="K64">
        <v>94.51</v>
      </c>
      <c r="L64">
        <v>93.46</v>
      </c>
      <c r="M64">
        <v>91.75</v>
      </c>
      <c r="N64">
        <v>93.72</v>
      </c>
      <c r="O64">
        <v>94.24</v>
      </c>
      <c r="P64">
        <v>91.24</v>
      </c>
      <c r="Q64">
        <v>90.08</v>
      </c>
      <c r="R64">
        <v>93.74</v>
      </c>
      <c r="S64">
        <v>92.79</v>
      </c>
      <c r="T64">
        <v>93.54</v>
      </c>
      <c r="U64">
        <v>93.89</v>
      </c>
      <c r="V64">
        <v>91.91</v>
      </c>
      <c r="X64" s="6" t="s">
        <v>54</v>
      </c>
      <c r="Y64" s="8">
        <v>4.2300000000000004</v>
      </c>
      <c r="Z64" s="8">
        <v>5.29</v>
      </c>
      <c r="AA64" s="8">
        <v>6.16</v>
      </c>
      <c r="AB64" s="8">
        <v>3.56</v>
      </c>
      <c r="AC64" s="8">
        <v>3.69</v>
      </c>
      <c r="AD64" s="28"/>
      <c r="AE64" s="6" t="s">
        <v>54</v>
      </c>
      <c r="AF64" s="3">
        <v>4.29</v>
      </c>
      <c r="AG64" s="8">
        <v>4.2300000000000004</v>
      </c>
      <c r="AH64" s="8">
        <v>5.29</v>
      </c>
      <c r="AI64" s="3">
        <v>4.2</v>
      </c>
      <c r="AJ64" s="3">
        <v>3.66</v>
      </c>
      <c r="AK64" s="3">
        <v>7.18</v>
      </c>
      <c r="AL64" s="8">
        <v>6.16</v>
      </c>
      <c r="AM64" s="3">
        <v>4.7699999999999996</v>
      </c>
      <c r="AN64" s="8">
        <v>3.56</v>
      </c>
      <c r="AO64" s="3">
        <v>3.35</v>
      </c>
      <c r="AP64" s="3">
        <v>4.43</v>
      </c>
      <c r="AQ64" s="3">
        <v>4.22</v>
      </c>
      <c r="AR64" s="3">
        <v>11.58</v>
      </c>
      <c r="AS64" s="3">
        <v>3.37</v>
      </c>
      <c r="AT64" s="3">
        <v>5.87</v>
      </c>
      <c r="AU64" s="3">
        <v>10.19</v>
      </c>
      <c r="AV64" s="3">
        <v>5.03</v>
      </c>
      <c r="AW64" s="3">
        <v>5.09</v>
      </c>
      <c r="AX64" s="8">
        <v>3.69</v>
      </c>
      <c r="AY64" s="3">
        <v>9.34</v>
      </c>
      <c r="AZ64" s="28"/>
      <c r="BA64" s="6" t="s">
        <v>54</v>
      </c>
      <c r="BB64" s="8">
        <f t="shared" si="24"/>
        <v>2.6853444456585076</v>
      </c>
      <c r="BC64" s="8">
        <f t="shared" si="25"/>
        <v>2.6485001386067011</v>
      </c>
      <c r="BD64" s="8">
        <f t="shared" si="26"/>
        <v>3.3806483620598167</v>
      </c>
      <c r="BE64" s="8">
        <f t="shared" si="27"/>
        <v>2.6302679918953826</v>
      </c>
      <c r="BF64" s="8">
        <f t="shared" si="28"/>
        <v>2.3227367963571073</v>
      </c>
      <c r="BG64" s="8">
        <f t="shared" si="29"/>
        <v>5.223961889991199</v>
      </c>
      <c r="BH64" s="8">
        <f t="shared" si="30"/>
        <v>4.1304750199016143</v>
      </c>
      <c r="BI64" s="8">
        <f t="shared" si="31"/>
        <v>2.9991625189876507</v>
      </c>
      <c r="BJ64" s="8">
        <f t="shared" si="32"/>
        <v>2.2698648518838223</v>
      </c>
      <c r="BK64" s="8">
        <f t="shared" si="33"/>
        <v>2.1627185237270203</v>
      </c>
      <c r="BL64" s="8">
        <f t="shared" si="34"/>
        <v>2.7733201046518405</v>
      </c>
      <c r="BM64" s="8">
        <f t="shared" si="35"/>
        <v>2.6424087573219466</v>
      </c>
      <c r="BN64" s="8">
        <f t="shared" si="36"/>
        <v>14.387985782558454</v>
      </c>
      <c r="BO64" s="8">
        <f t="shared" si="37"/>
        <v>2.1727011788637447</v>
      </c>
      <c r="BP64" s="8">
        <f t="shared" si="38"/>
        <v>3.8636697705406919</v>
      </c>
      <c r="BQ64" s="8">
        <f t="shared" si="39"/>
        <v>10.447202192208003</v>
      </c>
      <c r="BR64" s="8">
        <f t="shared" si="40"/>
        <v>3.1841975217261251</v>
      </c>
      <c r="BS64" s="8">
        <f t="shared" si="41"/>
        <v>3.2284941217126359</v>
      </c>
      <c r="BT64" s="8">
        <f t="shared" si="42"/>
        <v>2.3388372386593552</v>
      </c>
      <c r="BU64" s="8">
        <f t="shared" si="43"/>
        <v>8.5901352150539587</v>
      </c>
      <c r="BV64" s="28"/>
      <c r="BW64" s="6" t="s">
        <v>54</v>
      </c>
      <c r="BX64" s="8">
        <f t="shared" si="44"/>
        <v>4.204131621118278</v>
      </c>
      <c r="BY64" s="30"/>
      <c r="BZ64" s="6" t="s">
        <v>54</v>
      </c>
      <c r="CA64" s="8">
        <f t="shared" si="45"/>
        <v>6.2367630427117948</v>
      </c>
      <c r="CB64" s="32"/>
      <c r="CC64" s="6" t="s">
        <v>54</v>
      </c>
      <c r="CD64" s="8">
        <v>7</v>
      </c>
      <c r="CE64" s="8" t="s">
        <v>69</v>
      </c>
    </row>
    <row r="65" spans="1:83" ht="15" thickBot="1" x14ac:dyDescent="0.35">
      <c r="A65" s="1">
        <v>20</v>
      </c>
      <c r="B65">
        <v>88.11</v>
      </c>
      <c r="C65">
        <v>86.78</v>
      </c>
      <c r="D65">
        <v>87.18</v>
      </c>
      <c r="E65">
        <v>87.03</v>
      </c>
      <c r="F65">
        <v>87.02</v>
      </c>
      <c r="G65">
        <v>90.53</v>
      </c>
      <c r="H65">
        <v>92.58</v>
      </c>
      <c r="I65">
        <v>93.8</v>
      </c>
      <c r="J65">
        <v>92.21</v>
      </c>
      <c r="K65">
        <v>87.47</v>
      </c>
      <c r="L65">
        <v>89.42</v>
      </c>
      <c r="M65">
        <v>86.29</v>
      </c>
      <c r="N65">
        <v>84.41</v>
      </c>
      <c r="O65">
        <v>87.65</v>
      </c>
      <c r="P65">
        <v>86.02</v>
      </c>
      <c r="Q65">
        <v>87.12</v>
      </c>
      <c r="R65">
        <v>89.35</v>
      </c>
      <c r="S65">
        <v>86.8</v>
      </c>
      <c r="T65">
        <v>84.73</v>
      </c>
      <c r="U65">
        <v>81.48</v>
      </c>
      <c r="V65">
        <v>82.29</v>
      </c>
      <c r="X65" s="6" t="s">
        <v>55</v>
      </c>
      <c r="Y65" s="8">
        <v>4.6900000000000004</v>
      </c>
      <c r="Z65" s="8">
        <v>6.6</v>
      </c>
      <c r="AA65" s="8">
        <v>8.19</v>
      </c>
      <c r="AB65" s="8">
        <v>4.41</v>
      </c>
      <c r="AC65" s="8">
        <v>4.4000000000000004</v>
      </c>
      <c r="AD65" s="28"/>
      <c r="AE65" s="6" t="s">
        <v>55</v>
      </c>
      <c r="AF65" s="3">
        <v>4.95</v>
      </c>
      <c r="AG65" s="8">
        <v>4.6900000000000004</v>
      </c>
      <c r="AH65" s="8">
        <v>6.6</v>
      </c>
      <c r="AI65" s="3">
        <v>5.1100000000000003</v>
      </c>
      <c r="AJ65" s="3">
        <v>4.3899999999999997</v>
      </c>
      <c r="AK65" s="3">
        <v>9.0299999999999994</v>
      </c>
      <c r="AL65" s="8">
        <v>8.19</v>
      </c>
      <c r="AM65" s="3">
        <v>5.41</v>
      </c>
      <c r="AN65" s="8">
        <v>4.41</v>
      </c>
      <c r="AO65" s="3">
        <v>4.2699999999999996</v>
      </c>
      <c r="AP65" s="3">
        <v>5.27</v>
      </c>
      <c r="AQ65" s="3">
        <v>5.69</v>
      </c>
      <c r="AR65" s="3">
        <v>11.48</v>
      </c>
      <c r="AS65" s="3">
        <v>4.1399999999999997</v>
      </c>
      <c r="AT65" s="3">
        <v>7.46</v>
      </c>
      <c r="AU65" s="3">
        <v>10.4</v>
      </c>
      <c r="AV65" s="3">
        <v>5.66</v>
      </c>
      <c r="AW65" s="3">
        <v>5.66</v>
      </c>
      <c r="AX65" s="8">
        <v>4.4000000000000004</v>
      </c>
      <c r="AY65" s="3">
        <v>10.07</v>
      </c>
      <c r="AZ65" s="28"/>
      <c r="BA65" s="6" t="s">
        <v>55</v>
      </c>
      <c r="BB65" s="8">
        <f t="shared" si="24"/>
        <v>3.1260793671239555</v>
      </c>
      <c r="BC65" s="8">
        <f t="shared" si="25"/>
        <v>2.9444216337987617</v>
      </c>
      <c r="BD65" s="8">
        <f t="shared" si="26"/>
        <v>4.5708818961487498</v>
      </c>
      <c r="BE65" s="8">
        <f t="shared" si="27"/>
        <v>3.2433961734934926</v>
      </c>
      <c r="BF65" s="8">
        <f t="shared" si="28"/>
        <v>2.747894153102397</v>
      </c>
      <c r="BG65" s="8">
        <f t="shared" si="29"/>
        <v>7.9983425500702854</v>
      </c>
      <c r="BH65" s="8">
        <f t="shared" si="30"/>
        <v>6.5917389524432144</v>
      </c>
      <c r="BI65" s="8">
        <f t="shared" si="31"/>
        <v>3.4753616144320589</v>
      </c>
      <c r="BJ65" s="8">
        <f t="shared" si="32"/>
        <v>2.7605778562203458</v>
      </c>
      <c r="BK65" s="8">
        <f t="shared" si="33"/>
        <v>2.6730064086633112</v>
      </c>
      <c r="BL65" s="8">
        <f t="shared" si="34"/>
        <v>3.3651156937549072</v>
      </c>
      <c r="BM65" s="8">
        <f t="shared" si="35"/>
        <v>3.7068072178257614</v>
      </c>
      <c r="BN65" s="8">
        <f t="shared" si="36"/>
        <v>14.060475241299146</v>
      </c>
      <c r="BO65" s="8">
        <f t="shared" si="37"/>
        <v>2.5941793621188141</v>
      </c>
      <c r="BP65" s="8">
        <f t="shared" si="38"/>
        <v>5.5718574893193002</v>
      </c>
      <c r="BQ65" s="8">
        <f t="shared" si="39"/>
        <v>10.964781961431854</v>
      </c>
      <c r="BR65" s="8">
        <f t="shared" si="40"/>
        <v>3.681289736425315</v>
      </c>
      <c r="BS65" s="8">
        <f t="shared" si="41"/>
        <v>3.681289736425315</v>
      </c>
      <c r="BT65" s="8">
        <f t="shared" si="42"/>
        <v>2.7542287033381672</v>
      </c>
      <c r="BU65" s="8">
        <f t="shared" si="43"/>
        <v>10.162486928706963</v>
      </c>
      <c r="BV65" s="28"/>
      <c r="BW65" s="6" t="s">
        <v>55</v>
      </c>
      <c r="BX65" s="8">
        <f t="shared" si="44"/>
        <v>5.0337106338071056</v>
      </c>
      <c r="BY65" s="30"/>
      <c r="BZ65" s="6" t="s">
        <v>55</v>
      </c>
      <c r="CA65" s="8">
        <f t="shared" si="45"/>
        <v>7.0188824622369275</v>
      </c>
      <c r="CB65" s="32"/>
      <c r="CC65" s="6" t="s">
        <v>55</v>
      </c>
      <c r="CD65" s="8">
        <v>7</v>
      </c>
      <c r="CE65" s="8" t="s">
        <v>69</v>
      </c>
    </row>
    <row r="66" spans="1:83" ht="15" thickBot="1" x14ac:dyDescent="0.35">
      <c r="X66" s="6" t="s">
        <v>56</v>
      </c>
      <c r="Y66" s="8">
        <v>5.46</v>
      </c>
      <c r="Z66" s="8">
        <v>6.51</v>
      </c>
      <c r="AA66" s="8">
        <v>9.1300000000000008</v>
      </c>
      <c r="AB66" s="8">
        <v>5.07</v>
      </c>
      <c r="AC66" s="8">
        <v>5.84</v>
      </c>
      <c r="AD66" s="28"/>
      <c r="AE66" s="6" t="s">
        <v>56</v>
      </c>
      <c r="AF66" s="3">
        <v>6.03</v>
      </c>
      <c r="AG66" s="8">
        <v>5.46</v>
      </c>
      <c r="AH66" s="8">
        <v>6.51</v>
      </c>
      <c r="AI66" s="3">
        <v>5.63</v>
      </c>
      <c r="AJ66" s="3">
        <v>5.12</v>
      </c>
      <c r="AK66" s="3">
        <v>11.23</v>
      </c>
      <c r="AL66" s="8">
        <v>9.1300000000000008</v>
      </c>
      <c r="AM66" s="3">
        <v>5.92</v>
      </c>
      <c r="AN66" s="8">
        <v>5.07</v>
      </c>
      <c r="AO66" s="3">
        <v>5.1100000000000003</v>
      </c>
      <c r="AP66" s="3">
        <v>6.37</v>
      </c>
      <c r="AQ66" s="3">
        <v>8.16</v>
      </c>
      <c r="AR66" s="3">
        <v>10.39</v>
      </c>
      <c r="AS66" s="3">
        <v>4.93</v>
      </c>
      <c r="AT66" s="3">
        <v>7.43</v>
      </c>
      <c r="AU66" s="3">
        <v>10.33</v>
      </c>
      <c r="AV66" s="3">
        <v>6.28</v>
      </c>
      <c r="AW66" s="3">
        <v>6.1</v>
      </c>
      <c r="AX66" s="8">
        <v>5.84</v>
      </c>
      <c r="AY66" s="3">
        <v>9.83</v>
      </c>
      <c r="AZ66" s="28"/>
      <c r="BA66" s="6" t="s">
        <v>56</v>
      </c>
      <c r="BB66" s="8">
        <f t="shared" si="24"/>
        <v>4.008667176273029</v>
      </c>
      <c r="BC66" s="8">
        <f t="shared" si="25"/>
        <v>3.515604405282982</v>
      </c>
      <c r="BD66" s="8">
        <f t="shared" si="26"/>
        <v>4.4771330417636266</v>
      </c>
      <c r="BE66" s="8">
        <f t="shared" si="27"/>
        <v>3.6559479161312494</v>
      </c>
      <c r="BF66" s="8">
        <f t="shared" si="28"/>
        <v>3.250872973854344</v>
      </c>
      <c r="BG66" s="8">
        <f t="shared" si="29"/>
        <v>13.273944577297399</v>
      </c>
      <c r="BH66" s="8">
        <f t="shared" si="30"/>
        <v>8.1846478813478996</v>
      </c>
      <c r="BI66" s="8">
        <f t="shared" si="31"/>
        <v>3.9084089579240202</v>
      </c>
      <c r="BJ66" s="8">
        <f t="shared" si="32"/>
        <v>3.2136605386403176</v>
      </c>
      <c r="BK66" s="8">
        <f t="shared" si="33"/>
        <v>3.2433961734934926</v>
      </c>
      <c r="BL66" s="8">
        <f t="shared" si="34"/>
        <v>4.33510878387529</v>
      </c>
      <c r="BM66" s="8">
        <f t="shared" si="35"/>
        <v>6.5463617406727517</v>
      </c>
      <c r="BN66" s="8">
        <f t="shared" si="36"/>
        <v>10.939563662720943</v>
      </c>
      <c r="BO66" s="8">
        <f t="shared" si="37"/>
        <v>3.1117163371060181</v>
      </c>
      <c r="BP66" s="8">
        <f t="shared" si="38"/>
        <v>5.5335010921573673</v>
      </c>
      <c r="BQ66" s="8">
        <f t="shared" si="39"/>
        <v>10.78946722229829</v>
      </c>
      <c r="BR66" s="8">
        <f t="shared" si="40"/>
        <v>4.2461956394631297</v>
      </c>
      <c r="BS66" s="8">
        <f t="shared" si="41"/>
        <v>4.0738027780411281</v>
      </c>
      <c r="BT66" s="8">
        <f t="shared" si="42"/>
        <v>3.8370724549227884</v>
      </c>
      <c r="BU66" s="8">
        <f t="shared" si="43"/>
        <v>9.6161227838366496</v>
      </c>
      <c r="BV66" s="28"/>
      <c r="BW66" s="6" t="s">
        <v>56</v>
      </c>
      <c r="BX66" s="8">
        <f t="shared" si="44"/>
        <v>5.6880598068551347</v>
      </c>
      <c r="BY66" s="30"/>
      <c r="BZ66" s="6" t="s">
        <v>56</v>
      </c>
      <c r="CA66" s="8">
        <f t="shared" si="45"/>
        <v>7.5496415411598106</v>
      </c>
      <c r="CB66" s="32"/>
      <c r="CC66" s="6" t="s">
        <v>56</v>
      </c>
      <c r="CD66" s="8">
        <v>8</v>
      </c>
      <c r="CE66" s="8" t="s">
        <v>69</v>
      </c>
    </row>
    <row r="67" spans="1:83" ht="15" thickBot="1" x14ac:dyDescent="0.35">
      <c r="A67" t="s">
        <v>0</v>
      </c>
      <c r="B67" t="s">
        <v>1</v>
      </c>
      <c r="C67" t="s">
        <v>2</v>
      </c>
      <c r="D67" t="s">
        <v>3</v>
      </c>
      <c r="E67" t="s">
        <v>4</v>
      </c>
      <c r="F67" t="s">
        <v>5</v>
      </c>
      <c r="G67" t="s">
        <v>6</v>
      </c>
      <c r="H67" t="s">
        <v>7</v>
      </c>
      <c r="I67" t="s">
        <v>8</v>
      </c>
      <c r="J67" t="s">
        <v>9</v>
      </c>
      <c r="K67" t="s">
        <v>10</v>
      </c>
      <c r="L67" t="s">
        <v>11</v>
      </c>
      <c r="M67" t="s">
        <v>12</v>
      </c>
      <c r="N67" t="s">
        <v>13</v>
      </c>
      <c r="O67" t="s">
        <v>14</v>
      </c>
      <c r="P67" t="s">
        <v>15</v>
      </c>
      <c r="Q67" t="s">
        <v>16</v>
      </c>
      <c r="R67" t="s">
        <v>17</v>
      </c>
      <c r="S67" t="s">
        <v>18</v>
      </c>
      <c r="T67" t="s">
        <v>19</v>
      </c>
      <c r="U67" t="s">
        <v>20</v>
      </c>
      <c r="V67" t="s">
        <v>21</v>
      </c>
      <c r="X67" s="6" t="s">
        <v>57</v>
      </c>
      <c r="Y67" s="8">
        <v>6.3</v>
      </c>
      <c r="Z67" s="8">
        <v>8.52</v>
      </c>
      <c r="AA67" s="8">
        <v>10.34</v>
      </c>
      <c r="AB67" s="8">
        <v>6.07</v>
      </c>
      <c r="AC67" s="8">
        <v>7.32</v>
      </c>
      <c r="AD67" s="28"/>
      <c r="AE67" s="6" t="s">
        <v>57</v>
      </c>
      <c r="AF67" s="3">
        <v>8.77</v>
      </c>
      <c r="AG67" s="8">
        <v>6.3</v>
      </c>
      <c r="AH67" s="8">
        <v>8.52</v>
      </c>
      <c r="AI67" s="3">
        <v>6.56</v>
      </c>
      <c r="AJ67" s="3">
        <v>6.73</v>
      </c>
      <c r="AK67" s="3">
        <v>12.32</v>
      </c>
      <c r="AL67" s="8">
        <v>10.34</v>
      </c>
      <c r="AM67" s="3">
        <v>6.66</v>
      </c>
      <c r="AN67" s="8">
        <v>6.07</v>
      </c>
      <c r="AO67" s="3">
        <v>6.16</v>
      </c>
      <c r="AP67" s="3">
        <v>6.94</v>
      </c>
      <c r="AQ67" s="3">
        <v>8.82</v>
      </c>
      <c r="AR67" s="3">
        <v>12.04</v>
      </c>
      <c r="AS67" s="3">
        <v>5.89</v>
      </c>
      <c r="AT67" s="3">
        <v>7.01</v>
      </c>
      <c r="AU67" s="3">
        <v>11.39</v>
      </c>
      <c r="AV67" s="3">
        <v>8.0399999999999991</v>
      </c>
      <c r="AW67" s="3">
        <v>6.96</v>
      </c>
      <c r="AX67" s="8">
        <v>7.32</v>
      </c>
      <c r="AY67" s="3">
        <v>9.48</v>
      </c>
      <c r="AZ67" s="28"/>
      <c r="BA67" s="6" t="s">
        <v>57</v>
      </c>
      <c r="BB67" s="8">
        <f t="shared" si="24"/>
        <v>7.5335556373371748</v>
      </c>
      <c r="BC67" s="8">
        <f t="shared" si="25"/>
        <v>4.2657951880159271</v>
      </c>
      <c r="BD67" s="8">
        <f t="shared" si="26"/>
        <v>7.1121351365332917</v>
      </c>
      <c r="BE67" s="8">
        <f t="shared" si="27"/>
        <v>4.5289757990362078</v>
      </c>
      <c r="BF67" s="8">
        <f t="shared" si="28"/>
        <v>4.7097732639695291</v>
      </c>
      <c r="BG67" s="8">
        <f t="shared" si="29"/>
        <v>17.060823890031241</v>
      </c>
      <c r="BH67" s="8">
        <f t="shared" si="30"/>
        <v>10.814339512979386</v>
      </c>
      <c r="BI67" s="8">
        <f t="shared" si="31"/>
        <v>4.6344691973628809</v>
      </c>
      <c r="BJ67" s="8">
        <f t="shared" si="32"/>
        <v>4.0457589169744272</v>
      </c>
      <c r="BK67" s="8">
        <f t="shared" si="33"/>
        <v>4.1304750199016143</v>
      </c>
      <c r="BL67" s="8">
        <f t="shared" si="34"/>
        <v>4.9431068698683553</v>
      </c>
      <c r="BM67" s="8">
        <f t="shared" si="35"/>
        <v>7.620790100254121</v>
      </c>
      <c r="BN67" s="8">
        <f t="shared" si="36"/>
        <v>15.995580286146692</v>
      </c>
      <c r="BO67" s="8">
        <f t="shared" si="37"/>
        <v>3.8815036599064832</v>
      </c>
      <c r="BP67" s="8">
        <f t="shared" si="38"/>
        <v>5.0234258952238706</v>
      </c>
      <c r="BQ67" s="8">
        <f t="shared" si="39"/>
        <v>13.77209468893947</v>
      </c>
      <c r="BR67" s="8">
        <f t="shared" si="40"/>
        <v>6.3679552090791587</v>
      </c>
      <c r="BS67" s="8">
        <f t="shared" si="41"/>
        <v>4.9659232145033609</v>
      </c>
      <c r="BT67" s="8">
        <f t="shared" si="42"/>
        <v>5.3951062251512774</v>
      </c>
      <c r="BU67" s="8">
        <f t="shared" si="43"/>
        <v>8.8715601203796108</v>
      </c>
      <c r="BV67" s="28"/>
      <c r="BW67" s="6" t="s">
        <v>57</v>
      </c>
      <c r="BX67" s="8">
        <f t="shared" si="44"/>
        <v>7.2836573915797036</v>
      </c>
      <c r="BY67" s="30"/>
      <c r="BZ67" s="6" t="s">
        <v>57</v>
      </c>
      <c r="CA67" s="8">
        <f t="shared" si="45"/>
        <v>8.6234950927475058</v>
      </c>
      <c r="CB67" s="32"/>
      <c r="CC67" s="6" t="s">
        <v>57</v>
      </c>
      <c r="CD67" s="8">
        <v>8</v>
      </c>
      <c r="CE67" s="8" t="s">
        <v>70</v>
      </c>
    </row>
    <row r="68" spans="1:83" ht="15" thickBot="1" x14ac:dyDescent="0.35">
      <c r="A68" s="1" t="s">
        <v>41</v>
      </c>
      <c r="B68">
        <v>5.74</v>
      </c>
      <c r="C68">
        <v>9.0500000000000007</v>
      </c>
      <c r="D68">
        <v>8.56</v>
      </c>
      <c r="E68">
        <v>6.87</v>
      </c>
      <c r="F68">
        <v>8.5299999999999994</v>
      </c>
      <c r="G68">
        <v>6.13</v>
      </c>
      <c r="H68">
        <v>4.43</v>
      </c>
      <c r="I68">
        <v>4.08</v>
      </c>
      <c r="J68">
        <v>2.98</v>
      </c>
      <c r="K68">
        <v>2.64</v>
      </c>
      <c r="L68">
        <v>2.33</v>
      </c>
      <c r="M68">
        <v>3.3</v>
      </c>
      <c r="N68">
        <v>4.29</v>
      </c>
      <c r="O68">
        <v>4.95</v>
      </c>
      <c r="P68">
        <v>6.03</v>
      </c>
      <c r="Q68">
        <v>8.77</v>
      </c>
      <c r="R68">
        <v>8.8800000000000008</v>
      </c>
      <c r="S68">
        <v>10</v>
      </c>
      <c r="T68">
        <v>12.63</v>
      </c>
      <c r="U68">
        <v>12.71</v>
      </c>
      <c r="V68">
        <v>12.71</v>
      </c>
      <c r="X68" s="6" t="s">
        <v>58</v>
      </c>
      <c r="Y68" s="8">
        <v>7.4</v>
      </c>
      <c r="Z68" s="8">
        <v>9.5500000000000007</v>
      </c>
      <c r="AA68" s="8">
        <v>13.21</v>
      </c>
      <c r="AB68" s="8">
        <v>7.13</v>
      </c>
      <c r="AC68" s="8">
        <v>7.56</v>
      </c>
      <c r="AD68" s="28"/>
      <c r="AE68" s="6" t="s">
        <v>58</v>
      </c>
      <c r="AF68" s="3">
        <v>8.8800000000000008</v>
      </c>
      <c r="AG68" s="8">
        <v>7.4</v>
      </c>
      <c r="AH68" s="8">
        <v>9.5500000000000007</v>
      </c>
      <c r="AI68" s="3">
        <v>7.69</v>
      </c>
      <c r="AJ68" s="3">
        <v>7.67</v>
      </c>
      <c r="AK68" s="3">
        <v>10.58</v>
      </c>
      <c r="AL68" s="8">
        <v>13.21</v>
      </c>
      <c r="AM68" s="3">
        <v>7.4</v>
      </c>
      <c r="AN68" s="8">
        <v>7.13</v>
      </c>
      <c r="AO68" s="3">
        <v>7.16</v>
      </c>
      <c r="AP68" s="3">
        <v>7.49</v>
      </c>
      <c r="AQ68" s="3">
        <v>7.98</v>
      </c>
      <c r="AR68" s="3">
        <v>10.58</v>
      </c>
      <c r="AS68" s="3">
        <v>7.09</v>
      </c>
      <c r="AT68" s="3">
        <v>7.76</v>
      </c>
      <c r="AU68" s="3">
        <v>12.11</v>
      </c>
      <c r="AV68" s="3">
        <v>9.6199999999999992</v>
      </c>
      <c r="AW68" s="3">
        <v>8.42</v>
      </c>
      <c r="AX68" s="8">
        <v>7.56</v>
      </c>
      <c r="AY68" s="3">
        <v>10.02</v>
      </c>
      <c r="AZ68" s="28"/>
      <c r="BA68" s="6" t="s">
        <v>58</v>
      </c>
      <c r="BB68" s="8">
        <f t="shared" si="24"/>
        <v>7.7268058509570254</v>
      </c>
      <c r="BC68" s="8">
        <f t="shared" si="25"/>
        <v>5.4954087385762458</v>
      </c>
      <c r="BD68" s="8">
        <f t="shared" si="26"/>
        <v>9.0157113760595706</v>
      </c>
      <c r="BE68" s="8">
        <f t="shared" si="27"/>
        <v>5.8748935252977681</v>
      </c>
      <c r="BF68" s="8">
        <f t="shared" si="28"/>
        <v>5.847900841444809</v>
      </c>
      <c r="BG68" s="8">
        <f t="shared" si="29"/>
        <v>11.428783347897722</v>
      </c>
      <c r="BH68" s="8">
        <f t="shared" si="30"/>
        <v>20.941124558508939</v>
      </c>
      <c r="BI68" s="8">
        <f t="shared" si="31"/>
        <v>5.4954087385762458</v>
      </c>
      <c r="BJ68" s="8">
        <f t="shared" si="32"/>
        <v>5.1641636927207095</v>
      </c>
      <c r="BK68" s="8">
        <f t="shared" si="33"/>
        <v>5.19995996533516</v>
      </c>
      <c r="BL68" s="8">
        <f t="shared" si="34"/>
        <v>5.6104797603247052</v>
      </c>
      <c r="BM68" s="8">
        <f t="shared" si="35"/>
        <v>6.2805835881331813</v>
      </c>
      <c r="BN68" s="8">
        <f t="shared" si="36"/>
        <v>11.428783347897722</v>
      </c>
      <c r="BO68" s="8">
        <f t="shared" si="37"/>
        <v>5.1168183554030779</v>
      </c>
      <c r="BP68" s="8">
        <f t="shared" si="38"/>
        <v>5.97035286583837</v>
      </c>
      <c r="BQ68" s="8">
        <f t="shared" si="39"/>
        <v>16.255487557504836</v>
      </c>
      <c r="BR68" s="8">
        <f t="shared" si="40"/>
        <v>9.1622049012199991</v>
      </c>
      <c r="BS68" s="8">
        <f t="shared" si="41"/>
        <v>6.9502431758879686</v>
      </c>
      <c r="BT68" s="8">
        <f t="shared" si="42"/>
        <v>5.7016427228074757</v>
      </c>
      <c r="BU68" s="8">
        <f t="shared" si="43"/>
        <v>10.046157902783955</v>
      </c>
      <c r="BV68" s="28"/>
      <c r="BW68" s="6" t="s">
        <v>58</v>
      </c>
      <c r="BX68" s="8">
        <f t="shared" si="44"/>
        <v>8.2356457406587751</v>
      </c>
      <c r="BY68" s="30"/>
      <c r="BZ68" s="6" t="s">
        <v>58</v>
      </c>
      <c r="CA68" s="8">
        <f t="shared" si="45"/>
        <v>9.1569765701034189</v>
      </c>
      <c r="CB68" s="32"/>
      <c r="CC68" s="6" t="s">
        <v>58</v>
      </c>
      <c r="CD68" s="8">
        <v>8</v>
      </c>
      <c r="CE68" s="8" t="s">
        <v>70</v>
      </c>
    </row>
    <row r="69" spans="1:83" ht="15" thickBot="1" x14ac:dyDescent="0.35">
      <c r="A69" s="1" t="s">
        <v>22</v>
      </c>
      <c r="B69">
        <v>10.41</v>
      </c>
      <c r="C69">
        <v>16.489999999999998</v>
      </c>
      <c r="D69">
        <v>15.71</v>
      </c>
      <c r="E69">
        <v>17.059999999999999</v>
      </c>
      <c r="F69">
        <v>13.04</v>
      </c>
      <c r="G69">
        <v>10.69</v>
      </c>
      <c r="H69">
        <v>14.84</v>
      </c>
      <c r="I69">
        <v>17.34</v>
      </c>
      <c r="J69">
        <v>14.75</v>
      </c>
      <c r="K69">
        <v>16.16</v>
      </c>
      <c r="L69">
        <v>15.41</v>
      </c>
      <c r="M69">
        <v>14.8</v>
      </c>
      <c r="N69">
        <v>15.31</v>
      </c>
      <c r="O69">
        <v>18.100000000000001</v>
      </c>
      <c r="P69">
        <v>17.09</v>
      </c>
      <c r="Q69">
        <v>15.81</v>
      </c>
      <c r="R69">
        <v>15.11</v>
      </c>
      <c r="S69">
        <v>12.52</v>
      </c>
      <c r="T69">
        <v>15.41</v>
      </c>
      <c r="U69">
        <v>14.55</v>
      </c>
      <c r="V69">
        <v>15.15</v>
      </c>
      <c r="X69" s="6" t="s">
        <v>59</v>
      </c>
      <c r="Y69" s="8">
        <v>8.34</v>
      </c>
      <c r="Z69" s="8">
        <v>9.43</v>
      </c>
      <c r="AA69" s="8">
        <v>11.7</v>
      </c>
      <c r="AB69" s="8">
        <v>8.02</v>
      </c>
      <c r="AC69" s="8">
        <v>8.41</v>
      </c>
      <c r="AD69" s="28"/>
      <c r="AE69" s="6" t="s">
        <v>59</v>
      </c>
      <c r="AF69" s="3">
        <v>10</v>
      </c>
      <c r="AG69" s="8">
        <v>8.34</v>
      </c>
      <c r="AH69" s="8">
        <v>9.43</v>
      </c>
      <c r="AI69" s="3">
        <v>8.4700000000000006</v>
      </c>
      <c r="AJ69" s="3">
        <v>8.5</v>
      </c>
      <c r="AK69" s="3">
        <v>10.74</v>
      </c>
      <c r="AL69" s="8">
        <v>11.7</v>
      </c>
      <c r="AM69" s="3">
        <v>8.33</v>
      </c>
      <c r="AN69" s="8">
        <v>8.02</v>
      </c>
      <c r="AO69" s="3">
        <v>8.14</v>
      </c>
      <c r="AP69" s="3">
        <v>8.42</v>
      </c>
      <c r="AQ69" s="3">
        <v>8.49</v>
      </c>
      <c r="AR69" s="3">
        <v>10.9</v>
      </c>
      <c r="AS69" s="3">
        <v>8.2100000000000009</v>
      </c>
      <c r="AT69" s="3">
        <v>8.33</v>
      </c>
      <c r="AU69" s="3">
        <v>13.05</v>
      </c>
      <c r="AV69" s="3">
        <v>10.23</v>
      </c>
      <c r="AW69" s="3">
        <v>9.06</v>
      </c>
      <c r="AX69" s="8">
        <v>8.41</v>
      </c>
      <c r="AY69" s="3">
        <v>11.26</v>
      </c>
      <c r="AZ69" s="28"/>
      <c r="BA69" s="6" t="s">
        <v>59</v>
      </c>
      <c r="BB69" s="8">
        <f t="shared" si="24"/>
        <v>10</v>
      </c>
      <c r="BC69" s="8">
        <f t="shared" si="25"/>
        <v>6.8233869414166977</v>
      </c>
      <c r="BD69" s="8">
        <f t="shared" si="26"/>
        <v>8.77000821143635</v>
      </c>
      <c r="BE69" s="8">
        <f t="shared" si="27"/>
        <v>7.0307231988383379</v>
      </c>
      <c r="BF69" s="8">
        <f t="shared" si="28"/>
        <v>7.0794578438413795</v>
      </c>
      <c r="BG69" s="8">
        <f t="shared" si="29"/>
        <v>11.857687481671608</v>
      </c>
      <c r="BH69" s="8">
        <f t="shared" si="30"/>
        <v>14.791083881682074</v>
      </c>
      <c r="BI69" s="8">
        <f t="shared" si="31"/>
        <v>6.8076935869374156</v>
      </c>
      <c r="BJ69" s="8">
        <f t="shared" si="32"/>
        <v>6.3386971125692693</v>
      </c>
      <c r="BK69" s="8">
        <f t="shared" si="33"/>
        <v>6.5162839406084299</v>
      </c>
      <c r="BL69" s="8">
        <f t="shared" si="34"/>
        <v>6.9502431758879686</v>
      </c>
      <c r="BM69" s="8">
        <f t="shared" si="35"/>
        <v>7.0631755426296197</v>
      </c>
      <c r="BN69" s="8">
        <f t="shared" si="36"/>
        <v>12.302687708123818</v>
      </c>
      <c r="BO69" s="8">
        <f t="shared" si="37"/>
        <v>6.6221650370176226</v>
      </c>
      <c r="BP69" s="8">
        <f t="shared" si="38"/>
        <v>6.8076935869374156</v>
      </c>
      <c r="BQ69" s="8">
        <f t="shared" si="39"/>
        <v>20.183663636815627</v>
      </c>
      <c r="BR69" s="8">
        <f t="shared" si="40"/>
        <v>10.543868963912592</v>
      </c>
      <c r="BS69" s="8">
        <f t="shared" si="41"/>
        <v>8.0537844119906659</v>
      </c>
      <c r="BT69" s="8">
        <f t="shared" si="42"/>
        <v>6.9342580601656909</v>
      </c>
      <c r="BU69" s="8">
        <f t="shared" si="43"/>
        <v>13.365955165464424</v>
      </c>
      <c r="BV69" s="28"/>
      <c r="BW69" s="6" t="s">
        <v>59</v>
      </c>
      <c r="BX69" s="8">
        <f t="shared" si="44"/>
        <v>9.2421258743973489</v>
      </c>
      <c r="BY69" s="30"/>
      <c r="BZ69" s="6" t="s">
        <v>59</v>
      </c>
      <c r="CA69" s="8">
        <f t="shared" si="45"/>
        <v>9.6577187915605887</v>
      </c>
      <c r="CB69" s="32"/>
      <c r="CC69" s="6" t="s">
        <v>59</v>
      </c>
      <c r="CD69" s="8">
        <v>8</v>
      </c>
      <c r="CE69" s="8" t="s">
        <v>70</v>
      </c>
    </row>
    <row r="70" spans="1:83" ht="15" thickBot="1" x14ac:dyDescent="0.35">
      <c r="A70" s="1" t="s">
        <v>23</v>
      </c>
      <c r="B70">
        <v>6.37</v>
      </c>
      <c r="C70">
        <v>9.09</v>
      </c>
      <c r="D70">
        <v>9.0399999999999991</v>
      </c>
      <c r="E70">
        <v>7.73</v>
      </c>
      <c r="F70">
        <v>8.7100000000000009</v>
      </c>
      <c r="G70">
        <v>7.91</v>
      </c>
      <c r="H70">
        <v>5.48</v>
      </c>
      <c r="I70">
        <v>6.94</v>
      </c>
      <c r="J70">
        <v>7.8</v>
      </c>
      <c r="K70">
        <v>7.69</v>
      </c>
      <c r="L70">
        <v>8.75</v>
      </c>
      <c r="M70">
        <v>8.81</v>
      </c>
      <c r="N70">
        <v>8.2100000000000009</v>
      </c>
      <c r="O70">
        <v>7.4</v>
      </c>
      <c r="P70">
        <v>8.77</v>
      </c>
      <c r="Q70">
        <v>13.76</v>
      </c>
      <c r="R70">
        <v>13.04</v>
      </c>
      <c r="S70">
        <v>14.16</v>
      </c>
      <c r="T70">
        <v>18.600000000000001</v>
      </c>
      <c r="U70">
        <v>17.440000000000001</v>
      </c>
      <c r="V70">
        <v>16.510000000000002</v>
      </c>
      <c r="X70" s="6" t="s">
        <v>60</v>
      </c>
      <c r="Y70" s="8">
        <v>9.26</v>
      </c>
      <c r="Z70" s="8">
        <v>10.75</v>
      </c>
      <c r="AA70" s="8">
        <v>10.91</v>
      </c>
      <c r="AB70" s="8">
        <v>9.07</v>
      </c>
      <c r="AC70" s="8">
        <v>9.33</v>
      </c>
      <c r="AD70" s="28"/>
      <c r="AE70" s="6" t="s">
        <v>60</v>
      </c>
      <c r="AF70" s="3">
        <v>12.63</v>
      </c>
      <c r="AG70" s="8">
        <v>9.26</v>
      </c>
      <c r="AH70" s="8">
        <v>10.75</v>
      </c>
      <c r="AI70" s="3">
        <v>9.81</v>
      </c>
      <c r="AJ70" s="3">
        <v>9.7200000000000006</v>
      </c>
      <c r="AK70" s="3">
        <v>11.2</v>
      </c>
      <c r="AL70" s="8">
        <v>10.91</v>
      </c>
      <c r="AM70" s="3">
        <v>9.25</v>
      </c>
      <c r="AN70" s="8">
        <v>9.07</v>
      </c>
      <c r="AO70" s="3">
        <v>9.31</v>
      </c>
      <c r="AP70" s="3">
        <v>9.5299999999999994</v>
      </c>
      <c r="AQ70" s="3">
        <v>9.2799999999999994</v>
      </c>
      <c r="AR70" s="3">
        <v>12.38</v>
      </c>
      <c r="AS70" s="3">
        <v>9.34</v>
      </c>
      <c r="AT70" s="3">
        <v>9.31</v>
      </c>
      <c r="AU70" s="3">
        <v>14.57</v>
      </c>
      <c r="AV70" s="3">
        <v>12.4</v>
      </c>
      <c r="AW70" s="3">
        <v>11.34</v>
      </c>
      <c r="AX70" s="8">
        <v>9.33</v>
      </c>
      <c r="AY70" s="3">
        <v>10.87</v>
      </c>
      <c r="AZ70" s="28"/>
      <c r="BA70" s="6" t="s">
        <v>60</v>
      </c>
      <c r="BB70" s="8">
        <f t="shared" si="24"/>
        <v>18.323144223712131</v>
      </c>
      <c r="BC70" s="8">
        <f t="shared" si="25"/>
        <v>8.4333475776427527</v>
      </c>
      <c r="BD70" s="8">
        <f t="shared" si="26"/>
        <v>11.885022274370185</v>
      </c>
      <c r="BE70" s="8">
        <f t="shared" si="27"/>
        <v>9.5719407129484466</v>
      </c>
      <c r="BF70" s="8">
        <f t="shared" si="28"/>
        <v>9.3756200692588081</v>
      </c>
      <c r="BG70" s="8">
        <f t="shared" si="29"/>
        <v>13.18256738556407</v>
      </c>
      <c r="BH70" s="8">
        <f t="shared" si="30"/>
        <v>12.331048332289091</v>
      </c>
      <c r="BI70" s="8">
        <f t="shared" si="31"/>
        <v>8.4139514164519547</v>
      </c>
      <c r="BJ70" s="8">
        <f t="shared" si="32"/>
        <v>8.0723503024883847</v>
      </c>
      <c r="BK70" s="8">
        <f t="shared" si="33"/>
        <v>8.5310011401758956</v>
      </c>
      <c r="BL70" s="8">
        <f t="shared" si="34"/>
        <v>8.9742879450074859</v>
      </c>
      <c r="BM70" s="8">
        <f t="shared" si="35"/>
        <v>8.472274141405963</v>
      </c>
      <c r="BN70" s="8">
        <f t="shared" si="36"/>
        <v>17.298163592151017</v>
      </c>
      <c r="BO70" s="8">
        <f t="shared" si="37"/>
        <v>8.5901352150539587</v>
      </c>
      <c r="BP70" s="8">
        <f t="shared" si="38"/>
        <v>8.5310011401758956</v>
      </c>
      <c r="BQ70" s="8">
        <f t="shared" si="39"/>
        <v>28.641779699065818</v>
      </c>
      <c r="BR70" s="8">
        <f t="shared" si="40"/>
        <v>17.378008287493756</v>
      </c>
      <c r="BS70" s="8">
        <f t="shared" si="41"/>
        <v>13.614446824659501</v>
      </c>
      <c r="BT70" s="8">
        <f t="shared" si="42"/>
        <v>8.5703784523036983</v>
      </c>
      <c r="BU70" s="8">
        <f t="shared" si="43"/>
        <v>12.217996601648721</v>
      </c>
      <c r="BV70" s="28"/>
      <c r="BW70" s="6" t="s">
        <v>60</v>
      </c>
      <c r="BX70" s="8">
        <f t="shared" si="44"/>
        <v>12.020423266693376</v>
      </c>
      <c r="BY70" s="30"/>
      <c r="BZ70" s="6" t="s">
        <v>60</v>
      </c>
      <c r="CA70" s="8">
        <f t="shared" si="45"/>
        <v>10.799197604415014</v>
      </c>
      <c r="CB70" s="32"/>
      <c r="CC70" s="6" t="s">
        <v>60</v>
      </c>
      <c r="CD70" s="8">
        <v>8</v>
      </c>
      <c r="CE70" s="8" t="s">
        <v>70</v>
      </c>
    </row>
    <row r="71" spans="1:83" ht="15" thickBot="1" x14ac:dyDescent="0.35">
      <c r="A71" s="1" t="s">
        <v>24</v>
      </c>
      <c r="B71">
        <v>7.71</v>
      </c>
      <c r="C71">
        <v>10.3</v>
      </c>
      <c r="D71">
        <v>8.84</v>
      </c>
      <c r="E71">
        <v>8.14</v>
      </c>
      <c r="F71">
        <v>6.33</v>
      </c>
      <c r="G71">
        <v>5.12</v>
      </c>
      <c r="H71">
        <v>3.48</v>
      </c>
      <c r="I71">
        <v>4.12</v>
      </c>
      <c r="J71">
        <v>1.98</v>
      </c>
      <c r="K71">
        <v>2.25</v>
      </c>
      <c r="L71">
        <v>2.73</v>
      </c>
      <c r="M71">
        <v>3.32</v>
      </c>
      <c r="N71">
        <v>4.2</v>
      </c>
      <c r="O71">
        <v>5.1100000000000003</v>
      </c>
      <c r="P71">
        <v>5.63</v>
      </c>
      <c r="Q71">
        <v>6.56</v>
      </c>
      <c r="R71">
        <v>7.69</v>
      </c>
      <c r="S71">
        <v>8.4700000000000006</v>
      </c>
      <c r="T71">
        <v>9.81</v>
      </c>
      <c r="U71">
        <v>10.51</v>
      </c>
      <c r="V71">
        <v>11.03</v>
      </c>
      <c r="X71" s="6" t="s">
        <v>61</v>
      </c>
      <c r="Y71" s="8">
        <v>10.199999999999999</v>
      </c>
      <c r="Z71" s="8">
        <v>10.83</v>
      </c>
      <c r="AA71" s="8">
        <v>10.4</v>
      </c>
      <c r="AB71" s="8">
        <v>10.029999999999999</v>
      </c>
      <c r="AC71" s="8">
        <v>10.58</v>
      </c>
      <c r="AD71" s="28"/>
      <c r="AE71" s="6" t="s">
        <v>61</v>
      </c>
      <c r="AF71" s="3">
        <v>12.71</v>
      </c>
      <c r="AG71" s="8">
        <v>10.199999999999999</v>
      </c>
      <c r="AH71" s="8">
        <v>10.83</v>
      </c>
      <c r="AI71" s="3">
        <v>10.51</v>
      </c>
      <c r="AJ71" s="3">
        <v>10.26</v>
      </c>
      <c r="AK71" s="3">
        <v>11.22</v>
      </c>
      <c r="AL71" s="8">
        <v>10.4</v>
      </c>
      <c r="AM71" s="3">
        <v>10.130000000000001</v>
      </c>
      <c r="AN71" s="8">
        <v>10.029999999999999</v>
      </c>
      <c r="AO71" s="3">
        <v>10.130000000000001</v>
      </c>
      <c r="AP71" s="3">
        <v>10.33</v>
      </c>
      <c r="AQ71" s="3">
        <v>10.14</v>
      </c>
      <c r="AR71" s="3">
        <v>10.73</v>
      </c>
      <c r="AS71" s="3">
        <v>10.14</v>
      </c>
      <c r="AT71" s="3">
        <v>10.119999999999999</v>
      </c>
      <c r="AU71" s="3">
        <v>15.17</v>
      </c>
      <c r="AV71" s="3">
        <v>11.6</v>
      </c>
      <c r="AW71" s="3">
        <v>10.73</v>
      </c>
      <c r="AX71" s="8">
        <v>10.58</v>
      </c>
      <c r="AY71" s="3">
        <v>10.66</v>
      </c>
      <c r="AZ71" s="28"/>
      <c r="BA71" s="6" t="s">
        <v>61</v>
      </c>
      <c r="BB71" s="8">
        <f t="shared" si="24"/>
        <v>18.663796908346708</v>
      </c>
      <c r="BC71" s="8">
        <f t="shared" si="25"/>
        <v>10.471285480509</v>
      </c>
      <c r="BD71" s="8">
        <f t="shared" si="26"/>
        <v>12.105981335504827</v>
      </c>
      <c r="BE71" s="8">
        <f t="shared" si="27"/>
        <v>11.246049739669264</v>
      </c>
      <c r="BF71" s="8">
        <f t="shared" si="28"/>
        <v>10.616955571987249</v>
      </c>
      <c r="BG71" s="8">
        <f t="shared" si="29"/>
        <v>13.243415351946652</v>
      </c>
      <c r="BH71" s="8">
        <f t="shared" si="30"/>
        <v>10.964781961431854</v>
      </c>
      <c r="BI71" s="8">
        <f t="shared" si="31"/>
        <v>10.303861204416165</v>
      </c>
      <c r="BJ71" s="8">
        <f t="shared" si="32"/>
        <v>10.069316688518043</v>
      </c>
      <c r="BK71" s="8">
        <f t="shared" si="33"/>
        <v>10.303861204416165</v>
      </c>
      <c r="BL71" s="8">
        <f t="shared" si="34"/>
        <v>10.78946722229829</v>
      </c>
      <c r="BM71" s="8">
        <f t="shared" si="35"/>
        <v>10.327614057613976</v>
      </c>
      <c r="BN71" s="8">
        <f t="shared" si="36"/>
        <v>11.830415557251651</v>
      </c>
      <c r="BO71" s="8">
        <f t="shared" si="37"/>
        <v>10.327614057613976</v>
      </c>
      <c r="BP71" s="8">
        <f t="shared" si="38"/>
        <v>10.280162981264738</v>
      </c>
      <c r="BQ71" s="8">
        <f t="shared" si="39"/>
        <v>32.885163087598315</v>
      </c>
      <c r="BR71" s="8">
        <f t="shared" si="40"/>
        <v>14.454397707459275</v>
      </c>
      <c r="BS71" s="8">
        <f t="shared" si="41"/>
        <v>11.830415557251651</v>
      </c>
      <c r="BT71" s="8">
        <f t="shared" si="42"/>
        <v>11.428783347897722</v>
      </c>
      <c r="BU71" s="8">
        <f t="shared" si="43"/>
        <v>11.641260294104917</v>
      </c>
      <c r="BV71" s="28"/>
      <c r="BW71" s="6" t="s">
        <v>61</v>
      </c>
      <c r="BX71" s="8">
        <f t="shared" si="44"/>
        <v>12.689229965855024</v>
      </c>
      <c r="BY71" s="30"/>
      <c r="BZ71" s="6" t="s">
        <v>61</v>
      </c>
      <c r="CA71" s="8">
        <f t="shared" si="45"/>
        <v>11.034352681367167</v>
      </c>
      <c r="CB71" s="32"/>
      <c r="CC71" s="6" t="s">
        <v>61</v>
      </c>
      <c r="CD71" s="8">
        <v>12</v>
      </c>
      <c r="CE71" s="8" t="s">
        <v>69</v>
      </c>
    </row>
    <row r="72" spans="1:83" ht="15" thickBot="1" x14ac:dyDescent="0.35">
      <c r="A72" s="1" t="s">
        <v>25</v>
      </c>
      <c r="B72">
        <v>4.33</v>
      </c>
      <c r="C72">
        <v>3.92</v>
      </c>
      <c r="D72">
        <v>3.41</v>
      </c>
      <c r="E72">
        <v>4.2300000000000004</v>
      </c>
      <c r="F72">
        <v>4.93</v>
      </c>
      <c r="G72">
        <v>6.75</v>
      </c>
      <c r="H72">
        <v>5.52</v>
      </c>
      <c r="I72">
        <v>3.36</v>
      </c>
      <c r="J72">
        <v>1.35</v>
      </c>
      <c r="K72">
        <v>1.36</v>
      </c>
      <c r="L72">
        <v>1.92</v>
      </c>
      <c r="M72">
        <v>2.81</v>
      </c>
      <c r="N72">
        <v>3.66</v>
      </c>
      <c r="O72">
        <v>4.3899999999999997</v>
      </c>
      <c r="P72">
        <v>5.12</v>
      </c>
      <c r="Q72">
        <v>6.73</v>
      </c>
      <c r="R72">
        <v>7.67</v>
      </c>
      <c r="S72">
        <v>8.5</v>
      </c>
      <c r="T72">
        <v>9.7200000000000006</v>
      </c>
      <c r="U72">
        <v>10.26</v>
      </c>
      <c r="V72">
        <v>11.13</v>
      </c>
      <c r="X72" s="6" t="s">
        <v>62</v>
      </c>
      <c r="Y72" s="8">
        <v>11.26</v>
      </c>
      <c r="Z72" s="8">
        <v>11.45</v>
      </c>
      <c r="AA72" s="8">
        <v>11.25</v>
      </c>
      <c r="AB72" s="8">
        <v>10.93</v>
      </c>
      <c r="AC72" s="8">
        <v>11.08</v>
      </c>
      <c r="AD72" s="28"/>
      <c r="AE72" s="6" t="s">
        <v>62</v>
      </c>
      <c r="AF72" s="3">
        <v>12.71</v>
      </c>
      <c r="AG72" s="8">
        <v>11.26</v>
      </c>
      <c r="AH72" s="8">
        <v>11.45</v>
      </c>
      <c r="AI72" s="3">
        <v>11.03</v>
      </c>
      <c r="AJ72" s="3">
        <v>11.13</v>
      </c>
      <c r="AK72" s="3">
        <v>11.75</v>
      </c>
      <c r="AL72" s="8">
        <v>11.25</v>
      </c>
      <c r="AM72" s="3">
        <v>11.08</v>
      </c>
      <c r="AN72" s="8">
        <v>10.93</v>
      </c>
      <c r="AO72" s="3">
        <v>11.05</v>
      </c>
      <c r="AP72" s="3">
        <v>11.1</v>
      </c>
      <c r="AQ72" s="3">
        <v>11.05</v>
      </c>
      <c r="AR72" s="3">
        <v>11.41</v>
      </c>
      <c r="AS72" s="3">
        <v>11.15</v>
      </c>
      <c r="AT72" s="3">
        <v>11.01</v>
      </c>
      <c r="AU72" s="3">
        <v>15.76</v>
      </c>
      <c r="AV72" s="3">
        <v>12.12</v>
      </c>
      <c r="AW72" s="3">
        <v>11.51</v>
      </c>
      <c r="AX72" s="8">
        <v>11.08</v>
      </c>
      <c r="AY72" s="3">
        <v>11.5</v>
      </c>
      <c r="AZ72" s="28"/>
      <c r="BA72" s="6" t="s">
        <v>62</v>
      </c>
      <c r="BB72" s="8">
        <f t="shared" si="24"/>
        <v>18.663796908346708</v>
      </c>
      <c r="BC72" s="8">
        <f t="shared" si="25"/>
        <v>13.365955165464424</v>
      </c>
      <c r="BD72" s="8">
        <f t="shared" si="26"/>
        <v>13.963683610559379</v>
      </c>
      <c r="BE72" s="8">
        <f t="shared" si="27"/>
        <v>12.676518658578456</v>
      </c>
      <c r="BF72" s="8">
        <f t="shared" si="28"/>
        <v>12.971792709839564</v>
      </c>
      <c r="BG72" s="8">
        <f t="shared" si="29"/>
        <v>14.96235656094434</v>
      </c>
      <c r="BH72" s="8">
        <f t="shared" si="30"/>
        <v>13.335214321633245</v>
      </c>
      <c r="BI72" s="8">
        <f t="shared" si="31"/>
        <v>12.823305826560221</v>
      </c>
      <c r="BJ72" s="8">
        <f t="shared" si="32"/>
        <v>12.387965865303693</v>
      </c>
      <c r="BK72" s="8">
        <f t="shared" si="33"/>
        <v>12.735030810166618</v>
      </c>
      <c r="BL72" s="8">
        <f t="shared" si="34"/>
        <v>12.882495516931341</v>
      </c>
      <c r="BM72" s="8">
        <f t="shared" si="35"/>
        <v>12.735030810166618</v>
      </c>
      <c r="BN72" s="8">
        <f t="shared" si="36"/>
        <v>13.835663789717817</v>
      </c>
      <c r="BO72" s="8">
        <f t="shared" si="37"/>
        <v>13.031667784522995</v>
      </c>
      <c r="BP72" s="8">
        <f t="shared" si="38"/>
        <v>12.618275345906712</v>
      </c>
      <c r="BQ72" s="8">
        <f t="shared" si="39"/>
        <v>37.670379898390898</v>
      </c>
      <c r="BR72" s="8">
        <f t="shared" si="40"/>
        <v>16.292960326397225</v>
      </c>
      <c r="BS72" s="8">
        <f t="shared" si="41"/>
        <v>14.157937799570821</v>
      </c>
      <c r="BT72" s="8">
        <f t="shared" si="42"/>
        <v>12.823305826560221</v>
      </c>
      <c r="BU72" s="8">
        <f t="shared" si="43"/>
        <v>14.125375446227544</v>
      </c>
      <c r="BV72" s="28"/>
      <c r="BW72" s="6" t="s">
        <v>62</v>
      </c>
      <c r="BX72" s="8">
        <f t="shared" si="44"/>
        <v>14.902935649089443</v>
      </c>
      <c r="BY72" s="31"/>
      <c r="BZ72" s="6" t="s">
        <v>62</v>
      </c>
      <c r="CA72" s="8">
        <f t="shared" si="45"/>
        <v>11.732718261720521</v>
      </c>
      <c r="CB72" s="32"/>
      <c r="CC72" s="6" t="s">
        <v>62</v>
      </c>
      <c r="CD72" s="8">
        <v>14</v>
      </c>
      <c r="CE72" s="8" t="s">
        <v>69</v>
      </c>
    </row>
    <row r="73" spans="1:83" x14ac:dyDescent="0.3">
      <c r="A73" s="1" t="s">
        <v>26</v>
      </c>
      <c r="B73">
        <v>7.88</v>
      </c>
      <c r="C73">
        <v>6.79</v>
      </c>
      <c r="D73">
        <v>6.07</v>
      </c>
      <c r="E73">
        <v>5.55</v>
      </c>
      <c r="F73">
        <v>6.85</v>
      </c>
      <c r="G73">
        <v>6.86</v>
      </c>
      <c r="H73">
        <v>6.61</v>
      </c>
      <c r="I73">
        <v>5.96</v>
      </c>
      <c r="J73">
        <v>5.91</v>
      </c>
      <c r="K73">
        <v>6.08</v>
      </c>
      <c r="L73">
        <v>7.32</v>
      </c>
      <c r="M73">
        <v>8.26</v>
      </c>
      <c r="N73">
        <v>7.18</v>
      </c>
      <c r="O73">
        <v>9.0299999999999994</v>
      </c>
      <c r="P73">
        <v>11.23</v>
      </c>
      <c r="Q73">
        <v>12.32</v>
      </c>
      <c r="R73">
        <v>10.58</v>
      </c>
      <c r="S73">
        <v>10.74</v>
      </c>
      <c r="T73">
        <v>11.2</v>
      </c>
      <c r="U73">
        <v>11.22</v>
      </c>
      <c r="V73">
        <v>11.75</v>
      </c>
    </row>
    <row r="74" spans="1:83" x14ac:dyDescent="0.3">
      <c r="A74" s="1" t="s">
        <v>27</v>
      </c>
      <c r="B74">
        <v>18.53</v>
      </c>
      <c r="C74">
        <v>16.149999999999999</v>
      </c>
      <c r="D74">
        <v>18.11</v>
      </c>
      <c r="E74">
        <v>21.49</v>
      </c>
      <c r="F74">
        <v>17.38</v>
      </c>
      <c r="G74">
        <v>16.45</v>
      </c>
      <c r="H74">
        <v>12.68</v>
      </c>
      <c r="I74">
        <v>12.84</v>
      </c>
      <c r="J74">
        <v>16.37</v>
      </c>
      <c r="K74">
        <v>15.84</v>
      </c>
      <c r="L74">
        <v>19.350000000000001</v>
      </c>
      <c r="M74">
        <v>17.670000000000002</v>
      </c>
      <c r="N74">
        <v>17.63</v>
      </c>
      <c r="O74">
        <v>17.53</v>
      </c>
      <c r="P74">
        <v>19.79</v>
      </c>
      <c r="Q74">
        <v>22.25</v>
      </c>
      <c r="R74">
        <v>20.99</v>
      </c>
      <c r="S74">
        <v>24.29</v>
      </c>
      <c r="T74">
        <v>21.59</v>
      </c>
      <c r="U74">
        <v>20.07</v>
      </c>
      <c r="V74">
        <v>17.239999999999998</v>
      </c>
    </row>
    <row r="75" spans="1:83" x14ac:dyDescent="0.3">
      <c r="A75" s="1" t="s">
        <v>28</v>
      </c>
      <c r="B75">
        <v>6.4</v>
      </c>
      <c r="C75">
        <v>6.33</v>
      </c>
      <c r="D75">
        <v>9.94</v>
      </c>
      <c r="E75">
        <v>7.28</v>
      </c>
      <c r="F75">
        <v>8.84</v>
      </c>
      <c r="G75">
        <v>10.53</v>
      </c>
      <c r="H75">
        <v>7.39</v>
      </c>
      <c r="I75">
        <v>3.95</v>
      </c>
      <c r="J75">
        <v>3.37</v>
      </c>
      <c r="K75">
        <v>3.04</v>
      </c>
      <c r="L75">
        <v>3.18</v>
      </c>
      <c r="M75">
        <v>4.3099999999999996</v>
      </c>
      <c r="N75">
        <v>4.7699999999999996</v>
      </c>
      <c r="O75">
        <v>5.41</v>
      </c>
      <c r="P75">
        <v>5.92</v>
      </c>
      <c r="Q75">
        <v>6.66</v>
      </c>
      <c r="R75">
        <v>7.4</v>
      </c>
      <c r="S75">
        <v>8.33</v>
      </c>
      <c r="T75">
        <v>9.25</v>
      </c>
      <c r="U75">
        <v>10.130000000000001</v>
      </c>
      <c r="V75">
        <v>11.08</v>
      </c>
    </row>
    <row r="76" spans="1:83" x14ac:dyDescent="0.3">
      <c r="A76" s="1" t="s">
        <v>29</v>
      </c>
      <c r="B76">
        <v>14.22</v>
      </c>
      <c r="C76">
        <v>13.65</v>
      </c>
      <c r="D76">
        <v>16.91</v>
      </c>
      <c r="E76">
        <v>11.88</v>
      </c>
      <c r="F76">
        <v>9.51</v>
      </c>
      <c r="G76">
        <v>7.91</v>
      </c>
      <c r="H76">
        <v>6.27</v>
      </c>
      <c r="I76">
        <v>6.51</v>
      </c>
      <c r="J76">
        <v>6.2</v>
      </c>
      <c r="K76">
        <v>5</v>
      </c>
      <c r="L76">
        <v>5.04</v>
      </c>
      <c r="M76">
        <v>8.89</v>
      </c>
      <c r="N76">
        <v>6.31</v>
      </c>
      <c r="O76">
        <v>6.51</v>
      </c>
      <c r="P76">
        <v>6.36</v>
      </c>
      <c r="Q76">
        <v>7.24</v>
      </c>
      <c r="R76">
        <v>8.51</v>
      </c>
      <c r="S76">
        <v>9.11</v>
      </c>
      <c r="T76">
        <v>10.19</v>
      </c>
      <c r="U76">
        <v>10.69</v>
      </c>
      <c r="V76">
        <v>11.34</v>
      </c>
    </row>
    <row r="77" spans="1:83" x14ac:dyDescent="0.3">
      <c r="A77" s="1" t="s">
        <v>30</v>
      </c>
      <c r="B77">
        <v>4.8600000000000003</v>
      </c>
      <c r="C77">
        <v>3.77</v>
      </c>
      <c r="D77">
        <v>3.08</v>
      </c>
      <c r="E77">
        <v>3.89</v>
      </c>
      <c r="F77">
        <v>4.9800000000000004</v>
      </c>
      <c r="G77">
        <v>5.46</v>
      </c>
      <c r="H77">
        <v>5.15</v>
      </c>
      <c r="I77">
        <v>4.42</v>
      </c>
      <c r="J77">
        <v>1.66</v>
      </c>
      <c r="K77">
        <v>1.77</v>
      </c>
      <c r="L77">
        <v>2.31</v>
      </c>
      <c r="M77">
        <v>2.76</v>
      </c>
      <c r="N77">
        <v>3.35</v>
      </c>
      <c r="O77">
        <v>4.2699999999999996</v>
      </c>
      <c r="P77">
        <v>5.1100000000000003</v>
      </c>
      <c r="Q77">
        <v>6.16</v>
      </c>
      <c r="R77">
        <v>7.16</v>
      </c>
      <c r="S77">
        <v>8.14</v>
      </c>
      <c r="T77">
        <v>9.31</v>
      </c>
      <c r="U77">
        <v>10.130000000000001</v>
      </c>
      <c r="V77">
        <v>11.05</v>
      </c>
    </row>
    <row r="78" spans="1:83" x14ac:dyDescent="0.3">
      <c r="A78" s="1" t="s">
        <v>31</v>
      </c>
      <c r="B78">
        <v>7</v>
      </c>
      <c r="C78">
        <v>5.82</v>
      </c>
      <c r="D78">
        <v>5.95</v>
      </c>
      <c r="E78">
        <v>6.39</v>
      </c>
      <c r="F78">
        <v>7.16</v>
      </c>
      <c r="G78">
        <v>8.7799999999999994</v>
      </c>
      <c r="H78">
        <v>6.73</v>
      </c>
      <c r="I78">
        <v>4.26</v>
      </c>
      <c r="J78">
        <v>3.66</v>
      </c>
      <c r="K78">
        <v>3.56</v>
      </c>
      <c r="L78">
        <v>4.05</v>
      </c>
      <c r="M78">
        <v>5.5</v>
      </c>
      <c r="N78">
        <v>4.43</v>
      </c>
      <c r="O78">
        <v>5.27</v>
      </c>
      <c r="P78">
        <v>6.37</v>
      </c>
      <c r="Q78">
        <v>6.94</v>
      </c>
      <c r="R78">
        <v>7.49</v>
      </c>
      <c r="S78">
        <v>8.42</v>
      </c>
      <c r="T78">
        <v>9.5299999999999994</v>
      </c>
      <c r="U78">
        <v>10.33</v>
      </c>
      <c r="V78">
        <v>11.1</v>
      </c>
    </row>
    <row r="79" spans="1:83" x14ac:dyDescent="0.3">
      <c r="A79" s="1" t="s">
        <v>32</v>
      </c>
      <c r="B79">
        <v>5.7</v>
      </c>
      <c r="C79">
        <v>4.9000000000000004</v>
      </c>
      <c r="D79">
        <v>4.47</v>
      </c>
      <c r="E79">
        <v>6.63</v>
      </c>
      <c r="F79">
        <v>7.94</v>
      </c>
      <c r="G79">
        <v>6.36</v>
      </c>
      <c r="H79">
        <v>4.32</v>
      </c>
      <c r="I79">
        <v>4.46</v>
      </c>
      <c r="J79">
        <v>3.28</v>
      </c>
      <c r="K79">
        <v>3.55</v>
      </c>
      <c r="L79">
        <v>3.43</v>
      </c>
      <c r="M79">
        <v>4.49</v>
      </c>
      <c r="N79">
        <v>4.22</v>
      </c>
      <c r="O79">
        <v>5.69</v>
      </c>
      <c r="P79">
        <v>8.16</v>
      </c>
      <c r="Q79">
        <v>8.82</v>
      </c>
      <c r="R79">
        <v>7.98</v>
      </c>
      <c r="S79">
        <v>8.49</v>
      </c>
      <c r="T79">
        <v>9.2799999999999994</v>
      </c>
      <c r="U79">
        <v>10.14</v>
      </c>
      <c r="V79">
        <v>11.05</v>
      </c>
    </row>
    <row r="80" spans="1:83" x14ac:dyDescent="0.3">
      <c r="A80" s="1" t="s">
        <v>33</v>
      </c>
      <c r="B80">
        <v>10.72</v>
      </c>
      <c r="C80">
        <v>9.4600000000000009</v>
      </c>
      <c r="D80">
        <v>8.42</v>
      </c>
      <c r="E80">
        <v>12.26</v>
      </c>
      <c r="F80">
        <v>9.93</v>
      </c>
      <c r="G80">
        <v>13.17</v>
      </c>
      <c r="H80">
        <v>8.75</v>
      </c>
      <c r="I80">
        <v>8.19</v>
      </c>
      <c r="J80">
        <v>7.12</v>
      </c>
      <c r="K80">
        <v>6.25</v>
      </c>
      <c r="L80">
        <v>8.32</v>
      </c>
      <c r="M80">
        <v>10.07</v>
      </c>
      <c r="N80">
        <v>11.58</v>
      </c>
      <c r="O80">
        <v>11.48</v>
      </c>
      <c r="P80">
        <v>10.39</v>
      </c>
      <c r="Q80">
        <v>12.04</v>
      </c>
      <c r="R80">
        <v>10.58</v>
      </c>
      <c r="S80">
        <v>10.9</v>
      </c>
      <c r="T80">
        <v>12.38</v>
      </c>
      <c r="U80">
        <v>10.73</v>
      </c>
      <c r="V80">
        <v>11.41</v>
      </c>
    </row>
    <row r="81" spans="1:49" x14ac:dyDescent="0.3">
      <c r="A81" s="1" t="s">
        <v>34</v>
      </c>
      <c r="B81">
        <v>8.1199999999999992</v>
      </c>
      <c r="C81">
        <v>6.73</v>
      </c>
      <c r="D81">
        <v>5.94</v>
      </c>
      <c r="E81">
        <v>6.62</v>
      </c>
      <c r="F81">
        <v>7.05</v>
      </c>
      <c r="G81">
        <v>5.87</v>
      </c>
      <c r="H81">
        <v>3.41</v>
      </c>
      <c r="I81">
        <v>3.09</v>
      </c>
      <c r="J81">
        <v>2.81</v>
      </c>
      <c r="K81">
        <v>2.4900000000000002</v>
      </c>
      <c r="L81">
        <v>2.35</v>
      </c>
      <c r="M81">
        <v>3.71</v>
      </c>
      <c r="N81">
        <v>3.37</v>
      </c>
      <c r="O81">
        <v>4.1399999999999997</v>
      </c>
      <c r="P81">
        <v>4.93</v>
      </c>
      <c r="Q81">
        <v>5.89</v>
      </c>
      <c r="R81">
        <v>7.09</v>
      </c>
      <c r="S81">
        <v>8.2100000000000009</v>
      </c>
      <c r="T81">
        <v>9.34</v>
      </c>
      <c r="U81">
        <v>10.14</v>
      </c>
      <c r="V81">
        <v>11.15</v>
      </c>
    </row>
    <row r="82" spans="1:49" x14ac:dyDescent="0.3">
      <c r="A82" s="1" t="s">
        <v>35</v>
      </c>
      <c r="B82">
        <v>6.14</v>
      </c>
      <c r="C82">
        <v>5.98</v>
      </c>
      <c r="D82">
        <v>5.79</v>
      </c>
      <c r="E82">
        <v>6.72</v>
      </c>
      <c r="F82">
        <v>7.14</v>
      </c>
      <c r="G82">
        <v>5.87</v>
      </c>
      <c r="H82">
        <v>2.8</v>
      </c>
      <c r="I82">
        <v>2.02</v>
      </c>
      <c r="J82">
        <v>2.58</v>
      </c>
      <c r="K82">
        <v>2.4</v>
      </c>
      <c r="L82">
        <v>5.37</v>
      </c>
      <c r="M82">
        <v>6.75</v>
      </c>
      <c r="N82">
        <v>5.87</v>
      </c>
      <c r="O82">
        <v>7.46</v>
      </c>
      <c r="P82">
        <v>7.43</v>
      </c>
      <c r="Q82">
        <v>7.01</v>
      </c>
      <c r="R82">
        <v>7.76</v>
      </c>
      <c r="S82">
        <v>8.33</v>
      </c>
      <c r="T82">
        <v>9.31</v>
      </c>
      <c r="U82">
        <v>10.119999999999999</v>
      </c>
      <c r="V82">
        <v>11.01</v>
      </c>
    </row>
    <row r="83" spans="1:49" x14ac:dyDescent="0.3">
      <c r="A83" s="1" t="s">
        <v>36</v>
      </c>
      <c r="B83">
        <v>8.93</v>
      </c>
      <c r="C83">
        <v>11.2</v>
      </c>
      <c r="D83">
        <v>9.8000000000000007</v>
      </c>
      <c r="E83">
        <v>9.3000000000000007</v>
      </c>
      <c r="F83">
        <v>9.59</v>
      </c>
      <c r="G83">
        <v>12.52</v>
      </c>
      <c r="H83">
        <v>10.61</v>
      </c>
      <c r="I83">
        <v>10.1</v>
      </c>
      <c r="J83">
        <v>12.08</v>
      </c>
      <c r="K83">
        <v>11.9</v>
      </c>
      <c r="L83">
        <v>12.35</v>
      </c>
      <c r="M83">
        <v>11.26</v>
      </c>
      <c r="N83">
        <v>10.19</v>
      </c>
      <c r="O83">
        <v>10.4</v>
      </c>
      <c r="P83">
        <v>10.33</v>
      </c>
      <c r="Q83">
        <v>11.39</v>
      </c>
      <c r="R83">
        <v>12.11</v>
      </c>
      <c r="S83">
        <v>13.05</v>
      </c>
      <c r="T83">
        <v>14.57</v>
      </c>
      <c r="U83">
        <v>15.17</v>
      </c>
      <c r="V83">
        <v>15.76</v>
      </c>
    </row>
    <row r="84" spans="1:49" x14ac:dyDescent="0.3">
      <c r="A84" s="1" t="s">
        <v>37</v>
      </c>
      <c r="B84">
        <v>6.91</v>
      </c>
      <c r="C84">
        <v>5.13</v>
      </c>
      <c r="D84">
        <v>4.1900000000000004</v>
      </c>
      <c r="E84">
        <v>5.65</v>
      </c>
      <c r="F84">
        <v>5.85</v>
      </c>
      <c r="G84">
        <v>8.0500000000000007</v>
      </c>
      <c r="H84">
        <v>6.43</v>
      </c>
      <c r="I84">
        <v>5.8</v>
      </c>
      <c r="J84">
        <v>4.88</v>
      </c>
      <c r="K84">
        <v>4.1500000000000004</v>
      </c>
      <c r="L84">
        <v>3.95</v>
      </c>
      <c r="M84">
        <v>5.41</v>
      </c>
      <c r="N84">
        <v>5.03</v>
      </c>
      <c r="O84">
        <v>5.66</v>
      </c>
      <c r="P84">
        <v>6.28</v>
      </c>
      <c r="Q84">
        <v>8.0399999999999991</v>
      </c>
      <c r="R84">
        <v>9.6199999999999992</v>
      </c>
      <c r="S84">
        <v>10.23</v>
      </c>
      <c r="T84">
        <v>12.4</v>
      </c>
      <c r="U84">
        <v>11.6</v>
      </c>
      <c r="V84">
        <v>12.12</v>
      </c>
    </row>
    <row r="85" spans="1:49" x14ac:dyDescent="0.3">
      <c r="A85" s="1" t="s">
        <v>38</v>
      </c>
      <c r="B85">
        <v>7.39</v>
      </c>
      <c r="C85">
        <v>6.6</v>
      </c>
      <c r="D85">
        <v>6.03</v>
      </c>
      <c r="E85">
        <v>6.27</v>
      </c>
      <c r="F85">
        <v>6.96</v>
      </c>
      <c r="G85">
        <v>7.78</v>
      </c>
      <c r="H85">
        <v>7.1</v>
      </c>
      <c r="I85">
        <v>5.36</v>
      </c>
      <c r="J85">
        <v>4</v>
      </c>
      <c r="K85">
        <v>3.32</v>
      </c>
      <c r="L85">
        <v>4.6100000000000003</v>
      </c>
      <c r="M85">
        <v>6.78</v>
      </c>
      <c r="N85">
        <v>5.09</v>
      </c>
      <c r="O85">
        <v>5.66</v>
      </c>
      <c r="P85">
        <v>6.1</v>
      </c>
      <c r="Q85">
        <v>6.96</v>
      </c>
      <c r="R85">
        <v>8.42</v>
      </c>
      <c r="S85">
        <v>9.06</v>
      </c>
      <c r="T85">
        <v>11.34</v>
      </c>
      <c r="U85">
        <v>10.73</v>
      </c>
      <c r="V85">
        <v>11.51</v>
      </c>
    </row>
    <row r="86" spans="1:49" x14ac:dyDescent="0.3">
      <c r="A86" s="1" t="s">
        <v>39</v>
      </c>
      <c r="B86">
        <v>9.8699999999999992</v>
      </c>
      <c r="C86">
        <v>7.12</v>
      </c>
      <c r="D86">
        <v>6.73</v>
      </c>
      <c r="E86">
        <v>10.99</v>
      </c>
      <c r="F86">
        <v>11.26</v>
      </c>
      <c r="G86">
        <v>11.44</v>
      </c>
      <c r="H86">
        <v>8.0500000000000007</v>
      </c>
      <c r="I86">
        <v>8</v>
      </c>
      <c r="J86">
        <v>6.62</v>
      </c>
      <c r="K86">
        <v>6.37</v>
      </c>
      <c r="L86">
        <v>8.33</v>
      </c>
      <c r="M86">
        <v>13.02</v>
      </c>
      <c r="N86">
        <v>8.7100000000000009</v>
      </c>
      <c r="O86">
        <v>8.4499999999999993</v>
      </c>
      <c r="P86">
        <v>6.67</v>
      </c>
      <c r="Q86">
        <v>8.64</v>
      </c>
      <c r="R86">
        <v>9.1</v>
      </c>
      <c r="S86">
        <v>10.47</v>
      </c>
      <c r="T86">
        <v>12.64</v>
      </c>
      <c r="U86">
        <v>12.55</v>
      </c>
      <c r="V86">
        <v>12.5</v>
      </c>
    </row>
    <row r="87" spans="1:49" x14ac:dyDescent="0.3">
      <c r="A87" s="1" t="s">
        <v>40</v>
      </c>
      <c r="B87">
        <v>7.95</v>
      </c>
      <c r="C87">
        <v>5.22</v>
      </c>
      <c r="D87">
        <v>4.26</v>
      </c>
      <c r="E87">
        <v>3.53</v>
      </c>
      <c r="F87">
        <v>5.37</v>
      </c>
      <c r="G87">
        <v>7.26</v>
      </c>
      <c r="H87">
        <v>7.06</v>
      </c>
      <c r="I87">
        <v>6.77</v>
      </c>
      <c r="J87">
        <v>5.81</v>
      </c>
      <c r="K87">
        <v>7.32</v>
      </c>
      <c r="L87">
        <v>10.41</v>
      </c>
      <c r="M87">
        <v>9.14</v>
      </c>
      <c r="N87">
        <v>9.34</v>
      </c>
      <c r="O87">
        <v>10.07</v>
      </c>
      <c r="P87">
        <v>9.83</v>
      </c>
      <c r="Q87">
        <v>9.48</v>
      </c>
      <c r="R87">
        <v>10.02</v>
      </c>
      <c r="S87">
        <v>11.26</v>
      </c>
      <c r="T87">
        <v>10.87</v>
      </c>
      <c r="U87">
        <v>10.66</v>
      </c>
      <c r="V87">
        <v>11.5</v>
      </c>
    </row>
    <row r="93" spans="1:49" ht="15" thickBot="1" x14ac:dyDescent="0.35"/>
    <row r="94" spans="1:49" ht="15" thickBot="1" x14ac:dyDescent="0.35">
      <c r="B94" s="7">
        <v>1</v>
      </c>
      <c r="C94" s="7">
        <v>21</v>
      </c>
      <c r="D94" s="7">
        <v>22</v>
      </c>
      <c r="E94" s="7">
        <v>4</v>
      </c>
      <c r="F94" s="7">
        <v>5</v>
      </c>
      <c r="G94" s="7">
        <v>6</v>
      </c>
      <c r="H94" s="7">
        <v>23</v>
      </c>
      <c r="I94" s="7">
        <v>8</v>
      </c>
      <c r="J94" s="7">
        <v>24</v>
      </c>
      <c r="K94" s="7">
        <v>10</v>
      </c>
      <c r="L94" s="7">
        <v>11</v>
      </c>
      <c r="M94" s="7">
        <v>12</v>
      </c>
      <c r="N94" s="7">
        <v>13</v>
      </c>
      <c r="O94" s="7">
        <v>14</v>
      </c>
      <c r="P94" s="7">
        <v>15</v>
      </c>
      <c r="Q94" s="7">
        <v>16</v>
      </c>
      <c r="R94" s="7">
        <v>17</v>
      </c>
      <c r="S94" s="7">
        <v>18</v>
      </c>
      <c r="T94" s="7">
        <v>25</v>
      </c>
      <c r="U94" s="7">
        <v>20</v>
      </c>
      <c r="W94" s="2"/>
      <c r="X94" s="7">
        <v>1</v>
      </c>
      <c r="Y94" s="7">
        <v>21</v>
      </c>
      <c r="Z94" s="7">
        <v>22</v>
      </c>
      <c r="AA94" s="7">
        <v>4</v>
      </c>
      <c r="AB94" s="7">
        <v>5</v>
      </c>
      <c r="AC94" s="7">
        <v>6</v>
      </c>
      <c r="AD94" s="7">
        <v>23</v>
      </c>
      <c r="AE94" s="7">
        <v>8</v>
      </c>
      <c r="AF94" s="7">
        <v>24</v>
      </c>
      <c r="AG94" s="7">
        <v>10</v>
      </c>
      <c r="AH94" s="7">
        <v>11</v>
      </c>
      <c r="AI94" s="7">
        <v>12</v>
      </c>
      <c r="AJ94" s="7">
        <v>13</v>
      </c>
      <c r="AK94" s="7">
        <v>14</v>
      </c>
      <c r="AL94" s="7">
        <v>15</v>
      </c>
      <c r="AM94" s="7">
        <v>16</v>
      </c>
      <c r="AN94" s="7">
        <v>17</v>
      </c>
      <c r="AO94" s="7">
        <v>18</v>
      </c>
      <c r="AP94" s="7">
        <v>25</v>
      </c>
      <c r="AQ94" s="7">
        <v>20</v>
      </c>
      <c r="AT94" s="7" t="s">
        <v>64</v>
      </c>
      <c r="AW94" s="7" t="s">
        <v>78</v>
      </c>
    </row>
    <row r="95" spans="1:49" ht="15" thickBot="1" x14ac:dyDescent="0.35">
      <c r="A95" s="4" t="s">
        <v>42</v>
      </c>
      <c r="B95" s="22">
        <v>89.53</v>
      </c>
      <c r="C95" s="22">
        <v>90.84</v>
      </c>
      <c r="D95" s="22">
        <v>88.1</v>
      </c>
      <c r="E95" s="22">
        <v>88.3</v>
      </c>
      <c r="F95" s="22">
        <v>85.5</v>
      </c>
      <c r="G95" s="22">
        <v>91.1</v>
      </c>
      <c r="H95" s="22">
        <v>89.27</v>
      </c>
      <c r="I95" s="22">
        <v>88.39</v>
      </c>
      <c r="J95" s="22">
        <v>87.04</v>
      </c>
      <c r="K95" s="22">
        <v>87.97</v>
      </c>
      <c r="L95" s="22">
        <v>88.09</v>
      </c>
      <c r="M95" s="22">
        <v>84.5</v>
      </c>
      <c r="N95" s="22">
        <v>87.46</v>
      </c>
      <c r="O95" s="22">
        <v>85.65</v>
      </c>
      <c r="P95" s="22">
        <v>87.71</v>
      </c>
      <c r="Q95" s="22">
        <v>90.23</v>
      </c>
      <c r="R95" s="22">
        <v>89.4</v>
      </c>
      <c r="S95" s="22">
        <v>90.94</v>
      </c>
      <c r="T95" s="22">
        <v>85.64</v>
      </c>
      <c r="U95" s="22">
        <v>88.11</v>
      </c>
      <c r="V95" s="28" t="s">
        <v>63</v>
      </c>
      <c r="W95" s="9" t="s">
        <v>42</v>
      </c>
      <c r="X95" s="22">
        <f>10^(B95/10)</f>
        <v>897428794.50075018</v>
      </c>
      <c r="Y95" s="22">
        <f t="shared" ref="Y95:Y115" si="46">10^(C95/10)</f>
        <v>1213388850.4649789</v>
      </c>
      <c r="Z95" s="22">
        <f t="shared" ref="Z95:Z115" si="47">10^(D95/10)</f>
        <v>645654229.0346539</v>
      </c>
      <c r="AA95" s="22">
        <f t="shared" ref="AA95:AA115" si="48">10^(E95/10)</f>
        <v>676082975.39198244</v>
      </c>
      <c r="AB95" s="22">
        <f t="shared" ref="AB95:AB115" si="49">10^(F95/10)</f>
        <v>354813389.23357671</v>
      </c>
      <c r="AC95" s="22">
        <f t="shared" ref="AC95:AC115" si="50">10^(G95/10)</f>
        <v>1288249551.6931362</v>
      </c>
      <c r="AD95" s="22">
        <f t="shared" ref="AD95:AD115" si="51">10^(H95/10)</f>
        <v>845278845.16029108</v>
      </c>
      <c r="AE95" s="22">
        <f t="shared" ref="AE95:AE115" si="52">10^(I95/10)</f>
        <v>690239803.84024453</v>
      </c>
      <c r="AF95" s="22">
        <f t="shared" ref="AF95:AF115" si="53">10^(J95/10)</f>
        <v>505824662.00311655</v>
      </c>
      <c r="AG95" s="22">
        <f t="shared" ref="AG95:AG115" si="54">10^(K95/10)</f>
        <v>626613864.67233706</v>
      </c>
      <c r="AH95" s="22">
        <f t="shared" ref="AH95:AH115" si="55">10^(L95/10)</f>
        <v>644169265.51517987</v>
      </c>
      <c r="AI95" s="22">
        <f t="shared" ref="AI95:AI115" si="56">10^(M95/10)</f>
        <v>281838293.12644565</v>
      </c>
      <c r="AJ95" s="22">
        <f t="shared" ref="AJ95:AJ115" si="57">10^(N95/10)</f>
        <v>557185748.93192923</v>
      </c>
      <c r="AK95" s="22">
        <f t="shared" ref="AK95:AK115" si="58">10^(O95/10)</f>
        <v>367282300.49808592</v>
      </c>
      <c r="AL95" s="22">
        <f t="shared" ref="AL95:AL115" si="59">10^(P95/10)</f>
        <v>590201080.17184353</v>
      </c>
      <c r="AM95" s="22">
        <f t="shared" ref="AM95:AM115" si="60">10^(Q95/10)</f>
        <v>1054386896.3912601</v>
      </c>
      <c r="AN95" s="22">
        <f t="shared" ref="AN95:AN115" si="61">10^(R95/10)</f>
        <v>870963589.95608366</v>
      </c>
      <c r="AO95" s="22">
        <f t="shared" ref="AO95:AO115" si="62">10^(S95/10)</f>
        <v>1241652307.5924127</v>
      </c>
      <c r="AP95" s="22">
        <f t="shared" ref="AP95:AP115" si="63">10^(T95/10)</f>
        <v>366437574.6478343</v>
      </c>
      <c r="AQ95" s="22">
        <f t="shared" ref="AQ95:AQ115" si="64">10^(U95/10)</f>
        <v>647142615.74858427</v>
      </c>
      <c r="AR95" s="28" t="s">
        <v>64</v>
      </c>
      <c r="AS95" s="9" t="s">
        <v>42</v>
      </c>
      <c r="AT95" s="22">
        <f>AVERAGE(X95:AQ95)</f>
        <v>718241731.92873621</v>
      </c>
      <c r="AU95" s="28" t="s">
        <v>65</v>
      </c>
      <c r="AV95" s="9" t="s">
        <v>42</v>
      </c>
      <c r="AW95" s="22">
        <f>10*LOG10(AT95)</f>
        <v>88.562706352927449</v>
      </c>
    </row>
    <row r="96" spans="1:49" ht="15" thickBot="1" x14ac:dyDescent="0.35">
      <c r="A96" s="5" t="s">
        <v>43</v>
      </c>
      <c r="B96" s="22">
        <v>89.63</v>
      </c>
      <c r="C96" s="22">
        <v>89.87</v>
      </c>
      <c r="D96" s="22">
        <v>87.58</v>
      </c>
      <c r="E96" s="22">
        <v>87.29</v>
      </c>
      <c r="F96" s="22">
        <v>86.47</v>
      </c>
      <c r="G96" s="22">
        <v>90.45</v>
      </c>
      <c r="H96" s="22">
        <v>89.46</v>
      </c>
      <c r="I96" s="22">
        <v>87.22</v>
      </c>
      <c r="J96" s="22">
        <v>87.11</v>
      </c>
      <c r="K96" s="22">
        <v>88.64</v>
      </c>
      <c r="L96" s="22">
        <v>87.52</v>
      </c>
      <c r="M96" s="22">
        <v>83.33</v>
      </c>
      <c r="N96" s="22">
        <v>87.55</v>
      </c>
      <c r="O96" s="22">
        <v>83.5</v>
      </c>
      <c r="P96" s="22">
        <v>86.63</v>
      </c>
      <c r="Q96" s="22">
        <v>90.51</v>
      </c>
      <c r="R96" s="22">
        <v>89.86</v>
      </c>
      <c r="S96" s="22">
        <v>90.49</v>
      </c>
      <c r="T96" s="22">
        <v>83.86</v>
      </c>
      <c r="U96" s="22">
        <v>86.78</v>
      </c>
      <c r="V96" s="28"/>
      <c r="W96" s="6" t="s">
        <v>43</v>
      </c>
      <c r="X96" s="22">
        <f t="shared" ref="X96:X115" si="65">10^(B96/10)</f>
        <v>918332596.4835825</v>
      </c>
      <c r="Y96" s="22">
        <f t="shared" si="46"/>
        <v>970509967.24549043</v>
      </c>
      <c r="Z96" s="22">
        <f t="shared" si="47"/>
        <v>572796030.98582935</v>
      </c>
      <c r="AA96" s="22">
        <f t="shared" si="48"/>
        <v>535796657.51334411</v>
      </c>
      <c r="AB96" s="22">
        <f t="shared" si="49"/>
        <v>443608643.93143433</v>
      </c>
      <c r="AC96" s="22">
        <f t="shared" si="50"/>
        <v>1109174815.2624037</v>
      </c>
      <c r="AD96" s="22">
        <f t="shared" si="51"/>
        <v>883079900.41856325</v>
      </c>
      <c r="AE96" s="22">
        <f t="shared" si="52"/>
        <v>527229861.42282265</v>
      </c>
      <c r="AF96" s="22">
        <f t="shared" si="53"/>
        <v>514043651.5824275</v>
      </c>
      <c r="AG96" s="22">
        <f t="shared" si="54"/>
        <v>731139083.4834199</v>
      </c>
      <c r="AH96" s="22">
        <f t="shared" si="55"/>
        <v>564936974.81230223</v>
      </c>
      <c r="AI96" s="22">
        <f t="shared" si="56"/>
        <v>215278173.47243744</v>
      </c>
      <c r="AJ96" s="22">
        <f t="shared" si="57"/>
        <v>568852930.84384036</v>
      </c>
      <c r="AK96" s="22">
        <f t="shared" si="58"/>
        <v>223872113.85683441</v>
      </c>
      <c r="AL96" s="22">
        <f t="shared" si="59"/>
        <v>460256573.58135653</v>
      </c>
      <c r="AM96" s="22">
        <f t="shared" si="60"/>
        <v>1124604973.9669299</v>
      </c>
      <c r="AN96" s="22">
        <f t="shared" si="61"/>
        <v>968277856.26125276</v>
      </c>
      <c r="AO96" s="22">
        <f t="shared" si="62"/>
        <v>1119437883.4671533</v>
      </c>
      <c r="AP96" s="22">
        <f t="shared" si="63"/>
        <v>243220400.90738124</v>
      </c>
      <c r="AQ96" s="22">
        <f t="shared" si="64"/>
        <v>476430986.80541784</v>
      </c>
      <c r="AR96" s="28"/>
      <c r="AS96" s="6" t="s">
        <v>43</v>
      </c>
      <c r="AT96" s="22">
        <f t="shared" ref="AT96:AT115" si="66">AVERAGE(X96:AQ96)</f>
        <v>658544003.81521118</v>
      </c>
      <c r="AU96" s="28"/>
      <c r="AV96" s="6" t="s">
        <v>43</v>
      </c>
      <c r="AW96" s="22">
        <f t="shared" ref="AW96:AW115" si="67">10*LOG10(AT96)</f>
        <v>88.185847997619348</v>
      </c>
    </row>
    <row r="97" spans="1:58" ht="15" thickBot="1" x14ac:dyDescent="0.35">
      <c r="A97" s="5" t="s">
        <v>44</v>
      </c>
      <c r="B97" s="22">
        <v>89.84</v>
      </c>
      <c r="C97" s="22">
        <v>89.38</v>
      </c>
      <c r="D97" s="22">
        <v>87.4</v>
      </c>
      <c r="E97" s="22">
        <v>86.99</v>
      </c>
      <c r="F97" s="22">
        <v>86.53</v>
      </c>
      <c r="G97" s="22">
        <v>90.06</v>
      </c>
      <c r="H97" s="22">
        <v>89.31</v>
      </c>
      <c r="I97" s="22">
        <v>87.61</v>
      </c>
      <c r="J97" s="22">
        <v>86.75</v>
      </c>
      <c r="K97" s="22">
        <v>89.26</v>
      </c>
      <c r="L97" s="22">
        <v>87.17</v>
      </c>
      <c r="M97" s="22">
        <v>84.44</v>
      </c>
      <c r="N97" s="22">
        <v>87.47</v>
      </c>
      <c r="O97" s="22">
        <v>83.82</v>
      </c>
      <c r="P97" s="22">
        <v>87.15</v>
      </c>
      <c r="Q97" s="22">
        <v>90.39</v>
      </c>
      <c r="R97" s="22">
        <v>89.82</v>
      </c>
      <c r="S97" s="22">
        <v>90.13</v>
      </c>
      <c r="T97" s="22">
        <v>85.14</v>
      </c>
      <c r="U97" s="22">
        <v>87.18</v>
      </c>
      <c r="V97" s="28"/>
      <c r="W97" s="6" t="s">
        <v>44</v>
      </c>
      <c r="X97" s="22">
        <f t="shared" si="65"/>
        <v>963829023.62397277</v>
      </c>
      <c r="Y97" s="22">
        <f t="shared" si="46"/>
        <v>866961875.75821531</v>
      </c>
      <c r="Z97" s="22">
        <f t="shared" si="47"/>
        <v>549540873.85762548</v>
      </c>
      <c r="AA97" s="22">
        <f t="shared" si="48"/>
        <v>500034534.97697926</v>
      </c>
      <c r="AB97" s="22">
        <f t="shared" si="49"/>
        <v>449779854.89328849</v>
      </c>
      <c r="AC97" s="22">
        <f t="shared" si="50"/>
        <v>1013911385.736683</v>
      </c>
      <c r="AD97" s="22">
        <f t="shared" si="51"/>
        <v>853100114.01759303</v>
      </c>
      <c r="AE97" s="22">
        <f t="shared" si="52"/>
        <v>576766463.39225006</v>
      </c>
      <c r="AF97" s="22">
        <f t="shared" si="53"/>
        <v>473151258.96148163</v>
      </c>
      <c r="AG97" s="22">
        <f t="shared" si="54"/>
        <v>843334757.76427603</v>
      </c>
      <c r="AH97" s="22">
        <f t="shared" si="55"/>
        <v>521194711.10508221</v>
      </c>
      <c r="AI97" s="22">
        <f t="shared" si="56"/>
        <v>277971326.77592897</v>
      </c>
      <c r="AJ97" s="22">
        <f t="shared" si="57"/>
        <v>558470194.7368325</v>
      </c>
      <c r="AK97" s="22">
        <f t="shared" si="58"/>
        <v>240990542.86865938</v>
      </c>
      <c r="AL97" s="22">
        <f t="shared" si="59"/>
        <v>518800038.92896217</v>
      </c>
      <c r="AM97" s="22">
        <f t="shared" si="60"/>
        <v>1093956366.2720957</v>
      </c>
      <c r="AN97" s="22">
        <f t="shared" si="61"/>
        <v>959400631.51593399</v>
      </c>
      <c r="AO97" s="22">
        <f t="shared" si="62"/>
        <v>1030386120.4416175</v>
      </c>
      <c r="AP97" s="22">
        <f t="shared" si="63"/>
        <v>326587832.17233568</v>
      </c>
      <c r="AQ97" s="22">
        <f t="shared" si="64"/>
        <v>522396188.99912006</v>
      </c>
      <c r="AR97" s="28"/>
      <c r="AS97" s="6" t="s">
        <v>44</v>
      </c>
      <c r="AT97" s="22">
        <f t="shared" si="66"/>
        <v>657028204.83994699</v>
      </c>
      <c r="AU97" s="28"/>
      <c r="AV97" s="6" t="s">
        <v>44</v>
      </c>
      <c r="AW97" s="22">
        <f t="shared" si="67"/>
        <v>88.175840133092976</v>
      </c>
    </row>
    <row r="98" spans="1:58" ht="15" thickBot="1" x14ac:dyDescent="0.35">
      <c r="A98" s="5" t="s">
        <v>45</v>
      </c>
      <c r="B98" s="22">
        <v>89.89</v>
      </c>
      <c r="C98" s="22">
        <v>89.53</v>
      </c>
      <c r="D98" s="22">
        <v>86.36</v>
      </c>
      <c r="E98" s="22">
        <v>86.45</v>
      </c>
      <c r="F98" s="22">
        <v>86.15</v>
      </c>
      <c r="G98" s="22">
        <v>89.21</v>
      </c>
      <c r="H98" s="22">
        <v>88.43</v>
      </c>
      <c r="I98" s="22">
        <v>86.86</v>
      </c>
      <c r="J98" s="22">
        <v>87.34</v>
      </c>
      <c r="K98" s="22">
        <v>89.67</v>
      </c>
      <c r="L98" s="22">
        <v>86.17</v>
      </c>
      <c r="M98" s="22">
        <v>85.45</v>
      </c>
      <c r="N98" s="22">
        <v>87.54</v>
      </c>
      <c r="O98" s="22">
        <v>84.53</v>
      </c>
      <c r="P98" s="22">
        <v>86.43</v>
      </c>
      <c r="Q98" s="22">
        <v>89.56</v>
      </c>
      <c r="R98" s="22">
        <v>90.54</v>
      </c>
      <c r="S98" s="22">
        <v>89.84</v>
      </c>
      <c r="T98" s="22">
        <v>85.75</v>
      </c>
      <c r="U98" s="22">
        <v>87.03</v>
      </c>
      <c r="V98" s="28"/>
      <c r="W98" s="6" t="s">
        <v>45</v>
      </c>
      <c r="X98" s="22">
        <f t="shared" si="65"/>
        <v>974989637.71738911</v>
      </c>
      <c r="Y98" s="22">
        <f t="shared" si="46"/>
        <v>897428794.50075018</v>
      </c>
      <c r="Z98" s="22">
        <f t="shared" si="47"/>
        <v>432513831.03500867</v>
      </c>
      <c r="AA98" s="22">
        <f t="shared" si="48"/>
        <v>441570447.35331213</v>
      </c>
      <c r="AB98" s="22">
        <f t="shared" si="49"/>
        <v>412097519.0973314</v>
      </c>
      <c r="AC98" s="22">
        <f t="shared" si="50"/>
        <v>833681184.61963499</v>
      </c>
      <c r="AD98" s="22">
        <f t="shared" si="51"/>
        <v>696626514.1107707</v>
      </c>
      <c r="AE98" s="22">
        <f t="shared" si="52"/>
        <v>485288500.16212249</v>
      </c>
      <c r="AF98" s="22">
        <f t="shared" si="53"/>
        <v>542000890.40162444</v>
      </c>
      <c r="AG98" s="22">
        <f t="shared" si="54"/>
        <v>926829823.37935352</v>
      </c>
      <c r="AH98" s="22">
        <f t="shared" si="55"/>
        <v>413999674.81973225</v>
      </c>
      <c r="AI98" s="22">
        <f t="shared" si="56"/>
        <v>350751873.95256805</v>
      </c>
      <c r="AJ98" s="22">
        <f t="shared" si="57"/>
        <v>567544605.40854967</v>
      </c>
      <c r="AK98" s="22">
        <f t="shared" si="58"/>
        <v>283791902.84415549</v>
      </c>
      <c r="AL98" s="22">
        <f t="shared" si="59"/>
        <v>439541615.43782663</v>
      </c>
      <c r="AM98" s="22">
        <f t="shared" si="60"/>
        <v>903649473.72230184</v>
      </c>
      <c r="AN98" s="22">
        <f t="shared" si="61"/>
        <v>1132400363.235559</v>
      </c>
      <c r="AO98" s="22">
        <f t="shared" si="62"/>
        <v>963829023.62397277</v>
      </c>
      <c r="AP98" s="22">
        <f t="shared" si="63"/>
        <v>375837404.2884441</v>
      </c>
      <c r="AQ98" s="22">
        <f t="shared" si="64"/>
        <v>504661297.56352872</v>
      </c>
      <c r="AR98" s="28"/>
      <c r="AS98" s="6" t="s">
        <v>45</v>
      </c>
      <c r="AT98" s="22">
        <f t="shared" si="66"/>
        <v>628951718.86369681</v>
      </c>
      <c r="AU98" s="28"/>
      <c r="AV98" s="6" t="s">
        <v>45</v>
      </c>
      <c r="AW98" s="22">
        <f t="shared" si="67"/>
        <v>87.986173083453281</v>
      </c>
    </row>
    <row r="99" spans="1:58" ht="15" thickBot="1" x14ac:dyDescent="0.35">
      <c r="A99" s="5" t="s">
        <v>46</v>
      </c>
      <c r="B99" s="22">
        <v>89.89</v>
      </c>
      <c r="C99" s="22">
        <v>90.08</v>
      </c>
      <c r="D99" s="22">
        <v>86.08</v>
      </c>
      <c r="E99" s="22">
        <v>88.62</v>
      </c>
      <c r="F99" s="22">
        <v>87.03</v>
      </c>
      <c r="G99" s="22">
        <v>88.44</v>
      </c>
      <c r="H99" s="22">
        <v>88.28</v>
      </c>
      <c r="I99" s="22">
        <v>86.25</v>
      </c>
      <c r="J99" s="22">
        <v>87.41</v>
      </c>
      <c r="K99" s="22">
        <v>88.88</v>
      </c>
      <c r="L99" s="22">
        <v>85.35</v>
      </c>
      <c r="M99" s="22">
        <v>84.6</v>
      </c>
      <c r="N99" s="22">
        <v>86.79</v>
      </c>
      <c r="O99" s="22">
        <v>83.83</v>
      </c>
      <c r="P99" s="22">
        <v>86.42</v>
      </c>
      <c r="Q99" s="22">
        <v>88.33</v>
      </c>
      <c r="R99" s="22">
        <v>90.38</v>
      </c>
      <c r="S99" s="22">
        <v>89.14</v>
      </c>
      <c r="T99" s="22">
        <v>85.19</v>
      </c>
      <c r="U99" s="22">
        <v>87.02</v>
      </c>
      <c r="V99" s="28"/>
      <c r="W99" s="6" t="s">
        <v>46</v>
      </c>
      <c r="X99" s="22">
        <f t="shared" si="65"/>
        <v>974989637.71738911</v>
      </c>
      <c r="Y99" s="22">
        <f t="shared" si="46"/>
        <v>1018591388.0541183</v>
      </c>
      <c r="Z99" s="22">
        <f t="shared" si="47"/>
        <v>405508535.44838446</v>
      </c>
      <c r="AA99" s="22">
        <f t="shared" si="48"/>
        <v>727779804.53682554</v>
      </c>
      <c r="AB99" s="22">
        <f t="shared" si="49"/>
        <v>504661297.56352872</v>
      </c>
      <c r="AC99" s="22">
        <f t="shared" si="50"/>
        <v>698232404.07717144</v>
      </c>
      <c r="AD99" s="22">
        <f t="shared" si="51"/>
        <v>672976656.28431737</v>
      </c>
      <c r="AE99" s="22">
        <f t="shared" si="52"/>
        <v>421696503.42858344</v>
      </c>
      <c r="AF99" s="22">
        <f t="shared" si="53"/>
        <v>550807696.40540481</v>
      </c>
      <c r="AG99" s="22">
        <f t="shared" si="54"/>
        <v>772680585.0957042</v>
      </c>
      <c r="AH99" s="22">
        <f t="shared" si="55"/>
        <v>342767786.54645163</v>
      </c>
      <c r="AI99" s="22">
        <f t="shared" si="56"/>
        <v>288403150.31266087</v>
      </c>
      <c r="AJ99" s="22">
        <f t="shared" si="57"/>
        <v>477529273.65769166</v>
      </c>
      <c r="AK99" s="22">
        <f t="shared" si="58"/>
        <v>241546083.4444941</v>
      </c>
      <c r="AL99" s="22">
        <f t="shared" si="59"/>
        <v>438530697.77498597</v>
      </c>
      <c r="AM99" s="22">
        <f t="shared" si="60"/>
        <v>680769358.69374347</v>
      </c>
      <c r="AN99" s="22">
        <f t="shared" si="61"/>
        <v>1091440336.4487576</v>
      </c>
      <c r="AO99" s="22">
        <f t="shared" si="62"/>
        <v>820351544.32982063</v>
      </c>
      <c r="AP99" s="22">
        <f t="shared" si="63"/>
        <v>330369541.03681582</v>
      </c>
      <c r="AQ99" s="22">
        <f t="shared" si="64"/>
        <v>503500608.78790659</v>
      </c>
      <c r="AR99" s="28"/>
      <c r="AS99" s="6" t="s">
        <v>46</v>
      </c>
      <c r="AT99" s="22">
        <f t="shared" si="66"/>
        <v>598156644.4822377</v>
      </c>
      <c r="AU99" s="28"/>
      <c r="AV99" s="6" t="s">
        <v>46</v>
      </c>
      <c r="AW99" s="22">
        <f t="shared" si="67"/>
        <v>87.768149313557956</v>
      </c>
    </row>
    <row r="100" spans="1:58" ht="15" thickBot="1" x14ac:dyDescent="0.35">
      <c r="A100" s="5" t="s">
        <v>47</v>
      </c>
      <c r="B100" s="22">
        <v>90.4</v>
      </c>
      <c r="C100" s="22">
        <v>93.29</v>
      </c>
      <c r="D100" s="22">
        <v>90.25</v>
      </c>
      <c r="E100" s="22">
        <v>90.52</v>
      </c>
      <c r="F100" s="22">
        <v>88.91</v>
      </c>
      <c r="G100" s="22">
        <v>93.36</v>
      </c>
      <c r="H100" s="22">
        <v>91.37</v>
      </c>
      <c r="I100" s="22">
        <v>87.95</v>
      </c>
      <c r="J100" s="22">
        <v>85.34</v>
      </c>
      <c r="K100" s="22">
        <v>87.93</v>
      </c>
      <c r="L100" s="22">
        <v>90.31</v>
      </c>
      <c r="M100" s="22">
        <v>84.76</v>
      </c>
      <c r="N100" s="22">
        <v>89.84</v>
      </c>
      <c r="O100" s="22">
        <v>86.55</v>
      </c>
      <c r="P100" s="22">
        <v>88.91</v>
      </c>
      <c r="Q100" s="22">
        <v>92.95</v>
      </c>
      <c r="R100" s="22">
        <v>92.74</v>
      </c>
      <c r="S100" s="22">
        <v>91.99</v>
      </c>
      <c r="T100" s="22">
        <v>86.95</v>
      </c>
      <c r="U100" s="22">
        <v>90.53</v>
      </c>
      <c r="V100" s="28"/>
      <c r="W100" s="6" t="s">
        <v>47</v>
      </c>
      <c r="X100" s="22">
        <f t="shared" si="65"/>
        <v>1096478196.1431878</v>
      </c>
      <c r="Y100" s="22">
        <f t="shared" si="46"/>
        <v>2133044913.1465819</v>
      </c>
      <c r="Z100" s="22">
        <f t="shared" si="47"/>
        <v>1059253725.1772916</v>
      </c>
      <c r="AA100" s="22">
        <f t="shared" si="48"/>
        <v>1127197456.1755106</v>
      </c>
      <c r="AB100" s="22">
        <f t="shared" si="49"/>
        <v>778036551.03980482</v>
      </c>
      <c r="AC100" s="22">
        <f t="shared" si="50"/>
        <v>2167704104.8197031</v>
      </c>
      <c r="AD100" s="22">
        <f t="shared" si="51"/>
        <v>1370881766.1648576</v>
      </c>
      <c r="AE100" s="22">
        <f t="shared" si="52"/>
        <v>623734835.48241997</v>
      </c>
      <c r="AF100" s="22">
        <f t="shared" si="53"/>
        <v>341979442.5137099</v>
      </c>
      <c r="AG100" s="22">
        <f t="shared" si="54"/>
        <v>620869034.2300657</v>
      </c>
      <c r="AH100" s="22">
        <f t="shared" si="55"/>
        <v>1073989412.3412483</v>
      </c>
      <c r="AI100" s="22">
        <f t="shared" si="56"/>
        <v>299226463.66082042</v>
      </c>
      <c r="AJ100" s="22">
        <f t="shared" si="57"/>
        <v>963829023.62397277</v>
      </c>
      <c r="AK100" s="22">
        <f t="shared" si="58"/>
        <v>451855944.37492192</v>
      </c>
      <c r="AL100" s="22">
        <f t="shared" si="59"/>
        <v>778036551.03980482</v>
      </c>
      <c r="AM100" s="22">
        <f t="shared" si="60"/>
        <v>1972422736.1148608</v>
      </c>
      <c r="AN100" s="22">
        <f t="shared" si="61"/>
        <v>1879316816.8032675</v>
      </c>
      <c r="AO100" s="22">
        <f t="shared" si="62"/>
        <v>1581248039.2703836</v>
      </c>
      <c r="AP100" s="22">
        <f t="shared" si="63"/>
        <v>495450190.80479133</v>
      </c>
      <c r="AQ100" s="22">
        <f t="shared" si="64"/>
        <v>1129795914.6728029</v>
      </c>
      <c r="AR100" s="28"/>
      <c r="AS100" s="6" t="s">
        <v>47</v>
      </c>
      <c r="AT100" s="22">
        <f t="shared" si="66"/>
        <v>1097217555.8800001</v>
      </c>
      <c r="AU100" s="28"/>
      <c r="AV100" s="6" t="s">
        <v>47</v>
      </c>
      <c r="AW100" s="22">
        <f t="shared" si="67"/>
        <v>90.402927478577681</v>
      </c>
    </row>
    <row r="101" spans="1:58" ht="15" thickBot="1" x14ac:dyDescent="0.35">
      <c r="A101" s="5" t="s">
        <v>48</v>
      </c>
      <c r="B101" s="22">
        <v>91.52</v>
      </c>
      <c r="C101" s="22">
        <v>96.11</v>
      </c>
      <c r="D101" s="22">
        <v>92.58</v>
      </c>
      <c r="E101" s="22">
        <v>93.6</v>
      </c>
      <c r="F101" s="22">
        <v>88.88</v>
      </c>
      <c r="G101" s="22">
        <v>97.85</v>
      </c>
      <c r="H101" s="22">
        <v>93.06</v>
      </c>
      <c r="I101" s="22">
        <v>92.91</v>
      </c>
      <c r="J101" s="22">
        <v>86.48</v>
      </c>
      <c r="K101" s="22">
        <v>85.44</v>
      </c>
      <c r="L101" s="22">
        <v>94.83</v>
      </c>
      <c r="M101" s="22">
        <v>88.98</v>
      </c>
      <c r="N101" s="22">
        <v>89.4</v>
      </c>
      <c r="O101" s="22">
        <v>88.38</v>
      </c>
      <c r="P101" s="22">
        <v>92.38</v>
      </c>
      <c r="Q101" s="22">
        <v>96.02</v>
      </c>
      <c r="R101" s="22">
        <v>95.73</v>
      </c>
      <c r="S101" s="22">
        <v>97</v>
      </c>
      <c r="T101" s="22">
        <v>88.78</v>
      </c>
      <c r="U101" s="22">
        <v>92.58</v>
      </c>
      <c r="V101" s="28"/>
      <c r="W101" s="6" t="s">
        <v>48</v>
      </c>
      <c r="X101" s="22">
        <f t="shared" si="65"/>
        <v>1419057521.6890912</v>
      </c>
      <c r="Y101" s="22">
        <f t="shared" si="46"/>
        <v>4083193863.326941</v>
      </c>
      <c r="Z101" s="22">
        <f t="shared" si="47"/>
        <v>1811340092.6196005</v>
      </c>
      <c r="AA101" s="22">
        <f t="shared" si="48"/>
        <v>2290867652.7677717</v>
      </c>
      <c r="AB101" s="22">
        <f t="shared" si="49"/>
        <v>772680585.0957042</v>
      </c>
      <c r="AC101" s="22">
        <f t="shared" si="50"/>
        <v>6095368972.4017067</v>
      </c>
      <c r="AD101" s="22">
        <f t="shared" si="51"/>
        <v>2023019178.6782801</v>
      </c>
      <c r="AE101" s="22">
        <f t="shared" si="52"/>
        <v>1954339455.775403</v>
      </c>
      <c r="AF101" s="22">
        <f t="shared" si="53"/>
        <v>444631267.46910924</v>
      </c>
      <c r="AG101" s="22">
        <f t="shared" si="54"/>
        <v>349945167.02835828</v>
      </c>
      <c r="AH101" s="22">
        <f t="shared" si="55"/>
        <v>3040885025.676291</v>
      </c>
      <c r="AI101" s="22">
        <f t="shared" si="56"/>
        <v>790678627.99982703</v>
      </c>
      <c r="AJ101" s="22">
        <f t="shared" si="57"/>
        <v>870963589.95608366</v>
      </c>
      <c r="AK101" s="22">
        <f t="shared" si="58"/>
        <v>688652296.34427571</v>
      </c>
      <c r="AL101" s="22">
        <f t="shared" si="59"/>
        <v>1729816359.2151062</v>
      </c>
      <c r="AM101" s="22">
        <f t="shared" si="60"/>
        <v>3999447497.6109829</v>
      </c>
      <c r="AN101" s="22">
        <f t="shared" si="61"/>
        <v>3741105882.7205448</v>
      </c>
      <c r="AO101" s="22">
        <f t="shared" si="62"/>
        <v>5011872336.2727213</v>
      </c>
      <c r="AP101" s="22">
        <f t="shared" si="63"/>
        <v>755092227.66543591</v>
      </c>
      <c r="AQ101" s="22">
        <f t="shared" si="64"/>
        <v>1811340092.6196005</v>
      </c>
      <c r="AR101" s="28"/>
      <c r="AS101" s="6" t="s">
        <v>48</v>
      </c>
      <c r="AT101" s="22">
        <f t="shared" si="66"/>
        <v>2184214884.6466417</v>
      </c>
      <c r="AU101" s="28"/>
      <c r="AV101" s="6" t="s">
        <v>48</v>
      </c>
      <c r="AW101" s="22">
        <f t="shared" si="67"/>
        <v>93.392953623410918</v>
      </c>
    </row>
    <row r="102" spans="1:58" ht="15" thickBot="1" x14ac:dyDescent="0.35">
      <c r="A102" s="5" t="s">
        <v>49</v>
      </c>
      <c r="B102" s="22">
        <v>92.55</v>
      </c>
      <c r="C102" s="22">
        <v>97.83</v>
      </c>
      <c r="D102" s="22">
        <v>90.57</v>
      </c>
      <c r="E102" s="22">
        <v>93.43</v>
      </c>
      <c r="F102" s="22">
        <v>92.71</v>
      </c>
      <c r="G102" s="22">
        <v>97.81</v>
      </c>
      <c r="H102" s="22">
        <v>97.4</v>
      </c>
      <c r="I102" s="22">
        <v>90.59</v>
      </c>
      <c r="J102" s="22">
        <v>88.24</v>
      </c>
      <c r="K102" s="22">
        <v>89.22</v>
      </c>
      <c r="L102" s="22">
        <v>91.77</v>
      </c>
      <c r="M102" s="22">
        <v>88.81</v>
      </c>
      <c r="N102" s="22">
        <v>83.31</v>
      </c>
      <c r="O102" s="22">
        <v>84.68</v>
      </c>
      <c r="P102" s="22">
        <v>90.23</v>
      </c>
      <c r="Q102" s="22">
        <v>97.19</v>
      </c>
      <c r="R102" s="22">
        <v>96.52</v>
      </c>
      <c r="S102" s="22">
        <v>96.51</v>
      </c>
      <c r="T102" s="22">
        <v>90.27</v>
      </c>
      <c r="U102" s="22">
        <v>93.8</v>
      </c>
      <c r="V102" s="28"/>
      <c r="W102" s="6" t="s">
        <v>49</v>
      </c>
      <c r="X102" s="22">
        <f t="shared" si="65"/>
        <v>1798870915.1287885</v>
      </c>
      <c r="Y102" s="22">
        <f t="shared" si="46"/>
        <v>6067363295.8850603</v>
      </c>
      <c r="Z102" s="22">
        <f t="shared" si="47"/>
        <v>1140249787.5611689</v>
      </c>
      <c r="AA102" s="22">
        <f t="shared" si="48"/>
        <v>2202926463.0534601</v>
      </c>
      <c r="AB102" s="22">
        <f t="shared" si="49"/>
        <v>1866379690.8346717</v>
      </c>
      <c r="AC102" s="22">
        <f t="shared" si="50"/>
        <v>6039486293.7638178</v>
      </c>
      <c r="AD102" s="22">
        <f t="shared" si="51"/>
        <v>5495408738.5762615</v>
      </c>
      <c r="AE102" s="22">
        <f t="shared" si="52"/>
        <v>1145512941.4455416</v>
      </c>
      <c r="AF102" s="22">
        <f t="shared" si="53"/>
        <v>666806769.21362233</v>
      </c>
      <c r="AG102" s="22">
        <f t="shared" si="54"/>
        <v>835603018.23125219</v>
      </c>
      <c r="AH102" s="22">
        <f t="shared" si="55"/>
        <v>1503141966.0900261</v>
      </c>
      <c r="AI102" s="22">
        <f t="shared" si="56"/>
        <v>760326276.94018269</v>
      </c>
      <c r="AJ102" s="22">
        <f t="shared" si="57"/>
        <v>214289060.11200571</v>
      </c>
      <c r="AK102" s="22">
        <f t="shared" si="58"/>
        <v>293764965.19615394</v>
      </c>
      <c r="AL102" s="22">
        <f t="shared" si="59"/>
        <v>1054386896.3912601</v>
      </c>
      <c r="AM102" s="22">
        <f t="shared" si="60"/>
        <v>5236004365.8575144</v>
      </c>
      <c r="AN102" s="22">
        <f t="shared" si="61"/>
        <v>4487453899.3313284</v>
      </c>
      <c r="AO102" s="22">
        <f t="shared" si="62"/>
        <v>4477133041.763629</v>
      </c>
      <c r="AP102" s="22">
        <f t="shared" si="63"/>
        <v>1064143018.2243165</v>
      </c>
      <c r="AQ102" s="22">
        <f t="shared" si="64"/>
        <v>2398832919.0194888</v>
      </c>
      <c r="AR102" s="28"/>
      <c r="AS102" s="6" t="s">
        <v>49</v>
      </c>
      <c r="AT102" s="22">
        <f t="shared" si="66"/>
        <v>2437404216.1309776</v>
      </c>
      <c r="AU102" s="28"/>
      <c r="AV102" s="6" t="s">
        <v>49</v>
      </c>
      <c r="AW102" s="22">
        <f t="shared" si="67"/>
        <v>93.869275580226287</v>
      </c>
    </row>
    <row r="103" spans="1:58" ht="15" thickBot="1" x14ac:dyDescent="0.35">
      <c r="A103" s="5" t="s">
        <v>50</v>
      </c>
      <c r="B103" s="22">
        <v>92.52</v>
      </c>
      <c r="C103" s="22">
        <v>95.4</v>
      </c>
      <c r="D103" s="22">
        <v>88.46</v>
      </c>
      <c r="E103" s="22">
        <v>92.12</v>
      </c>
      <c r="F103" s="22">
        <v>90.44</v>
      </c>
      <c r="G103" s="22">
        <v>94.23</v>
      </c>
      <c r="H103" s="22">
        <v>95.08</v>
      </c>
      <c r="I103" s="22">
        <v>87.79</v>
      </c>
      <c r="J103" s="22">
        <v>90.01</v>
      </c>
      <c r="K103" s="22">
        <v>87.24</v>
      </c>
      <c r="L103" s="22">
        <v>86.49</v>
      </c>
      <c r="M103" s="22">
        <v>83.16</v>
      </c>
      <c r="N103" s="22">
        <v>85.62</v>
      </c>
      <c r="O103" s="22">
        <v>81.709999999999994</v>
      </c>
      <c r="P103" s="22">
        <v>86.99</v>
      </c>
      <c r="Q103" s="22">
        <v>97.02</v>
      </c>
      <c r="R103" s="22">
        <v>97.11</v>
      </c>
      <c r="S103" s="22">
        <v>95.65</v>
      </c>
      <c r="T103" s="22">
        <v>83.74</v>
      </c>
      <c r="U103" s="22">
        <v>92.21</v>
      </c>
      <c r="V103" s="28"/>
      <c r="W103" s="6" t="s">
        <v>50</v>
      </c>
      <c r="X103" s="22">
        <f t="shared" si="65"/>
        <v>1786487574.8520477</v>
      </c>
      <c r="Y103" s="22">
        <f t="shared" si="46"/>
        <v>3467368504.5253329</v>
      </c>
      <c r="Z103" s="22">
        <f t="shared" si="47"/>
        <v>701455298.4199723</v>
      </c>
      <c r="AA103" s="22">
        <f t="shared" si="48"/>
        <v>1629296032.6397262</v>
      </c>
      <c r="AB103" s="22">
        <f t="shared" si="49"/>
        <v>1106623783.9776683</v>
      </c>
      <c r="AC103" s="22">
        <f t="shared" si="50"/>
        <v>2648500138.6067033</v>
      </c>
      <c r="AD103" s="22">
        <f t="shared" si="51"/>
        <v>3221068791.2834349</v>
      </c>
      <c r="AE103" s="22">
        <f t="shared" si="52"/>
        <v>601173737.48327839</v>
      </c>
      <c r="AF103" s="22">
        <f t="shared" si="53"/>
        <v>1002305238.0779033</v>
      </c>
      <c r="AG103" s="22">
        <f t="shared" si="54"/>
        <v>529663443.89165848</v>
      </c>
      <c r="AH103" s="22">
        <f t="shared" si="55"/>
        <v>445656248.39750254</v>
      </c>
      <c r="AI103" s="22">
        <f t="shared" si="56"/>
        <v>207014134.87910411</v>
      </c>
      <c r="AJ103" s="22">
        <f t="shared" si="57"/>
        <v>364753946.92560959</v>
      </c>
      <c r="AK103" s="22">
        <f t="shared" si="58"/>
        <v>148251808.51459548</v>
      </c>
      <c r="AL103" s="22">
        <f t="shared" si="59"/>
        <v>500034534.97697926</v>
      </c>
      <c r="AM103" s="22">
        <f t="shared" si="60"/>
        <v>5035006087.8790541</v>
      </c>
      <c r="AN103" s="22">
        <f t="shared" si="61"/>
        <v>5140436515.8242807</v>
      </c>
      <c r="AO103" s="22">
        <f t="shared" si="62"/>
        <v>3672823004.9808636</v>
      </c>
      <c r="AP103" s="22">
        <f t="shared" si="63"/>
        <v>236591969.74857521</v>
      </c>
      <c r="AQ103" s="22">
        <f t="shared" si="64"/>
        <v>1663412650.3701718</v>
      </c>
      <c r="AR103" s="28"/>
      <c r="AS103" s="6" t="s">
        <v>50</v>
      </c>
      <c r="AT103" s="22">
        <f t="shared" si="66"/>
        <v>1705396172.3127227</v>
      </c>
      <c r="AU103" s="28"/>
      <c r="AV103" s="6" t="s">
        <v>50</v>
      </c>
      <c r="AW103" s="22">
        <f t="shared" si="67"/>
        <v>92.318252838933645</v>
      </c>
    </row>
    <row r="104" spans="1:58" ht="15" thickBot="1" x14ac:dyDescent="0.35">
      <c r="A104" s="5" t="s">
        <v>51</v>
      </c>
      <c r="B104" s="22">
        <v>91.7</v>
      </c>
      <c r="C104" s="22">
        <v>94.17</v>
      </c>
      <c r="D104" s="22">
        <v>84</v>
      </c>
      <c r="E104" s="22">
        <v>88.33</v>
      </c>
      <c r="F104" s="22">
        <v>90.97</v>
      </c>
      <c r="G104" s="22">
        <v>91.47</v>
      </c>
      <c r="H104" s="22">
        <v>89.09</v>
      </c>
      <c r="I104" s="22">
        <v>82.67</v>
      </c>
      <c r="J104" s="22">
        <v>87.85</v>
      </c>
      <c r="K104" s="22">
        <v>89.13</v>
      </c>
      <c r="L104" s="22">
        <v>80.39</v>
      </c>
      <c r="M104" s="22">
        <v>78.7</v>
      </c>
      <c r="N104" s="22">
        <v>87.77</v>
      </c>
      <c r="O104" s="22">
        <v>80.14</v>
      </c>
      <c r="P104" s="22">
        <v>82.23</v>
      </c>
      <c r="Q104" s="22">
        <v>94.72</v>
      </c>
      <c r="R104" s="22">
        <v>95.14</v>
      </c>
      <c r="S104" s="22">
        <v>90.78</v>
      </c>
      <c r="T104" s="22">
        <v>78.16</v>
      </c>
      <c r="U104" s="22">
        <v>87.47</v>
      </c>
      <c r="V104" s="28"/>
      <c r="W104" s="6" t="s">
        <v>51</v>
      </c>
      <c r="X104" s="22">
        <f t="shared" si="65"/>
        <v>1479108388.1682093</v>
      </c>
      <c r="Y104" s="22">
        <f t="shared" si="46"/>
        <v>2612161354.3992071</v>
      </c>
      <c r="Z104" s="22">
        <f t="shared" si="47"/>
        <v>251188643.15095839</v>
      </c>
      <c r="AA104" s="22">
        <f t="shared" si="48"/>
        <v>680769358.69374347</v>
      </c>
      <c r="AB104" s="22">
        <f t="shared" si="49"/>
        <v>1250259030.2177198</v>
      </c>
      <c r="AC104" s="22">
        <f t="shared" si="50"/>
        <v>1402813704.5619621</v>
      </c>
      <c r="AD104" s="22">
        <f t="shared" si="51"/>
        <v>810961057.85384321</v>
      </c>
      <c r="AE104" s="22">
        <f t="shared" si="52"/>
        <v>184926861.89780793</v>
      </c>
      <c r="AF104" s="22">
        <f t="shared" si="53"/>
        <v>609536897.24017</v>
      </c>
      <c r="AG104" s="22">
        <f t="shared" si="54"/>
        <v>818464788.13479173</v>
      </c>
      <c r="AH104" s="22">
        <f t="shared" si="55"/>
        <v>109395636.62720945</v>
      </c>
      <c r="AI104" s="22">
        <f t="shared" si="56"/>
        <v>74131024.130091965</v>
      </c>
      <c r="AJ104" s="22">
        <f t="shared" si="57"/>
        <v>598411595.0603193</v>
      </c>
      <c r="AK104" s="22">
        <f t="shared" si="58"/>
        <v>103276140.57613984</v>
      </c>
      <c r="AL104" s="22">
        <f t="shared" si="59"/>
        <v>167109061.43107164</v>
      </c>
      <c r="AM104" s="22">
        <f t="shared" si="60"/>
        <v>2964831389.5243416</v>
      </c>
      <c r="AN104" s="22">
        <f t="shared" si="61"/>
        <v>3265878321.7233605</v>
      </c>
      <c r="AO104" s="22">
        <f t="shared" si="62"/>
        <v>1196740531.3072443</v>
      </c>
      <c r="AP104" s="22">
        <f t="shared" si="63"/>
        <v>65463617.406727538</v>
      </c>
      <c r="AQ104" s="22">
        <f t="shared" si="64"/>
        <v>558470194.7368325</v>
      </c>
      <c r="AR104" s="28"/>
      <c r="AS104" s="6" t="s">
        <v>51</v>
      </c>
      <c r="AT104" s="22">
        <f t="shared" si="66"/>
        <v>960194879.84208751</v>
      </c>
      <c r="AU104" s="28"/>
      <c r="AV104" s="6" t="s">
        <v>51</v>
      </c>
      <c r="AW104" s="22">
        <f t="shared" si="67"/>
        <v>89.823593858007612</v>
      </c>
    </row>
    <row r="105" spans="1:58" ht="15" thickBot="1" x14ac:dyDescent="0.35">
      <c r="A105" s="5" t="s">
        <v>52</v>
      </c>
      <c r="B105" s="22">
        <v>91.73</v>
      </c>
      <c r="C105" s="22">
        <v>95.26</v>
      </c>
      <c r="D105" s="22">
        <v>84.73</v>
      </c>
      <c r="E105" s="22">
        <v>89.88</v>
      </c>
      <c r="F105" s="22">
        <v>91</v>
      </c>
      <c r="G105" s="22">
        <v>92.65</v>
      </c>
      <c r="H105" s="22">
        <v>87.52</v>
      </c>
      <c r="I105" s="22">
        <v>85.51</v>
      </c>
      <c r="J105" s="22">
        <v>83.49</v>
      </c>
      <c r="K105" s="22">
        <v>89.09</v>
      </c>
      <c r="L105" s="22">
        <v>82.22</v>
      </c>
      <c r="M105" s="22">
        <v>81.52</v>
      </c>
      <c r="N105" s="22">
        <v>85.2</v>
      </c>
      <c r="O105" s="22">
        <v>80.12</v>
      </c>
      <c r="P105" s="22">
        <v>84.36</v>
      </c>
      <c r="Q105" s="22">
        <v>92.95</v>
      </c>
      <c r="R105" s="22">
        <v>94.22</v>
      </c>
      <c r="S105" s="22">
        <v>90.19</v>
      </c>
      <c r="T105" s="22">
        <v>81.36</v>
      </c>
      <c r="U105" s="22">
        <v>89.42</v>
      </c>
      <c r="V105" s="28"/>
      <c r="W105" s="6" t="s">
        <v>52</v>
      </c>
      <c r="X105" s="22">
        <f t="shared" si="65"/>
        <v>1489361077.7109201</v>
      </c>
      <c r="Y105" s="22">
        <f t="shared" si="46"/>
        <v>3357376142.4295535</v>
      </c>
      <c r="Z105" s="22">
        <f t="shared" si="47"/>
        <v>297166603.17380351</v>
      </c>
      <c r="AA105" s="22">
        <f t="shared" si="48"/>
        <v>972747223.77696657</v>
      </c>
      <c r="AB105" s="22">
        <f t="shared" si="49"/>
        <v>1258925411.7941697</v>
      </c>
      <c r="AC105" s="22">
        <f t="shared" si="50"/>
        <v>1840772001.4689629</v>
      </c>
      <c r="AD105" s="22">
        <f t="shared" si="51"/>
        <v>564936974.81230223</v>
      </c>
      <c r="AE105" s="22">
        <f t="shared" si="52"/>
        <v>355631318.56898558</v>
      </c>
      <c r="AF105" s="22">
        <f t="shared" si="53"/>
        <v>223357222.28305346</v>
      </c>
      <c r="AG105" s="22">
        <f t="shared" si="54"/>
        <v>810961057.85384321</v>
      </c>
      <c r="AH105" s="22">
        <f t="shared" si="55"/>
        <v>166724721.25510645</v>
      </c>
      <c r="AI105" s="22">
        <f t="shared" si="56"/>
        <v>141905752.16890946</v>
      </c>
      <c r="AJ105" s="22">
        <f t="shared" si="57"/>
        <v>331131121.48259121</v>
      </c>
      <c r="AK105" s="22">
        <f t="shared" si="58"/>
        <v>102801629.81264767</v>
      </c>
      <c r="AL105" s="22">
        <f t="shared" si="59"/>
        <v>272897778.28080457</v>
      </c>
      <c r="AM105" s="22">
        <f t="shared" si="60"/>
        <v>1972422736.1148608</v>
      </c>
      <c r="AN105" s="22">
        <f t="shared" si="61"/>
        <v>2642408757.3219566</v>
      </c>
      <c r="AO105" s="22">
        <f t="shared" si="62"/>
        <v>1044720219.2208021</v>
      </c>
      <c r="AP105" s="22">
        <f t="shared" si="63"/>
        <v>136772882.55958506</v>
      </c>
      <c r="AQ105" s="22">
        <f t="shared" si="64"/>
        <v>874983775.22743714</v>
      </c>
      <c r="AR105" s="28"/>
      <c r="AS105" s="6" t="s">
        <v>52</v>
      </c>
      <c r="AT105" s="22">
        <f t="shared" si="66"/>
        <v>942900220.36586285</v>
      </c>
      <c r="AU105" s="28"/>
      <c r="AV105" s="6" t="s">
        <v>52</v>
      </c>
      <c r="AW105" s="22">
        <f t="shared" si="67"/>
        <v>89.744657372365168</v>
      </c>
      <c r="AZ105" s="13" t="s">
        <v>80</v>
      </c>
      <c r="BC105" s="13" t="s">
        <v>81</v>
      </c>
      <c r="BF105" s="13" t="s">
        <v>82</v>
      </c>
    </row>
    <row r="106" spans="1:58" ht="15" thickBot="1" x14ac:dyDescent="0.35">
      <c r="A106" s="5" t="s">
        <v>53</v>
      </c>
      <c r="B106" s="22">
        <v>89.2</v>
      </c>
      <c r="C106" s="22">
        <v>92.45</v>
      </c>
      <c r="D106" s="22">
        <v>82.86</v>
      </c>
      <c r="E106" s="22">
        <v>87.81</v>
      </c>
      <c r="F106" s="22">
        <v>88.47</v>
      </c>
      <c r="G106" s="22">
        <v>90.39</v>
      </c>
      <c r="H106" s="22">
        <v>85.13</v>
      </c>
      <c r="I106" s="22">
        <v>83.79</v>
      </c>
      <c r="J106" s="22">
        <v>82.3</v>
      </c>
      <c r="K106" s="22">
        <v>84.7</v>
      </c>
      <c r="L106" s="22">
        <v>78.010000000000005</v>
      </c>
      <c r="M106" s="22">
        <v>77.77</v>
      </c>
      <c r="N106" s="22">
        <v>78.209999999999994</v>
      </c>
      <c r="O106" s="22">
        <v>75.48</v>
      </c>
      <c r="P106" s="22">
        <v>82.34</v>
      </c>
      <c r="Q106" s="22">
        <v>90.96</v>
      </c>
      <c r="R106" s="22">
        <v>92.61</v>
      </c>
      <c r="S106" s="22">
        <v>87.92</v>
      </c>
      <c r="T106" s="22">
        <v>76.81</v>
      </c>
      <c r="U106" s="22">
        <v>86.29</v>
      </c>
      <c r="V106" s="28"/>
      <c r="W106" s="6" t="s">
        <v>53</v>
      </c>
      <c r="X106" s="22">
        <f t="shared" si="65"/>
        <v>831763771.10267103</v>
      </c>
      <c r="Y106" s="22">
        <f t="shared" si="46"/>
        <v>1757923613.9586997</v>
      </c>
      <c r="Z106" s="22">
        <f t="shared" si="47"/>
        <v>193196831.70169234</v>
      </c>
      <c r="AA106" s="22">
        <f t="shared" si="48"/>
        <v>603948629.37638104</v>
      </c>
      <c r="AB106" s="22">
        <f t="shared" si="49"/>
        <v>703072319.88383496</v>
      </c>
      <c r="AC106" s="22">
        <f t="shared" si="50"/>
        <v>1093956366.2720957</v>
      </c>
      <c r="AD106" s="22">
        <f t="shared" si="51"/>
        <v>325836701.00200957</v>
      </c>
      <c r="AE106" s="22">
        <f t="shared" si="52"/>
        <v>239331575.64053982</v>
      </c>
      <c r="AF106" s="22">
        <f t="shared" si="53"/>
        <v>169824365.24617496</v>
      </c>
      <c r="AG106" s="22">
        <f t="shared" si="54"/>
        <v>295120922.66663986</v>
      </c>
      <c r="AH106" s="22">
        <f t="shared" si="55"/>
        <v>63241185.137621999</v>
      </c>
      <c r="AI106" s="22">
        <f t="shared" si="56"/>
        <v>59841159.506031856</v>
      </c>
      <c r="AJ106" s="22">
        <f t="shared" si="57"/>
        <v>66221650.370176233</v>
      </c>
      <c r="AK106" s="22">
        <f t="shared" si="58"/>
        <v>35318316.979195736</v>
      </c>
      <c r="AL106" s="22">
        <f t="shared" si="59"/>
        <v>171395730.75084293</v>
      </c>
      <c r="AM106" s="22">
        <f t="shared" si="60"/>
        <v>1247383514.2429464</v>
      </c>
      <c r="AN106" s="22">
        <f t="shared" si="61"/>
        <v>1823895702.3196399</v>
      </c>
      <c r="AO106" s="22">
        <f t="shared" si="62"/>
        <v>619441075.07678306</v>
      </c>
      <c r="AP106" s="22">
        <f t="shared" si="63"/>
        <v>47973344.863669008</v>
      </c>
      <c r="AQ106" s="22">
        <f t="shared" si="64"/>
        <v>425598413.13374549</v>
      </c>
      <c r="AR106" s="28"/>
      <c r="AS106" s="6" t="s">
        <v>53</v>
      </c>
      <c r="AT106" s="22">
        <f t="shared" si="66"/>
        <v>538714259.46156955</v>
      </c>
      <c r="AU106" s="28"/>
      <c r="AV106" s="6" t="s">
        <v>53</v>
      </c>
      <c r="AW106" s="22">
        <f t="shared" si="67"/>
        <v>87.313584712272515</v>
      </c>
      <c r="AY106" s="9" t="s">
        <v>42</v>
      </c>
      <c r="AZ106" s="22">
        <f>AW95-AW119</f>
        <v>81.601905643661496</v>
      </c>
      <c r="BB106" s="9" t="s">
        <v>42</v>
      </c>
      <c r="BC106" s="22">
        <v>0</v>
      </c>
      <c r="BE106" s="9" t="s">
        <v>42</v>
      </c>
      <c r="BF106" s="22">
        <f>AW95-BC106</f>
        <v>88.562706352927449</v>
      </c>
    </row>
    <row r="107" spans="1:58" ht="15" thickBot="1" x14ac:dyDescent="0.35">
      <c r="A107" s="5" t="s">
        <v>54</v>
      </c>
      <c r="B107" s="22">
        <v>90.33</v>
      </c>
      <c r="C107" s="22">
        <v>93.8</v>
      </c>
      <c r="D107" s="22">
        <v>84.38</v>
      </c>
      <c r="E107" s="22">
        <v>85.06</v>
      </c>
      <c r="F107" s="22">
        <v>87.73</v>
      </c>
      <c r="G107" s="22">
        <v>91.12</v>
      </c>
      <c r="H107" s="22">
        <v>83.32</v>
      </c>
      <c r="I107" s="22">
        <v>80.53</v>
      </c>
      <c r="J107" s="22">
        <v>79.599999999999994</v>
      </c>
      <c r="K107" s="22">
        <v>80.91</v>
      </c>
      <c r="L107" s="22">
        <v>79.400000000000006</v>
      </c>
      <c r="M107" s="22">
        <v>78.7</v>
      </c>
      <c r="N107" s="22">
        <v>79.260000000000005</v>
      </c>
      <c r="O107" s="22">
        <v>73.900000000000006</v>
      </c>
      <c r="P107" s="22">
        <v>77.87</v>
      </c>
      <c r="Q107" s="22">
        <v>93.56</v>
      </c>
      <c r="R107" s="22">
        <v>97.05</v>
      </c>
      <c r="S107" s="22">
        <v>87.14</v>
      </c>
      <c r="T107" s="22">
        <v>77.98</v>
      </c>
      <c r="U107" s="22">
        <v>84.41</v>
      </c>
      <c r="V107" s="28"/>
      <c r="W107" s="6" t="s">
        <v>54</v>
      </c>
      <c r="X107" s="22">
        <f t="shared" si="65"/>
        <v>1078946722.22983</v>
      </c>
      <c r="Y107" s="22">
        <f t="shared" si="46"/>
        <v>2398832919.0194888</v>
      </c>
      <c r="Z107" s="22">
        <f t="shared" si="47"/>
        <v>274157417.19278818</v>
      </c>
      <c r="AA107" s="22">
        <f t="shared" si="48"/>
        <v>320626932.45054692</v>
      </c>
      <c r="AB107" s="22">
        <f t="shared" si="49"/>
        <v>592925324.5799998</v>
      </c>
      <c r="AC107" s="22">
        <f t="shared" si="50"/>
        <v>1294195841.4499903</v>
      </c>
      <c r="AD107" s="22">
        <f t="shared" si="51"/>
        <v>214783047.41305339</v>
      </c>
      <c r="AE107" s="22">
        <f t="shared" si="52"/>
        <v>112979591.46728016</v>
      </c>
      <c r="AF107" s="22">
        <f t="shared" si="53"/>
        <v>91201083.935590848</v>
      </c>
      <c r="AG107" s="22">
        <f t="shared" si="54"/>
        <v>123310483.3228911</v>
      </c>
      <c r="AH107" s="22">
        <f t="shared" si="55"/>
        <v>87096358.99560827</v>
      </c>
      <c r="AI107" s="22">
        <f t="shared" si="56"/>
        <v>74131024.130091965</v>
      </c>
      <c r="AJ107" s="22">
        <f t="shared" si="57"/>
        <v>84333475.776427805</v>
      </c>
      <c r="AK107" s="22">
        <f t="shared" si="58"/>
        <v>24547089.156850401</v>
      </c>
      <c r="AL107" s="22">
        <f t="shared" si="59"/>
        <v>61235039.172477663</v>
      </c>
      <c r="AM107" s="22">
        <f t="shared" si="60"/>
        <v>2269864851.8838224</v>
      </c>
      <c r="AN107" s="22">
        <f t="shared" si="61"/>
        <v>5069907082.7470598</v>
      </c>
      <c r="AO107" s="22">
        <f t="shared" si="62"/>
        <v>517606831.95056832</v>
      </c>
      <c r="AP107" s="22">
        <f t="shared" si="63"/>
        <v>62805835.881331936</v>
      </c>
      <c r="AQ107" s="22">
        <f t="shared" si="64"/>
        <v>276057785.62203407</v>
      </c>
      <c r="AR107" s="28"/>
      <c r="AS107" s="6" t="s">
        <v>54</v>
      </c>
      <c r="AT107" s="22">
        <f t="shared" si="66"/>
        <v>751477236.91888666</v>
      </c>
      <c r="AU107" s="28"/>
      <c r="AV107" s="6" t="s">
        <v>54</v>
      </c>
      <c r="AW107" s="22">
        <f t="shared" si="67"/>
        <v>88.759158298593945</v>
      </c>
      <c r="AY107" s="6" t="s">
        <v>43</v>
      </c>
      <c r="AZ107" s="22">
        <f t="shared" ref="AZ107:AZ126" si="68">AW96-AW120</f>
        <v>81.398495347442335</v>
      </c>
      <c r="BB107" s="6" t="s">
        <v>43</v>
      </c>
      <c r="BC107" s="22">
        <v>0</v>
      </c>
      <c r="BE107" s="6" t="s">
        <v>43</v>
      </c>
      <c r="BF107" s="22">
        <f t="shared" ref="BF107:BF126" si="69">AW96-BC107</f>
        <v>88.185847997619348</v>
      </c>
    </row>
    <row r="108" spans="1:58" ht="15" thickBot="1" x14ac:dyDescent="0.35">
      <c r="A108" s="5" t="s">
        <v>55</v>
      </c>
      <c r="B108" s="22">
        <v>90.41</v>
      </c>
      <c r="C108" s="22">
        <v>94.93</v>
      </c>
      <c r="D108" s="22">
        <v>82.57</v>
      </c>
      <c r="E108" s="22">
        <v>88.44</v>
      </c>
      <c r="F108" s="22">
        <v>89.61</v>
      </c>
      <c r="G108" s="22">
        <v>92.88</v>
      </c>
      <c r="H108" s="22">
        <v>85.64</v>
      </c>
      <c r="I108" s="22">
        <v>81.13</v>
      </c>
      <c r="J108" s="22">
        <v>83.04</v>
      </c>
      <c r="K108" s="22">
        <v>84.26</v>
      </c>
      <c r="L108" s="22">
        <v>80.25</v>
      </c>
      <c r="M108" s="22">
        <v>77.209999999999994</v>
      </c>
      <c r="N108" s="22">
        <v>79.62</v>
      </c>
      <c r="O108" s="22">
        <v>73.09</v>
      </c>
      <c r="P108" s="22">
        <v>80.62</v>
      </c>
      <c r="Q108" s="22">
        <v>94.54</v>
      </c>
      <c r="R108" s="22">
        <v>96.82</v>
      </c>
      <c r="S108" s="22">
        <v>90.6</v>
      </c>
      <c r="T108" s="22">
        <v>77.790000000000006</v>
      </c>
      <c r="U108" s="22">
        <v>87.65</v>
      </c>
      <c r="V108" s="28"/>
      <c r="W108" s="6" t="s">
        <v>55</v>
      </c>
      <c r="X108" s="22">
        <f t="shared" si="65"/>
        <v>1099005839.4325244</v>
      </c>
      <c r="Y108" s="22">
        <f t="shared" si="46"/>
        <v>3111716337.1060295</v>
      </c>
      <c r="Z108" s="22">
        <f t="shared" si="47"/>
        <v>180717412.60109285</v>
      </c>
      <c r="AA108" s="22">
        <f t="shared" si="48"/>
        <v>698232404.07717144</v>
      </c>
      <c r="AB108" s="22">
        <f t="shared" si="49"/>
        <v>914113241.47025383</v>
      </c>
      <c r="AC108" s="22">
        <f t="shared" si="50"/>
        <v>1940885877.5927825</v>
      </c>
      <c r="AD108" s="22">
        <f t="shared" si="51"/>
        <v>366437574.6478343</v>
      </c>
      <c r="AE108" s="22">
        <f t="shared" si="52"/>
        <v>129717927.0983955</v>
      </c>
      <c r="AF108" s="22">
        <f t="shared" si="53"/>
        <v>201372424.98623917</v>
      </c>
      <c r="AG108" s="22">
        <f t="shared" si="54"/>
        <v>266685866.4521485</v>
      </c>
      <c r="AH108" s="22">
        <f t="shared" si="55"/>
        <v>105925372.51772904</v>
      </c>
      <c r="AI108" s="22">
        <f t="shared" si="56"/>
        <v>52601726.639070705</v>
      </c>
      <c r="AJ108" s="22">
        <f t="shared" si="57"/>
        <v>91622049.012200296</v>
      </c>
      <c r="AK108" s="22">
        <f t="shared" si="58"/>
        <v>20370420.777057193</v>
      </c>
      <c r="AL108" s="22">
        <f t="shared" si="59"/>
        <v>115345325.78210993</v>
      </c>
      <c r="AM108" s="22">
        <f t="shared" si="60"/>
        <v>2844461107.4479299</v>
      </c>
      <c r="AN108" s="22">
        <f t="shared" si="61"/>
        <v>4808393484.4972744</v>
      </c>
      <c r="AO108" s="22">
        <f t="shared" si="62"/>
        <v>1148153621.4968812</v>
      </c>
      <c r="AP108" s="22">
        <f t="shared" si="63"/>
        <v>60117373.748327993</v>
      </c>
      <c r="AQ108" s="22">
        <f t="shared" si="64"/>
        <v>582103217.77087235</v>
      </c>
      <c r="AR108" s="28"/>
      <c r="AS108" s="6" t="s">
        <v>55</v>
      </c>
      <c r="AT108" s="22">
        <f t="shared" si="66"/>
        <v>936898930.25769639</v>
      </c>
      <c r="AU108" s="28"/>
      <c r="AV108" s="6" t="s">
        <v>55</v>
      </c>
      <c r="AW108" s="22">
        <f t="shared" si="67"/>
        <v>89.71692743076828</v>
      </c>
      <c r="AY108" s="6" t="s">
        <v>44</v>
      </c>
      <c r="AZ108" s="22">
        <f t="shared" si="68"/>
        <v>81.878325728274405</v>
      </c>
      <c r="BB108" s="6" t="s">
        <v>44</v>
      </c>
      <c r="BC108" s="22">
        <v>0</v>
      </c>
      <c r="BE108" s="6" t="s">
        <v>44</v>
      </c>
      <c r="BF108" s="22">
        <f t="shared" si="69"/>
        <v>88.175840133092976</v>
      </c>
    </row>
    <row r="109" spans="1:58" ht="15" thickBot="1" x14ac:dyDescent="0.35">
      <c r="A109" s="5" t="s">
        <v>56</v>
      </c>
      <c r="B109" s="22">
        <v>87.61</v>
      </c>
      <c r="C109" s="22">
        <v>92.14</v>
      </c>
      <c r="D109" s="22">
        <v>77.84</v>
      </c>
      <c r="E109" s="22">
        <v>87.13</v>
      </c>
      <c r="F109" s="22">
        <v>88.21</v>
      </c>
      <c r="G109" s="22">
        <v>90.16</v>
      </c>
      <c r="H109" s="22">
        <v>81.599999999999994</v>
      </c>
      <c r="I109" s="22">
        <v>78.98</v>
      </c>
      <c r="J109" s="22">
        <v>77.930000000000007</v>
      </c>
      <c r="K109" s="22">
        <v>79.680000000000007</v>
      </c>
      <c r="L109" s="22">
        <v>75.61</v>
      </c>
      <c r="M109" s="22">
        <v>71.3</v>
      </c>
      <c r="N109" s="22">
        <v>74.150000000000006</v>
      </c>
      <c r="O109" s="22">
        <v>62.96</v>
      </c>
      <c r="P109" s="22">
        <v>75.95</v>
      </c>
      <c r="Q109" s="22">
        <v>90.59</v>
      </c>
      <c r="R109" s="22">
        <v>91.23</v>
      </c>
      <c r="S109" s="22">
        <v>87.47</v>
      </c>
      <c r="T109" s="22">
        <v>71.19</v>
      </c>
      <c r="U109" s="22">
        <v>86.02</v>
      </c>
      <c r="V109" s="28"/>
      <c r="W109" s="6" t="s">
        <v>56</v>
      </c>
      <c r="X109" s="22">
        <f t="shared" si="65"/>
        <v>576766463.39225006</v>
      </c>
      <c r="Y109" s="22">
        <f t="shared" si="46"/>
        <v>1636816521.4278145</v>
      </c>
      <c r="Z109" s="22">
        <f t="shared" si="47"/>
        <v>60813500.127871975</v>
      </c>
      <c r="AA109" s="22">
        <f t="shared" si="48"/>
        <v>516416369.2720713</v>
      </c>
      <c r="AB109" s="22">
        <f t="shared" si="49"/>
        <v>662216503.70176303</v>
      </c>
      <c r="AC109" s="22">
        <f t="shared" si="50"/>
        <v>1037528415.8180162</v>
      </c>
      <c r="AD109" s="22">
        <f t="shared" si="51"/>
        <v>144543977.07459331</v>
      </c>
      <c r="AE109" s="22">
        <f t="shared" si="52"/>
        <v>79067862.799982607</v>
      </c>
      <c r="AF109" s="22">
        <f t="shared" si="53"/>
        <v>62086903.423006713</v>
      </c>
      <c r="AG109" s="22">
        <f t="shared" si="54"/>
        <v>92896638.677994028</v>
      </c>
      <c r="AH109" s="22">
        <f t="shared" si="55"/>
        <v>36391503.612720825</v>
      </c>
      <c r="AI109" s="22">
        <f t="shared" si="56"/>
        <v>13489628.825916575</v>
      </c>
      <c r="AJ109" s="22">
        <f t="shared" si="57"/>
        <v>26001595.631652817</v>
      </c>
      <c r="AK109" s="22">
        <f t="shared" si="58"/>
        <v>1976969.6401118662</v>
      </c>
      <c r="AL109" s="22">
        <f t="shared" si="59"/>
        <v>39355007.545577824</v>
      </c>
      <c r="AM109" s="22">
        <f t="shared" si="60"/>
        <v>1145512941.4455416</v>
      </c>
      <c r="AN109" s="22">
        <f t="shared" si="61"/>
        <v>1327394457.7297444</v>
      </c>
      <c r="AO109" s="22">
        <f t="shared" si="62"/>
        <v>558470194.7368325</v>
      </c>
      <c r="AP109" s="22">
        <f t="shared" si="63"/>
        <v>13152248.321922414</v>
      </c>
      <c r="AQ109" s="22">
        <f t="shared" si="64"/>
        <v>399944749.76109785</v>
      </c>
      <c r="AR109" s="28"/>
      <c r="AS109" s="6" t="s">
        <v>56</v>
      </c>
      <c r="AT109" s="22">
        <f t="shared" si="66"/>
        <v>421542122.64832413</v>
      </c>
      <c r="AU109" s="28"/>
      <c r="AV109" s="6" t="s">
        <v>56</v>
      </c>
      <c r="AW109" s="22">
        <f t="shared" si="67"/>
        <v>86.248409780585149</v>
      </c>
      <c r="AY109" s="6" t="s">
        <v>45</v>
      </c>
      <c r="AZ109" s="22">
        <f t="shared" si="68"/>
        <v>80.905239106923702</v>
      </c>
      <c r="BB109" s="6" t="s">
        <v>45</v>
      </c>
      <c r="BC109" s="22">
        <v>0</v>
      </c>
      <c r="BE109" s="6" t="s">
        <v>45</v>
      </c>
      <c r="BF109" s="22">
        <f t="shared" si="69"/>
        <v>87.986173083453281</v>
      </c>
    </row>
    <row r="110" spans="1:58" ht="15" thickBot="1" x14ac:dyDescent="0.35">
      <c r="A110" s="5" t="s">
        <v>57</v>
      </c>
      <c r="B110" s="22">
        <v>87.38</v>
      </c>
      <c r="C110" s="22">
        <v>91.67</v>
      </c>
      <c r="D110" s="22">
        <v>82.07</v>
      </c>
      <c r="E110" s="22">
        <v>88.61</v>
      </c>
      <c r="F110" s="22">
        <v>86.62</v>
      </c>
      <c r="G110" s="22">
        <v>90.98</v>
      </c>
      <c r="H110" s="22">
        <v>87.54</v>
      </c>
      <c r="I110" s="22">
        <v>80.53</v>
      </c>
      <c r="J110" s="22">
        <v>82.85</v>
      </c>
      <c r="K110" s="22">
        <v>82.75</v>
      </c>
      <c r="L110" s="22">
        <v>81.34</v>
      </c>
      <c r="M110" s="22">
        <v>74.53</v>
      </c>
      <c r="N110" s="22">
        <v>76.48</v>
      </c>
      <c r="O110" s="22">
        <v>73.11</v>
      </c>
      <c r="P110" s="22">
        <v>79</v>
      </c>
      <c r="Q110" s="22">
        <v>90.65</v>
      </c>
      <c r="R110" s="22">
        <v>92.83</v>
      </c>
      <c r="S110" s="22">
        <v>90.87</v>
      </c>
      <c r="T110" s="22">
        <v>74.38</v>
      </c>
      <c r="U110" s="22">
        <v>87.12</v>
      </c>
      <c r="V110" s="28"/>
      <c r="W110" s="6" t="s">
        <v>57</v>
      </c>
      <c r="X110" s="22">
        <f t="shared" si="65"/>
        <v>547015962.8939718</v>
      </c>
      <c r="Y110" s="22">
        <f t="shared" si="46"/>
        <v>1468926277.6438706</v>
      </c>
      <c r="Z110" s="22">
        <f t="shared" si="47"/>
        <v>161064563.51782665</v>
      </c>
      <c r="AA110" s="22">
        <f t="shared" si="48"/>
        <v>726105957.43515825</v>
      </c>
      <c r="AB110" s="22">
        <f t="shared" si="49"/>
        <v>459198012.83687043</v>
      </c>
      <c r="AC110" s="22">
        <f t="shared" si="50"/>
        <v>1253141174.941421</v>
      </c>
      <c r="AD110" s="22">
        <f t="shared" si="51"/>
        <v>567544605.40854967</v>
      </c>
      <c r="AE110" s="22">
        <f t="shared" si="52"/>
        <v>112979591.46728016</v>
      </c>
      <c r="AF110" s="22">
        <f t="shared" si="53"/>
        <v>192752491.31909409</v>
      </c>
      <c r="AG110" s="22">
        <f t="shared" si="54"/>
        <v>188364908.94898057</v>
      </c>
      <c r="AH110" s="22">
        <f t="shared" si="55"/>
        <v>136144468.24659544</v>
      </c>
      <c r="AI110" s="22">
        <f t="shared" si="56"/>
        <v>28379190.284415618</v>
      </c>
      <c r="AJ110" s="22">
        <f t="shared" si="57"/>
        <v>44463126.746911034</v>
      </c>
      <c r="AK110" s="22">
        <f t="shared" si="58"/>
        <v>20464446.367246781</v>
      </c>
      <c r="AL110" s="22">
        <f t="shared" si="59"/>
        <v>79432823.472428367</v>
      </c>
      <c r="AM110" s="22">
        <f t="shared" si="60"/>
        <v>1161448613.8403494</v>
      </c>
      <c r="AN110" s="22">
        <f t="shared" si="61"/>
        <v>1918668740.6702938</v>
      </c>
      <c r="AO110" s="22">
        <f t="shared" si="62"/>
        <v>1221799660.1648717</v>
      </c>
      <c r="AP110" s="22">
        <f t="shared" si="63"/>
        <v>27415741.719278883</v>
      </c>
      <c r="AQ110" s="22">
        <f t="shared" si="64"/>
        <v>515228644.58175641</v>
      </c>
      <c r="AR110" s="28"/>
      <c r="AS110" s="6" t="s">
        <v>57</v>
      </c>
      <c r="AT110" s="22">
        <f t="shared" si="66"/>
        <v>541526950.12535846</v>
      </c>
      <c r="AU110" s="28"/>
      <c r="AV110" s="6" t="s">
        <v>57</v>
      </c>
      <c r="AW110" s="22">
        <f t="shared" si="67"/>
        <v>87.336200749954699</v>
      </c>
      <c r="AY110" s="6" t="s">
        <v>46</v>
      </c>
      <c r="AZ110" s="22">
        <f t="shared" si="68"/>
        <v>80.599762378449356</v>
      </c>
      <c r="BB110" s="6" t="s">
        <v>46</v>
      </c>
      <c r="BC110" s="22">
        <v>0</v>
      </c>
      <c r="BE110" s="6" t="s">
        <v>46</v>
      </c>
      <c r="BF110" s="22">
        <f t="shared" si="69"/>
        <v>87.768149313557956</v>
      </c>
    </row>
    <row r="111" spans="1:58" ht="15" thickBot="1" x14ac:dyDescent="0.35">
      <c r="A111" s="5" t="s">
        <v>58</v>
      </c>
      <c r="B111" s="22">
        <v>90.78</v>
      </c>
      <c r="C111" s="22">
        <v>94.33</v>
      </c>
      <c r="D111" s="22">
        <v>82.74</v>
      </c>
      <c r="E111" s="22">
        <v>89.74</v>
      </c>
      <c r="F111" s="22">
        <v>90.45</v>
      </c>
      <c r="G111" s="22">
        <v>94.1</v>
      </c>
      <c r="H111" s="22">
        <v>88.97</v>
      </c>
      <c r="I111" s="22">
        <v>82.39</v>
      </c>
      <c r="J111" s="22">
        <v>82.16</v>
      </c>
      <c r="K111" s="22">
        <v>85.73</v>
      </c>
      <c r="L111" s="22">
        <v>79.59</v>
      </c>
      <c r="M111" s="22">
        <v>76.099999999999994</v>
      </c>
      <c r="N111" s="22">
        <v>76.7</v>
      </c>
      <c r="O111" s="22">
        <v>74.75</v>
      </c>
      <c r="P111" s="22">
        <v>81.540000000000006</v>
      </c>
      <c r="Q111" s="22">
        <v>94.12</v>
      </c>
      <c r="R111" s="22">
        <v>94.51</v>
      </c>
      <c r="S111" s="22">
        <v>92.97</v>
      </c>
      <c r="T111" s="22">
        <v>74.87</v>
      </c>
      <c r="U111" s="22">
        <v>89.35</v>
      </c>
      <c r="V111" s="28"/>
      <c r="W111" s="6" t="s">
        <v>58</v>
      </c>
      <c r="X111" s="22">
        <f t="shared" si="65"/>
        <v>1196740531.3072443</v>
      </c>
      <c r="Y111" s="22">
        <f t="shared" si="46"/>
        <v>2710191631.8908448</v>
      </c>
      <c r="Z111" s="22">
        <f t="shared" si="47"/>
        <v>187931681.68032655</v>
      </c>
      <c r="AA111" s="22">
        <f t="shared" si="48"/>
        <v>941889596.5228436</v>
      </c>
      <c r="AB111" s="22">
        <f t="shared" si="49"/>
        <v>1109174815.2624037</v>
      </c>
      <c r="AC111" s="22">
        <f t="shared" si="50"/>
        <v>2570395782.7688704</v>
      </c>
      <c r="AD111" s="22">
        <f t="shared" si="51"/>
        <v>788860117.61855578</v>
      </c>
      <c r="AE111" s="22">
        <f t="shared" si="52"/>
        <v>173380399.7754142</v>
      </c>
      <c r="AF111" s="22">
        <f t="shared" si="53"/>
        <v>164437172.32149324</v>
      </c>
      <c r="AG111" s="22">
        <f t="shared" si="54"/>
        <v>374110588.27205408</v>
      </c>
      <c r="AH111" s="22">
        <f t="shared" si="55"/>
        <v>90991327.263225287</v>
      </c>
      <c r="AI111" s="22">
        <f t="shared" si="56"/>
        <v>40738027.780411348</v>
      </c>
      <c r="AJ111" s="22">
        <f t="shared" si="57"/>
        <v>46773514.128719881</v>
      </c>
      <c r="AK111" s="22">
        <f t="shared" si="58"/>
        <v>29853826.189179584</v>
      </c>
      <c r="AL111" s="22">
        <f t="shared" si="59"/>
        <v>142560759.36021927</v>
      </c>
      <c r="AM111" s="22">
        <f t="shared" si="60"/>
        <v>2582260190.6346064</v>
      </c>
      <c r="AN111" s="22">
        <f t="shared" si="61"/>
        <v>2824879974.9157152</v>
      </c>
      <c r="AO111" s="22">
        <f t="shared" si="62"/>
        <v>1981527025.8051081</v>
      </c>
      <c r="AP111" s="22">
        <f t="shared" si="63"/>
        <v>30690219.883911602</v>
      </c>
      <c r="AQ111" s="22">
        <f t="shared" si="64"/>
        <v>860993752.18460059</v>
      </c>
      <c r="AR111" s="28"/>
      <c r="AS111" s="6" t="s">
        <v>58</v>
      </c>
      <c r="AT111" s="22">
        <f t="shared" si="66"/>
        <v>942419046.77828729</v>
      </c>
      <c r="AU111" s="28"/>
      <c r="AV111" s="6" t="s">
        <v>58</v>
      </c>
      <c r="AW111" s="22">
        <f t="shared" si="67"/>
        <v>89.74244054848711</v>
      </c>
      <c r="AY111" s="6" t="s">
        <v>47</v>
      </c>
      <c r="AZ111" s="22">
        <f t="shared" si="68"/>
        <v>82.319479908181691</v>
      </c>
      <c r="BB111" s="6" t="s">
        <v>47</v>
      </c>
      <c r="BC111" s="22">
        <v>0</v>
      </c>
      <c r="BE111" s="6" t="s">
        <v>47</v>
      </c>
      <c r="BF111" s="22">
        <f t="shared" si="69"/>
        <v>90.402927478577681</v>
      </c>
    </row>
    <row r="112" spans="1:58" ht="15" thickBot="1" x14ac:dyDescent="0.35">
      <c r="A112" s="5" t="s">
        <v>59</v>
      </c>
      <c r="B112" s="22">
        <v>88.77</v>
      </c>
      <c r="C112" s="22">
        <v>92.48</v>
      </c>
      <c r="D112" s="22">
        <v>80.27</v>
      </c>
      <c r="E112" s="22">
        <v>87.83</v>
      </c>
      <c r="F112" s="22">
        <v>87.59</v>
      </c>
      <c r="G112" s="22">
        <v>90.79</v>
      </c>
      <c r="H112" s="22">
        <v>85.76</v>
      </c>
      <c r="I112" s="22">
        <v>79.23</v>
      </c>
      <c r="J112" s="22">
        <v>79.39</v>
      </c>
      <c r="K112" s="22">
        <v>83.27</v>
      </c>
      <c r="L112" s="22">
        <v>72.88</v>
      </c>
      <c r="M112" s="22">
        <v>71.16</v>
      </c>
      <c r="N112" s="22">
        <v>76.89</v>
      </c>
      <c r="O112" s="22">
        <v>74.069999999999993</v>
      </c>
      <c r="P112" s="22">
        <v>79.28</v>
      </c>
      <c r="Q112" s="22">
        <v>93.24</v>
      </c>
      <c r="R112" s="22">
        <v>94.72</v>
      </c>
      <c r="S112" s="22">
        <v>89.08</v>
      </c>
      <c r="T112" s="22">
        <v>67.94</v>
      </c>
      <c r="U112" s="22">
        <v>86.8</v>
      </c>
      <c r="V112" s="28"/>
      <c r="W112" s="6" t="s">
        <v>59</v>
      </c>
      <c r="X112" s="22">
        <f t="shared" si="65"/>
        <v>753355563.73371613</v>
      </c>
      <c r="Y112" s="22">
        <f t="shared" si="46"/>
        <v>1770108958.3174319</v>
      </c>
      <c r="Z112" s="22">
        <f t="shared" si="47"/>
        <v>106414301.82243153</v>
      </c>
      <c r="AA112" s="22">
        <f t="shared" si="48"/>
        <v>606736329.58850539</v>
      </c>
      <c r="AB112" s="22">
        <f t="shared" si="49"/>
        <v>574116462.20733011</v>
      </c>
      <c r="AC112" s="22">
        <f t="shared" si="50"/>
        <v>1199499303.1493847</v>
      </c>
      <c r="AD112" s="22">
        <f t="shared" si="51"/>
        <v>376703798.98391038</v>
      </c>
      <c r="AE112" s="22">
        <f t="shared" si="52"/>
        <v>83752928.212688342</v>
      </c>
      <c r="AF112" s="22">
        <f t="shared" si="53"/>
        <v>86896042.928630322</v>
      </c>
      <c r="AG112" s="22">
        <f t="shared" si="54"/>
        <v>212324446.20002195</v>
      </c>
      <c r="AH112" s="22">
        <f t="shared" si="55"/>
        <v>19408858.775927782</v>
      </c>
      <c r="AI112" s="22">
        <f t="shared" si="56"/>
        <v>13061708.881318418</v>
      </c>
      <c r="AJ112" s="22">
        <f t="shared" si="57"/>
        <v>48865235.934283383</v>
      </c>
      <c r="AK112" s="22">
        <f t="shared" si="58"/>
        <v>25527013.026612423</v>
      </c>
      <c r="AL112" s="22">
        <f t="shared" si="59"/>
        <v>84722741.414059728</v>
      </c>
      <c r="AM112" s="22">
        <f t="shared" si="60"/>
        <v>2108628149.933295</v>
      </c>
      <c r="AN112" s="22">
        <f t="shared" si="61"/>
        <v>2964831389.5243416</v>
      </c>
      <c r="AO112" s="22">
        <f t="shared" si="62"/>
        <v>809095899.17838418</v>
      </c>
      <c r="AP112" s="22">
        <f t="shared" si="63"/>
        <v>6223002.8516915953</v>
      </c>
      <c r="AQ112" s="22">
        <f t="shared" si="64"/>
        <v>478630092.32263947</v>
      </c>
      <c r="AR112" s="28"/>
      <c r="AS112" s="6" t="s">
        <v>59</v>
      </c>
      <c r="AT112" s="22">
        <f t="shared" si="66"/>
        <v>616445111.34933019</v>
      </c>
      <c r="AU112" s="28"/>
      <c r="AV112" s="6" t="s">
        <v>59</v>
      </c>
      <c r="AW112" s="22">
        <f t="shared" si="67"/>
        <v>87.898944128062979</v>
      </c>
      <c r="AY112" s="6" t="s">
        <v>48</v>
      </c>
      <c r="AZ112" s="22">
        <f t="shared" si="68"/>
        <v>87.373959678422679</v>
      </c>
      <c r="BB112" s="6" t="s">
        <v>48</v>
      </c>
      <c r="BC112" s="22">
        <v>0</v>
      </c>
      <c r="BE112" s="6" t="s">
        <v>48</v>
      </c>
      <c r="BF112" s="22">
        <f t="shared" si="69"/>
        <v>93.392953623410918</v>
      </c>
    </row>
    <row r="113" spans="1:58" ht="15" thickBot="1" x14ac:dyDescent="0.35">
      <c r="A113" s="5" t="s">
        <v>60</v>
      </c>
      <c r="B113" s="22">
        <v>87.15</v>
      </c>
      <c r="C113" s="22">
        <v>92.5</v>
      </c>
      <c r="D113" s="22">
        <v>78.22</v>
      </c>
      <c r="E113" s="22">
        <v>85.89</v>
      </c>
      <c r="F113" s="22">
        <v>85.5</v>
      </c>
      <c r="G113" s="22">
        <v>89.39</v>
      </c>
      <c r="H113" s="22">
        <v>85.03</v>
      </c>
      <c r="I113" s="22">
        <v>75.02</v>
      </c>
      <c r="J113" s="22">
        <v>79.45</v>
      </c>
      <c r="K113" s="22">
        <v>80.900000000000006</v>
      </c>
      <c r="L113" s="22">
        <v>70.040000000000006</v>
      </c>
      <c r="M113" s="22">
        <v>70.06</v>
      </c>
      <c r="N113" s="22">
        <v>75.3</v>
      </c>
      <c r="O113" s="22">
        <v>74.489999999999995</v>
      </c>
      <c r="P113" s="22">
        <v>74.89</v>
      </c>
      <c r="Q113" s="22">
        <v>92.77</v>
      </c>
      <c r="R113" s="22">
        <v>93.88</v>
      </c>
      <c r="S113" s="22">
        <v>88.49</v>
      </c>
      <c r="T113" s="22">
        <v>70.27</v>
      </c>
      <c r="U113" s="22">
        <v>84.73</v>
      </c>
      <c r="V113" s="28"/>
      <c r="W113" s="6" t="s">
        <v>60</v>
      </c>
      <c r="X113" s="22">
        <f t="shared" si="65"/>
        <v>518800038.92896217</v>
      </c>
      <c r="Y113" s="22">
        <f t="shared" si="46"/>
        <v>1778279410.0389235</v>
      </c>
      <c r="Z113" s="22">
        <f t="shared" si="47"/>
        <v>66374307.040190972</v>
      </c>
      <c r="AA113" s="22">
        <f t="shared" si="48"/>
        <v>388150365.99064922</v>
      </c>
      <c r="AB113" s="22">
        <f t="shared" si="49"/>
        <v>354813389.23357671</v>
      </c>
      <c r="AC113" s="22">
        <f t="shared" si="50"/>
        <v>868960429.28630412</v>
      </c>
      <c r="AD113" s="22">
        <f t="shared" si="51"/>
        <v>318419752.17261332</v>
      </c>
      <c r="AE113" s="22">
        <f t="shared" si="52"/>
        <v>31768740.706497733</v>
      </c>
      <c r="AF113" s="22">
        <f t="shared" si="53"/>
        <v>88104887.300801605</v>
      </c>
      <c r="AG113" s="22">
        <f t="shared" si="54"/>
        <v>123026877.08123825</v>
      </c>
      <c r="AH113" s="22">
        <f t="shared" si="55"/>
        <v>10092528.860766878</v>
      </c>
      <c r="AI113" s="22">
        <f t="shared" si="56"/>
        <v>10139113.857366808</v>
      </c>
      <c r="AJ113" s="22">
        <f t="shared" si="57"/>
        <v>33884415.613920227</v>
      </c>
      <c r="AK113" s="22">
        <f t="shared" si="58"/>
        <v>28119008.303989481</v>
      </c>
      <c r="AL113" s="22">
        <f t="shared" si="59"/>
        <v>30831879.502493616</v>
      </c>
      <c r="AM113" s="22">
        <f t="shared" si="60"/>
        <v>1892343618.6449785</v>
      </c>
      <c r="AN113" s="22">
        <f t="shared" si="61"/>
        <v>2443430552.693975</v>
      </c>
      <c r="AO113" s="22">
        <f t="shared" si="62"/>
        <v>706317554.26296449</v>
      </c>
      <c r="AP113" s="22">
        <f t="shared" si="63"/>
        <v>10641430.182243142</v>
      </c>
      <c r="AQ113" s="22">
        <f t="shared" si="64"/>
        <v>297166603.17380351</v>
      </c>
      <c r="AR113" s="28"/>
      <c r="AS113" s="6" t="s">
        <v>60</v>
      </c>
      <c r="AT113" s="22">
        <f t="shared" si="66"/>
        <v>499983245.14381284</v>
      </c>
      <c r="AU113" s="28"/>
      <c r="AV113" s="6" t="s">
        <v>60</v>
      </c>
      <c r="AW113" s="22">
        <f t="shared" si="67"/>
        <v>86.989554510090045</v>
      </c>
      <c r="AY113" s="6" t="s">
        <v>49</v>
      </c>
      <c r="AZ113" s="22">
        <f t="shared" si="68"/>
        <v>88.68928678531087</v>
      </c>
      <c r="BB113" s="6" t="s">
        <v>49</v>
      </c>
      <c r="BC113" s="22">
        <v>0</v>
      </c>
      <c r="BE113" s="6" t="s">
        <v>49</v>
      </c>
      <c r="BF113" s="22">
        <f t="shared" si="69"/>
        <v>93.869275580226287</v>
      </c>
    </row>
    <row r="114" spans="1:58" ht="15" thickBot="1" x14ac:dyDescent="0.35">
      <c r="A114" s="6" t="s">
        <v>61</v>
      </c>
      <c r="B114" s="22">
        <v>86.02</v>
      </c>
      <c r="C114" s="22">
        <v>92.61</v>
      </c>
      <c r="D114" s="22">
        <v>72.25</v>
      </c>
      <c r="E114" s="22">
        <v>82.16</v>
      </c>
      <c r="F114" s="22">
        <v>83.52</v>
      </c>
      <c r="G114" s="22">
        <v>88.15</v>
      </c>
      <c r="H114" s="22">
        <v>80.92</v>
      </c>
      <c r="I114" s="22">
        <v>69.86</v>
      </c>
      <c r="J114" s="22">
        <v>71.739999999999995</v>
      </c>
      <c r="K114" s="22">
        <v>76.34</v>
      </c>
      <c r="L114" s="22">
        <v>72.260000000000005</v>
      </c>
      <c r="M114" s="22">
        <v>68.3</v>
      </c>
      <c r="N114" s="22">
        <v>73.510000000000005</v>
      </c>
      <c r="O114" s="22">
        <v>71.989999999999995</v>
      </c>
      <c r="P114" s="22">
        <v>68.31</v>
      </c>
      <c r="Q114" s="22">
        <v>92.56</v>
      </c>
      <c r="R114" s="22">
        <v>93.53</v>
      </c>
      <c r="S114" s="22">
        <v>84.69</v>
      </c>
      <c r="T114" s="22">
        <v>67.61</v>
      </c>
      <c r="U114" s="22">
        <v>81.48</v>
      </c>
      <c r="V114" s="28"/>
      <c r="W114" s="6" t="s">
        <v>61</v>
      </c>
      <c r="X114" s="22">
        <f t="shared" si="65"/>
        <v>399944749.76109785</v>
      </c>
      <c r="Y114" s="22">
        <f t="shared" si="46"/>
        <v>1823895702.3196399</v>
      </c>
      <c r="Z114" s="22">
        <f t="shared" si="47"/>
        <v>16788040.181225639</v>
      </c>
      <c r="AA114" s="22">
        <f t="shared" si="48"/>
        <v>164437172.32149324</v>
      </c>
      <c r="AB114" s="22">
        <f t="shared" si="49"/>
        <v>224905460.58357885</v>
      </c>
      <c r="AC114" s="22">
        <f t="shared" si="50"/>
        <v>653130552.64747536</v>
      </c>
      <c r="AD114" s="22">
        <f t="shared" si="51"/>
        <v>123594743.34445132</v>
      </c>
      <c r="AE114" s="22">
        <f t="shared" si="52"/>
        <v>9682778.5626125056</v>
      </c>
      <c r="AF114" s="22">
        <f t="shared" si="53"/>
        <v>14927944.095789989</v>
      </c>
      <c r="AG114" s="22">
        <f t="shared" si="54"/>
        <v>43052661.049171105</v>
      </c>
      <c r="AH114" s="22">
        <f t="shared" si="55"/>
        <v>16826740.61070472</v>
      </c>
      <c r="AI114" s="22">
        <f t="shared" si="56"/>
        <v>6760829.7539198333</v>
      </c>
      <c r="AJ114" s="22">
        <f t="shared" si="57"/>
        <v>22438819.237827778</v>
      </c>
      <c r="AK114" s="22">
        <f t="shared" si="58"/>
        <v>15812480.392703857</v>
      </c>
      <c r="AL114" s="22">
        <f t="shared" si="59"/>
        <v>6776415.0761067709</v>
      </c>
      <c r="AM114" s="22">
        <f t="shared" si="60"/>
        <v>1803017740.859571</v>
      </c>
      <c r="AN114" s="22">
        <f t="shared" si="61"/>
        <v>2254239212.1524329</v>
      </c>
      <c r="AO114" s="22">
        <f t="shared" si="62"/>
        <v>294442163.37987614</v>
      </c>
      <c r="AP114" s="22">
        <f t="shared" si="63"/>
        <v>5767664.6339225182</v>
      </c>
      <c r="AQ114" s="22">
        <f t="shared" si="64"/>
        <v>140604752.41299173</v>
      </c>
      <c r="AR114" s="28"/>
      <c r="AS114" s="6" t="s">
        <v>61</v>
      </c>
      <c r="AT114" s="22">
        <f t="shared" si="66"/>
        <v>402052331.16882962</v>
      </c>
      <c r="AU114" s="28"/>
      <c r="AV114" s="6" t="s">
        <v>61</v>
      </c>
      <c r="AW114" s="22">
        <f t="shared" si="67"/>
        <v>86.042825845737894</v>
      </c>
      <c r="AY114" s="6" t="s">
        <v>50</v>
      </c>
      <c r="AZ114" s="22">
        <f t="shared" si="68"/>
        <v>87.490410210256499</v>
      </c>
      <c r="BB114" s="6" t="s">
        <v>50</v>
      </c>
      <c r="BC114" s="22">
        <v>0</v>
      </c>
      <c r="BE114" s="6" t="s">
        <v>50</v>
      </c>
      <c r="BF114" s="22">
        <f t="shared" si="69"/>
        <v>92.318252838933645</v>
      </c>
    </row>
    <row r="115" spans="1:58" ht="15" thickBot="1" x14ac:dyDescent="0.35">
      <c r="A115" s="6" t="s">
        <v>62</v>
      </c>
      <c r="B115" s="22">
        <v>88.15</v>
      </c>
      <c r="C115" s="22">
        <v>93.19</v>
      </c>
      <c r="D115" s="22">
        <v>69.819999999999993</v>
      </c>
      <c r="E115" s="22">
        <v>82.78</v>
      </c>
      <c r="F115" s="22">
        <v>84.72</v>
      </c>
      <c r="G115" s="22">
        <v>88.73</v>
      </c>
      <c r="H115" s="22">
        <v>80.27</v>
      </c>
      <c r="I115" s="22">
        <v>69.5</v>
      </c>
      <c r="J115" s="22">
        <v>73.19</v>
      </c>
      <c r="K115" s="22">
        <v>75.27</v>
      </c>
      <c r="L115" s="22">
        <v>73.17</v>
      </c>
      <c r="M115" s="22">
        <v>68.48</v>
      </c>
      <c r="N115" s="22">
        <v>74.95</v>
      </c>
      <c r="O115" s="22">
        <v>70.819999999999993</v>
      </c>
      <c r="P115" s="22">
        <v>67.36</v>
      </c>
      <c r="Q115" s="22">
        <v>90.45</v>
      </c>
      <c r="R115" s="22">
        <v>92.19</v>
      </c>
      <c r="S115" s="22">
        <v>84.14</v>
      </c>
      <c r="T115" s="22">
        <v>67.06</v>
      </c>
      <c r="U115" s="22">
        <v>82.29</v>
      </c>
      <c r="V115" s="28"/>
      <c r="W115" s="6" t="s">
        <v>62</v>
      </c>
      <c r="X115" s="22">
        <f t="shared" si="65"/>
        <v>653130552.64747536</v>
      </c>
      <c r="Y115" s="22">
        <f t="shared" si="46"/>
        <v>2084490883.0972869</v>
      </c>
      <c r="Z115" s="22">
        <f t="shared" si="47"/>
        <v>9594006.315159319</v>
      </c>
      <c r="AA115" s="22">
        <f t="shared" si="48"/>
        <v>189670592.12111485</v>
      </c>
      <c r="AB115" s="22">
        <f t="shared" si="49"/>
        <v>296483138.9524349</v>
      </c>
      <c r="AC115" s="22">
        <f t="shared" si="50"/>
        <v>746448758.41007113</v>
      </c>
      <c r="AD115" s="22">
        <f t="shared" si="51"/>
        <v>106414301.82243153</v>
      </c>
      <c r="AE115" s="22">
        <f t="shared" si="52"/>
        <v>8912509.3813374657</v>
      </c>
      <c r="AF115" s="22">
        <f t="shared" si="53"/>
        <v>20844908.830972899</v>
      </c>
      <c r="AG115" s="22">
        <f t="shared" si="54"/>
        <v>33651156.937549092</v>
      </c>
      <c r="AH115" s="22">
        <f t="shared" si="55"/>
        <v>20749135.174549151</v>
      </c>
      <c r="AI115" s="22">
        <f t="shared" si="56"/>
        <v>7046930.6896714866</v>
      </c>
      <c r="AJ115" s="22">
        <f t="shared" si="57"/>
        <v>31260793.671239644</v>
      </c>
      <c r="AK115" s="22">
        <f t="shared" si="58"/>
        <v>12078138.351067774</v>
      </c>
      <c r="AL115" s="22">
        <f t="shared" si="59"/>
        <v>5445026.5284242136</v>
      </c>
      <c r="AM115" s="22">
        <f t="shared" si="60"/>
        <v>1109174815.2624037</v>
      </c>
      <c r="AN115" s="22">
        <f t="shared" si="61"/>
        <v>1655769963.4695282</v>
      </c>
      <c r="AO115" s="22">
        <f t="shared" si="62"/>
        <v>259417936.21188158</v>
      </c>
      <c r="AP115" s="22">
        <f t="shared" si="63"/>
        <v>5081594.4256056175</v>
      </c>
      <c r="AQ115" s="22">
        <f t="shared" si="64"/>
        <v>169433780.04473326</v>
      </c>
      <c r="AR115" s="28"/>
      <c r="AS115" s="6" t="s">
        <v>62</v>
      </c>
      <c r="AT115" s="22">
        <f t="shared" si="66"/>
        <v>371254946.11724693</v>
      </c>
      <c r="AU115" s="28"/>
      <c r="AV115" s="6" t="s">
        <v>62</v>
      </c>
      <c r="AW115" s="22">
        <f t="shared" si="67"/>
        <v>85.696722483377087</v>
      </c>
      <c r="AY115" s="6" t="s">
        <v>51</v>
      </c>
      <c r="AZ115" s="22">
        <f t="shared" si="68"/>
        <v>85.004017298461477</v>
      </c>
      <c r="BB115" s="6" t="s">
        <v>51</v>
      </c>
      <c r="BC115" s="22">
        <v>0</v>
      </c>
      <c r="BE115" s="6" t="s">
        <v>51</v>
      </c>
      <c r="BF115" s="22">
        <f t="shared" si="69"/>
        <v>89.823593858007612</v>
      </c>
    </row>
    <row r="116" spans="1:58" ht="15" thickBot="1" x14ac:dyDescent="0.35">
      <c r="AY116" s="6" t="s">
        <v>52</v>
      </c>
      <c r="AZ116" s="22">
        <f t="shared" si="68"/>
        <v>83.885088419874663</v>
      </c>
      <c r="BB116" s="6" t="s">
        <v>52</v>
      </c>
      <c r="BC116" s="22">
        <v>0</v>
      </c>
      <c r="BE116" s="6" t="s">
        <v>52</v>
      </c>
      <c r="BF116" s="22">
        <f t="shared" si="69"/>
        <v>89.744657372365168</v>
      </c>
    </row>
    <row r="117" spans="1:58" ht="15" thickBot="1" x14ac:dyDescent="0.35">
      <c r="AY117" s="6" t="s">
        <v>53</v>
      </c>
      <c r="AZ117" s="22">
        <f t="shared" si="68"/>
        <v>81.0431784524867</v>
      </c>
      <c r="BB117" s="6" t="s">
        <v>53</v>
      </c>
      <c r="BC117" s="22">
        <v>0</v>
      </c>
      <c r="BE117" s="6" t="s">
        <v>53</v>
      </c>
      <c r="BF117" s="22">
        <f t="shared" si="69"/>
        <v>87.313584712272515</v>
      </c>
    </row>
    <row r="118" spans="1:58" ht="15" thickBot="1" x14ac:dyDescent="0.35">
      <c r="A118" s="2"/>
      <c r="B118" s="10" t="s">
        <v>41</v>
      </c>
      <c r="C118" s="10" t="s">
        <v>72</v>
      </c>
      <c r="D118" s="10" t="s">
        <v>73</v>
      </c>
      <c r="E118" s="10" t="s">
        <v>24</v>
      </c>
      <c r="F118" s="10" t="s">
        <v>25</v>
      </c>
      <c r="G118" s="10" t="s">
        <v>26</v>
      </c>
      <c r="H118" s="10" t="s">
        <v>74</v>
      </c>
      <c r="I118" s="10" t="s">
        <v>28</v>
      </c>
      <c r="J118" s="10" t="s">
        <v>75</v>
      </c>
      <c r="K118" s="10" t="s">
        <v>30</v>
      </c>
      <c r="L118" s="10" t="s">
        <v>31</v>
      </c>
      <c r="M118" s="10" t="s">
        <v>32</v>
      </c>
      <c r="N118" s="10" t="s">
        <v>33</v>
      </c>
      <c r="O118" s="10" t="s">
        <v>34</v>
      </c>
      <c r="P118" s="10" t="s">
        <v>35</v>
      </c>
      <c r="Q118" s="10" t="s">
        <v>36</v>
      </c>
      <c r="R118" s="10" t="s">
        <v>37</v>
      </c>
      <c r="S118" s="10" t="s">
        <v>38</v>
      </c>
      <c r="T118" s="10" t="s">
        <v>76</v>
      </c>
      <c r="U118" s="10" t="s">
        <v>40</v>
      </c>
      <c r="W118" s="2"/>
      <c r="X118" s="10" t="s">
        <v>41</v>
      </c>
      <c r="Y118" s="10" t="s">
        <v>72</v>
      </c>
      <c r="Z118" s="10" t="s">
        <v>73</v>
      </c>
      <c r="AA118" s="10" t="s">
        <v>24</v>
      </c>
      <c r="AB118" s="10" t="s">
        <v>25</v>
      </c>
      <c r="AC118" s="10" t="s">
        <v>26</v>
      </c>
      <c r="AD118" s="10" t="s">
        <v>74</v>
      </c>
      <c r="AE118" s="10" t="s">
        <v>28</v>
      </c>
      <c r="AF118" s="10" t="s">
        <v>75</v>
      </c>
      <c r="AG118" s="10" t="s">
        <v>30</v>
      </c>
      <c r="AH118" s="10" t="s">
        <v>31</v>
      </c>
      <c r="AI118" s="10" t="s">
        <v>32</v>
      </c>
      <c r="AJ118" s="10" t="s">
        <v>33</v>
      </c>
      <c r="AK118" s="10" t="s">
        <v>34</v>
      </c>
      <c r="AL118" s="10" t="s">
        <v>35</v>
      </c>
      <c r="AM118" s="10" t="s">
        <v>36</v>
      </c>
      <c r="AN118" s="10" t="s">
        <v>37</v>
      </c>
      <c r="AO118" s="10" t="s">
        <v>38</v>
      </c>
      <c r="AP118" s="10" t="s">
        <v>76</v>
      </c>
      <c r="AQ118" s="10" t="s">
        <v>40</v>
      </c>
      <c r="AT118" s="10" t="s">
        <v>99</v>
      </c>
      <c r="AW118" s="10" t="s">
        <v>79</v>
      </c>
      <c r="AY118" s="6" t="s">
        <v>54</v>
      </c>
      <c r="AZ118" s="22">
        <f t="shared" si="68"/>
        <v>82.522395255882145</v>
      </c>
      <c r="BB118" s="6" t="s">
        <v>54</v>
      </c>
      <c r="BC118" s="22">
        <v>0</v>
      </c>
      <c r="BE118" s="6" t="s">
        <v>54</v>
      </c>
      <c r="BF118" s="22">
        <f t="shared" si="69"/>
        <v>88.759158298593945</v>
      </c>
    </row>
    <row r="119" spans="1:58" ht="15" thickBot="1" x14ac:dyDescent="0.35">
      <c r="A119" s="9" t="s">
        <v>42</v>
      </c>
      <c r="B119" s="23">
        <v>5.74</v>
      </c>
      <c r="C119" s="22">
        <v>5.23</v>
      </c>
      <c r="D119" s="22">
        <v>3.63</v>
      </c>
      <c r="E119" s="23">
        <v>7.71</v>
      </c>
      <c r="F119" s="23">
        <v>4.33</v>
      </c>
      <c r="G119" s="23">
        <v>7.88</v>
      </c>
      <c r="H119" s="22">
        <v>8.58</v>
      </c>
      <c r="I119" s="23">
        <v>6.4</v>
      </c>
      <c r="J119" s="22">
        <v>4.58</v>
      </c>
      <c r="K119" s="23">
        <v>4.8600000000000003</v>
      </c>
      <c r="L119" s="23">
        <v>7</v>
      </c>
      <c r="M119" s="23">
        <v>5.7</v>
      </c>
      <c r="N119" s="23">
        <v>10.72</v>
      </c>
      <c r="O119" s="23">
        <v>8.1199999999999992</v>
      </c>
      <c r="P119" s="23">
        <v>6.14</v>
      </c>
      <c r="Q119" s="23">
        <v>8.93</v>
      </c>
      <c r="R119" s="23">
        <v>6.91</v>
      </c>
      <c r="S119" s="23">
        <v>7.39</v>
      </c>
      <c r="T119" s="22">
        <v>3.25</v>
      </c>
      <c r="U119" s="23">
        <v>7.95</v>
      </c>
      <c r="V119" s="28" t="s">
        <v>63</v>
      </c>
      <c r="W119" s="9" t="s">
        <v>42</v>
      </c>
      <c r="X119" s="22">
        <f>10^(B119/10)</f>
        <v>3.7497300224548362</v>
      </c>
      <c r="Y119" s="22">
        <f t="shared" ref="Y119:Y139" si="70">10^(C119/10)</f>
        <v>3.3342641276323501</v>
      </c>
      <c r="Z119" s="22">
        <f t="shared" ref="Z119:Z139" si="71">10^(D119/10)</f>
        <v>2.3067471887200695</v>
      </c>
      <c r="AA119" s="22">
        <f t="shared" ref="AA119:AA139" si="72">10^(E119/10)</f>
        <v>5.9020108017184443</v>
      </c>
      <c r="AB119" s="22">
        <f t="shared" ref="AB119:AB139" si="73">10^(F119/10)</f>
        <v>2.7101916318908432</v>
      </c>
      <c r="AC119" s="22">
        <f t="shared" ref="AC119:AC139" si="74">10^(G119/10)</f>
        <v>6.1376200516479429</v>
      </c>
      <c r="AD119" s="22">
        <f t="shared" ref="AD119:AD139" si="75">10^(H119/10)</f>
        <v>7.211074791828997</v>
      </c>
      <c r="AE119" s="22">
        <f t="shared" ref="AE119:AE139" si="76">10^(I119/10)</f>
        <v>4.3651583224016601</v>
      </c>
      <c r="AF119" s="22">
        <f t="shared" ref="AF119:AF139" si="77">10^(J119/10)</f>
        <v>2.8707805820246914</v>
      </c>
      <c r="AG119" s="22">
        <f t="shared" ref="AG119:AG139" si="78">10^(K119/10)</f>
        <v>3.061963433690678</v>
      </c>
      <c r="AH119" s="22">
        <f t="shared" ref="AH119:AH139" si="79">10^(L119/10)</f>
        <v>5.0118723362727229</v>
      </c>
      <c r="AI119" s="22">
        <f t="shared" ref="AI119:AI139" si="80">10^(M119/10)</f>
        <v>3.7153522909717265</v>
      </c>
      <c r="AJ119" s="22">
        <f t="shared" ref="AJ119:AJ139" si="81">10^(N119/10)</f>
        <v>11.803206356517302</v>
      </c>
      <c r="AK119" s="22">
        <f t="shared" ref="AK119:AK139" si="82">10^(O119/10)</f>
        <v>6.4863443354823849</v>
      </c>
      <c r="AL119" s="22">
        <f t="shared" ref="AL119:AL139" si="83">10^(P119/10)</f>
        <v>4.111497211045223</v>
      </c>
      <c r="AM119" s="22">
        <f t="shared" ref="AM119:AM139" si="84">10^(Q119/10)</f>
        <v>7.8162780458832986</v>
      </c>
      <c r="AN119" s="22">
        <f t="shared" ref="AN119:AN139" si="85">10^(R119/10)</f>
        <v>4.9090787615260325</v>
      </c>
      <c r="AO119" s="22">
        <f t="shared" ref="AO119:AO139" si="86">10^(S119/10)</f>
        <v>5.4827696492085387</v>
      </c>
      <c r="AP119" s="22">
        <f t="shared" ref="AP119:AP139" si="87">10^(T119/10)</f>
        <v>2.1134890398366468</v>
      </c>
      <c r="AQ119" s="22">
        <f t="shared" ref="AQ119:AQ139" si="88">10^(U119/10)</f>
        <v>6.2373483548241939</v>
      </c>
      <c r="AR119" s="28" t="s">
        <v>64</v>
      </c>
      <c r="AS119" s="9" t="s">
        <v>42</v>
      </c>
      <c r="AT119" s="22">
        <f>AVERAGE(X119:AQ119)</f>
        <v>4.9668388667789287</v>
      </c>
      <c r="AU119" s="28" t="s">
        <v>65</v>
      </c>
      <c r="AV119" s="9" t="s">
        <v>42</v>
      </c>
      <c r="AW119" s="22">
        <f>10*LOG10(AT119)</f>
        <v>6.9608007092659498</v>
      </c>
      <c r="AY119" s="6" t="s">
        <v>55</v>
      </c>
      <c r="AZ119" s="22">
        <f t="shared" si="68"/>
        <v>82.698044968531349</v>
      </c>
      <c r="BB119" s="6" t="s">
        <v>55</v>
      </c>
      <c r="BC119" s="22">
        <v>0</v>
      </c>
      <c r="BE119" s="6" t="s">
        <v>55</v>
      </c>
      <c r="BF119" s="22">
        <f t="shared" si="69"/>
        <v>89.71692743076828</v>
      </c>
    </row>
    <row r="120" spans="1:58" ht="15" thickBot="1" x14ac:dyDescent="0.35">
      <c r="A120" s="6" t="s">
        <v>43</v>
      </c>
      <c r="B120" s="23">
        <v>9.0500000000000007</v>
      </c>
      <c r="C120" s="22">
        <v>3.57</v>
      </c>
      <c r="D120" s="22">
        <v>2.77</v>
      </c>
      <c r="E120" s="23">
        <v>10.3</v>
      </c>
      <c r="F120" s="23">
        <v>3.92</v>
      </c>
      <c r="G120" s="23">
        <v>6.79</v>
      </c>
      <c r="H120" s="22">
        <v>7.98</v>
      </c>
      <c r="I120" s="23">
        <v>6.33</v>
      </c>
      <c r="J120" s="22">
        <v>3.2</v>
      </c>
      <c r="K120" s="23">
        <v>3.77</v>
      </c>
      <c r="L120" s="23">
        <v>5.82</v>
      </c>
      <c r="M120" s="23">
        <v>4.9000000000000004</v>
      </c>
      <c r="N120" s="23">
        <v>9.4600000000000009</v>
      </c>
      <c r="O120" s="23">
        <v>6.73</v>
      </c>
      <c r="P120" s="23">
        <v>5.98</v>
      </c>
      <c r="Q120" s="23">
        <v>11.2</v>
      </c>
      <c r="R120" s="23">
        <v>5.13</v>
      </c>
      <c r="S120" s="23">
        <v>6.6</v>
      </c>
      <c r="T120" s="22">
        <v>1.73</v>
      </c>
      <c r="U120" s="23">
        <v>5.22</v>
      </c>
      <c r="V120" s="28"/>
      <c r="W120" s="6" t="s">
        <v>43</v>
      </c>
      <c r="X120" s="22">
        <f t="shared" ref="X120:X139" si="89">10^(B120/10)</f>
        <v>8.0352612218561745</v>
      </c>
      <c r="Y120" s="22">
        <f t="shared" si="70"/>
        <v>2.2750974307720706</v>
      </c>
      <c r="Z120" s="22">
        <f t="shared" si="71"/>
        <v>1.8923436186449756</v>
      </c>
      <c r="AA120" s="22">
        <f t="shared" si="72"/>
        <v>10.715193052376069</v>
      </c>
      <c r="AB120" s="22">
        <f t="shared" si="73"/>
        <v>2.4660393372343394</v>
      </c>
      <c r="AC120" s="22">
        <f t="shared" si="74"/>
        <v>4.77529273657691</v>
      </c>
      <c r="AD120" s="22">
        <f t="shared" si="75"/>
        <v>6.2805835881331813</v>
      </c>
      <c r="AE120" s="22">
        <f t="shared" si="76"/>
        <v>4.295364267648873</v>
      </c>
      <c r="AF120" s="22">
        <f t="shared" si="77"/>
        <v>2.0892961308540396</v>
      </c>
      <c r="AG120" s="22">
        <f t="shared" si="78"/>
        <v>2.3823194693586904</v>
      </c>
      <c r="AH120" s="22">
        <f t="shared" si="79"/>
        <v>3.8194427084004667</v>
      </c>
      <c r="AI120" s="22">
        <f t="shared" si="80"/>
        <v>3.090295432513591</v>
      </c>
      <c r="AJ120" s="22">
        <f t="shared" si="81"/>
        <v>8.8307990041856321</v>
      </c>
      <c r="AK120" s="22">
        <f t="shared" si="82"/>
        <v>4.7097732639695291</v>
      </c>
      <c r="AL120" s="22">
        <f t="shared" si="83"/>
        <v>3.9627803425543964</v>
      </c>
      <c r="AM120" s="22">
        <f t="shared" si="84"/>
        <v>13.18256738556407</v>
      </c>
      <c r="AN120" s="22">
        <f t="shared" si="85"/>
        <v>3.2583670100200881</v>
      </c>
      <c r="AO120" s="22">
        <f t="shared" si="86"/>
        <v>4.5708818961487498</v>
      </c>
      <c r="AP120" s="22">
        <f t="shared" si="87"/>
        <v>1.4893610777109154</v>
      </c>
      <c r="AQ120" s="22">
        <f t="shared" si="88"/>
        <v>3.3265955329400461</v>
      </c>
      <c r="AR120" s="28"/>
      <c r="AS120" s="6" t="s">
        <v>43</v>
      </c>
      <c r="AT120" s="22">
        <f t="shared" ref="AT120:AT139" si="90">AVERAGE(X120:AQ120)</f>
        <v>4.7723827253731397</v>
      </c>
      <c r="AU120" s="28"/>
      <c r="AV120" s="6" t="s">
        <v>43</v>
      </c>
      <c r="AW120" s="22">
        <f t="shared" ref="AW120:AW139" si="91">10*LOG10(AT120)</f>
        <v>6.7873526501770112</v>
      </c>
      <c r="AY120" s="6" t="s">
        <v>56</v>
      </c>
      <c r="AZ120" s="22">
        <f t="shared" si="68"/>
        <v>78.698768239425334</v>
      </c>
      <c r="BB120" s="6" t="s">
        <v>56</v>
      </c>
      <c r="BC120" s="22">
        <v>0</v>
      </c>
      <c r="BE120" s="6" t="s">
        <v>56</v>
      </c>
      <c r="BF120" s="22">
        <f t="shared" si="69"/>
        <v>86.248409780585149</v>
      </c>
    </row>
    <row r="121" spans="1:58" ht="15" thickBot="1" x14ac:dyDescent="0.35">
      <c r="A121" s="6" t="s">
        <v>44</v>
      </c>
      <c r="B121" s="23">
        <v>8.56</v>
      </c>
      <c r="C121" s="22">
        <v>2.68</v>
      </c>
      <c r="D121" s="22">
        <v>2.41</v>
      </c>
      <c r="E121" s="23">
        <v>8.84</v>
      </c>
      <c r="F121" s="23">
        <v>3.41</v>
      </c>
      <c r="G121" s="23">
        <v>6.07</v>
      </c>
      <c r="H121" s="22">
        <v>6.77</v>
      </c>
      <c r="I121" s="23">
        <v>9.94</v>
      </c>
      <c r="J121" s="22">
        <v>3.66</v>
      </c>
      <c r="K121" s="23">
        <v>3.08</v>
      </c>
      <c r="L121" s="23">
        <v>5.95</v>
      </c>
      <c r="M121" s="23">
        <v>4.47</v>
      </c>
      <c r="N121" s="23">
        <v>8.42</v>
      </c>
      <c r="O121" s="23">
        <v>5.94</v>
      </c>
      <c r="P121" s="23">
        <v>5.79</v>
      </c>
      <c r="Q121" s="23">
        <v>9.8000000000000007</v>
      </c>
      <c r="R121" s="23">
        <v>4.1900000000000004</v>
      </c>
      <c r="S121" s="23">
        <v>6.03</v>
      </c>
      <c r="T121" s="22">
        <v>1.38</v>
      </c>
      <c r="U121" s="23">
        <v>4.26</v>
      </c>
      <c r="V121" s="28"/>
      <c r="W121" s="6" t="s">
        <v>44</v>
      </c>
      <c r="X121" s="22">
        <f t="shared" si="89"/>
        <v>7.1779429127136192</v>
      </c>
      <c r="Y121" s="22">
        <f t="shared" si="70"/>
        <v>1.8535316234148116</v>
      </c>
      <c r="Z121" s="22">
        <f t="shared" si="71"/>
        <v>1.7418068733916143</v>
      </c>
      <c r="AA121" s="22">
        <f t="shared" si="72"/>
        <v>7.6559660691125648</v>
      </c>
      <c r="AB121" s="22">
        <f t="shared" si="73"/>
        <v>2.1928049353504488</v>
      </c>
      <c r="AC121" s="22">
        <f t="shared" si="74"/>
        <v>4.0457589169744272</v>
      </c>
      <c r="AD121" s="22">
        <f t="shared" si="75"/>
        <v>4.7533522594280537</v>
      </c>
      <c r="AE121" s="22">
        <f t="shared" si="76"/>
        <v>9.8627948563121048</v>
      </c>
      <c r="AF121" s="22">
        <f t="shared" si="77"/>
        <v>2.3227367963571073</v>
      </c>
      <c r="AG121" s="22">
        <f t="shared" si="78"/>
        <v>2.0323570109362219</v>
      </c>
      <c r="AH121" s="22">
        <f t="shared" si="79"/>
        <v>3.9355007545577751</v>
      </c>
      <c r="AI121" s="22">
        <f t="shared" si="80"/>
        <v>2.7989813196343625</v>
      </c>
      <c r="AJ121" s="22">
        <f t="shared" si="81"/>
        <v>6.9502431758879686</v>
      </c>
      <c r="AK121" s="22">
        <f t="shared" si="82"/>
        <v>3.9264493539959995</v>
      </c>
      <c r="AL121" s="22">
        <f t="shared" si="83"/>
        <v>3.7931498497368192</v>
      </c>
      <c r="AM121" s="22">
        <f t="shared" si="84"/>
        <v>9.5499258602143637</v>
      </c>
      <c r="AN121" s="22">
        <f t="shared" si="85"/>
        <v>2.6242185433844423</v>
      </c>
      <c r="AO121" s="22">
        <f t="shared" si="86"/>
        <v>4.008667176273029</v>
      </c>
      <c r="AP121" s="22">
        <f t="shared" si="87"/>
        <v>1.3740419750125152</v>
      </c>
      <c r="AQ121" s="22">
        <f t="shared" si="88"/>
        <v>2.66685866452148</v>
      </c>
      <c r="AR121" s="28"/>
      <c r="AS121" s="6" t="s">
        <v>44</v>
      </c>
      <c r="AT121" s="22">
        <f t="shared" si="90"/>
        <v>4.2633544463604869</v>
      </c>
      <c r="AU121" s="28"/>
      <c r="AV121" s="6" t="s">
        <v>44</v>
      </c>
      <c r="AW121" s="22">
        <f t="shared" si="91"/>
        <v>6.2975144048185738</v>
      </c>
      <c r="AY121" s="6" t="s">
        <v>57</v>
      </c>
      <c r="AZ121" s="22">
        <f t="shared" si="68"/>
        <v>78.712705657207195</v>
      </c>
      <c r="BB121" s="6" t="s">
        <v>57</v>
      </c>
      <c r="BC121" s="22">
        <v>0</v>
      </c>
      <c r="BE121" s="6" t="s">
        <v>57</v>
      </c>
      <c r="BF121" s="22">
        <f t="shared" si="69"/>
        <v>87.336200749954699</v>
      </c>
    </row>
    <row r="122" spans="1:58" ht="15" thickBot="1" x14ac:dyDescent="0.35">
      <c r="A122" s="6" t="s">
        <v>45</v>
      </c>
      <c r="B122" s="23">
        <v>6.87</v>
      </c>
      <c r="C122" s="22">
        <v>2.71</v>
      </c>
      <c r="D122" s="22">
        <v>3.51</v>
      </c>
      <c r="E122" s="23">
        <v>8.14</v>
      </c>
      <c r="F122" s="23">
        <v>4.2300000000000004</v>
      </c>
      <c r="G122" s="23">
        <v>5.55</v>
      </c>
      <c r="H122" s="22">
        <v>11.15</v>
      </c>
      <c r="I122" s="23">
        <v>7.28</v>
      </c>
      <c r="J122" s="22">
        <v>5.71</v>
      </c>
      <c r="K122" s="23">
        <v>3.89</v>
      </c>
      <c r="L122" s="23">
        <v>6.39</v>
      </c>
      <c r="M122" s="23">
        <v>6.63</v>
      </c>
      <c r="N122" s="23">
        <v>12.26</v>
      </c>
      <c r="O122" s="23">
        <v>6.62</v>
      </c>
      <c r="P122" s="23">
        <v>6.72</v>
      </c>
      <c r="Q122" s="23">
        <v>9.3000000000000007</v>
      </c>
      <c r="R122" s="23">
        <v>5.65</v>
      </c>
      <c r="S122" s="23">
        <v>6.27</v>
      </c>
      <c r="T122" s="22">
        <v>3.21</v>
      </c>
      <c r="U122" s="23">
        <v>3.53</v>
      </c>
      <c r="V122" s="28"/>
      <c r="W122" s="6" t="s">
        <v>45</v>
      </c>
      <c r="X122" s="22">
        <f t="shared" si="89"/>
        <v>4.8640720569146172</v>
      </c>
      <c r="Y122" s="22">
        <f t="shared" si="70"/>
        <v>1.8663796908346701</v>
      </c>
      <c r="Z122" s="22">
        <f t="shared" si="71"/>
        <v>2.2438819237827663</v>
      </c>
      <c r="AA122" s="22">
        <f t="shared" si="72"/>
        <v>6.5162839406084299</v>
      </c>
      <c r="AB122" s="22">
        <f t="shared" si="73"/>
        <v>2.6485001386067011</v>
      </c>
      <c r="AC122" s="22">
        <f t="shared" si="74"/>
        <v>3.5892193464500521</v>
      </c>
      <c r="AD122" s="22">
        <f t="shared" si="75"/>
        <v>13.031667784522995</v>
      </c>
      <c r="AE122" s="22">
        <f t="shared" si="76"/>
        <v>5.3456435939697169</v>
      </c>
      <c r="AF122" s="22">
        <f t="shared" si="77"/>
        <v>3.7239170625456848</v>
      </c>
      <c r="AG122" s="22">
        <f t="shared" si="78"/>
        <v>2.4490632418447458</v>
      </c>
      <c r="AH122" s="22">
        <f t="shared" si="79"/>
        <v>4.3551187368556858</v>
      </c>
      <c r="AI122" s="22">
        <f t="shared" si="80"/>
        <v>4.6025657358135614</v>
      </c>
      <c r="AJ122" s="22">
        <f t="shared" si="81"/>
        <v>16.826740610704675</v>
      </c>
      <c r="AK122" s="22">
        <f t="shared" si="82"/>
        <v>4.5919801283686867</v>
      </c>
      <c r="AL122" s="22">
        <f t="shared" si="83"/>
        <v>4.6989410860521534</v>
      </c>
      <c r="AM122" s="22">
        <f t="shared" si="84"/>
        <v>8.5113803820237681</v>
      </c>
      <c r="AN122" s="22">
        <f t="shared" si="85"/>
        <v>3.672823004980847</v>
      </c>
      <c r="AO122" s="22">
        <f t="shared" si="86"/>
        <v>4.2364296604954115</v>
      </c>
      <c r="AP122" s="22">
        <f t="shared" si="87"/>
        <v>2.094112455850893</v>
      </c>
      <c r="AQ122" s="22">
        <f t="shared" si="88"/>
        <v>2.2542392121524295</v>
      </c>
      <c r="AR122" s="28"/>
      <c r="AS122" s="6" t="s">
        <v>45</v>
      </c>
      <c r="AT122" s="22">
        <f t="shared" si="90"/>
        <v>5.1061479896689255</v>
      </c>
      <c r="AU122" s="28"/>
      <c r="AV122" s="6" t="s">
        <v>45</v>
      </c>
      <c r="AW122" s="22">
        <f t="shared" si="91"/>
        <v>7.0809339765295753</v>
      </c>
      <c r="AY122" s="6" t="s">
        <v>58</v>
      </c>
      <c r="AZ122" s="22">
        <f t="shared" si="68"/>
        <v>80.585463978383686</v>
      </c>
      <c r="BB122" s="6" t="s">
        <v>58</v>
      </c>
      <c r="BC122" s="22">
        <v>0</v>
      </c>
      <c r="BE122" s="6" t="s">
        <v>58</v>
      </c>
      <c r="BF122" s="22">
        <f t="shared" si="69"/>
        <v>89.74244054848711</v>
      </c>
    </row>
    <row r="123" spans="1:58" ht="15" thickBot="1" x14ac:dyDescent="0.35">
      <c r="A123" s="6" t="s">
        <v>46</v>
      </c>
      <c r="B123" s="23">
        <v>8.5299999999999994</v>
      </c>
      <c r="C123" s="22">
        <v>3.52</v>
      </c>
      <c r="D123" s="22">
        <v>3.66</v>
      </c>
      <c r="E123" s="23">
        <v>6.33</v>
      </c>
      <c r="F123" s="23">
        <v>4.93</v>
      </c>
      <c r="G123" s="23">
        <v>6.85</v>
      </c>
      <c r="H123" s="22">
        <v>9.65</v>
      </c>
      <c r="I123" s="23">
        <v>8.84</v>
      </c>
      <c r="J123" s="22">
        <v>6.9</v>
      </c>
      <c r="K123" s="23">
        <v>4.9800000000000004</v>
      </c>
      <c r="L123" s="23">
        <v>7.16</v>
      </c>
      <c r="M123" s="23">
        <v>7.94</v>
      </c>
      <c r="N123" s="23">
        <v>9.93</v>
      </c>
      <c r="O123" s="23">
        <v>7.05</v>
      </c>
      <c r="P123" s="23">
        <v>7.14</v>
      </c>
      <c r="Q123" s="23">
        <v>9.59</v>
      </c>
      <c r="R123" s="23">
        <v>5.85</v>
      </c>
      <c r="S123" s="23">
        <v>6.96</v>
      </c>
      <c r="T123" s="22">
        <v>3.91</v>
      </c>
      <c r="U123" s="23">
        <v>5.37</v>
      </c>
      <c r="V123" s="28"/>
      <c r="W123" s="6" t="s">
        <v>46</v>
      </c>
      <c r="X123" s="22">
        <f t="shared" si="89"/>
        <v>7.1285303012651964</v>
      </c>
      <c r="Y123" s="22">
        <f t="shared" si="70"/>
        <v>2.2490546058357812</v>
      </c>
      <c r="Z123" s="22">
        <f t="shared" si="71"/>
        <v>2.3227367963571073</v>
      </c>
      <c r="AA123" s="22">
        <f t="shared" si="72"/>
        <v>4.295364267648873</v>
      </c>
      <c r="AB123" s="22">
        <f t="shared" si="73"/>
        <v>3.1117163371060181</v>
      </c>
      <c r="AC123" s="22">
        <f t="shared" si="74"/>
        <v>4.8417236758409938</v>
      </c>
      <c r="AD123" s="22">
        <f t="shared" si="75"/>
        <v>9.2257142715476359</v>
      </c>
      <c r="AE123" s="22">
        <f t="shared" si="76"/>
        <v>7.6559660691125648</v>
      </c>
      <c r="AF123" s="22">
        <f t="shared" si="77"/>
        <v>4.8977881936844634</v>
      </c>
      <c r="AG123" s="22">
        <f t="shared" si="78"/>
        <v>3.1477483141013165</v>
      </c>
      <c r="AH123" s="22">
        <f t="shared" si="79"/>
        <v>5.19995996533516</v>
      </c>
      <c r="AI123" s="22">
        <f t="shared" si="80"/>
        <v>6.2230028516915974</v>
      </c>
      <c r="AJ123" s="22">
        <f t="shared" si="81"/>
        <v>9.84011105761134</v>
      </c>
      <c r="AK123" s="22">
        <f t="shared" si="82"/>
        <v>5.0699070827470445</v>
      </c>
      <c r="AL123" s="22">
        <f t="shared" si="83"/>
        <v>5.1760683195056769</v>
      </c>
      <c r="AM123" s="22">
        <f t="shared" si="84"/>
        <v>9.0991327263225195</v>
      </c>
      <c r="AN123" s="22">
        <f t="shared" si="85"/>
        <v>3.8459178204535354</v>
      </c>
      <c r="AO123" s="22">
        <f t="shared" si="86"/>
        <v>4.9659232145033609</v>
      </c>
      <c r="AP123" s="22">
        <f t="shared" si="87"/>
        <v>2.4603676041476277</v>
      </c>
      <c r="AQ123" s="22">
        <f t="shared" si="88"/>
        <v>3.443499307633386</v>
      </c>
      <c r="AR123" s="28"/>
      <c r="AS123" s="6" t="s">
        <v>46</v>
      </c>
      <c r="AT123" s="22">
        <f t="shared" si="90"/>
        <v>5.2100116391225608</v>
      </c>
      <c r="AU123" s="28"/>
      <c r="AV123" s="6" t="s">
        <v>46</v>
      </c>
      <c r="AW123" s="22">
        <f t="shared" si="91"/>
        <v>7.1683869351085958</v>
      </c>
      <c r="AY123" s="6" t="s">
        <v>59</v>
      </c>
      <c r="AZ123" s="22">
        <f t="shared" si="68"/>
        <v>78.241225336502396</v>
      </c>
      <c r="BB123" s="6" t="s">
        <v>59</v>
      </c>
      <c r="BC123" s="22">
        <v>0</v>
      </c>
      <c r="BE123" s="6" t="s">
        <v>59</v>
      </c>
      <c r="BF123" s="22">
        <f t="shared" si="69"/>
        <v>87.898944128062979</v>
      </c>
    </row>
    <row r="124" spans="1:58" ht="15" thickBot="1" x14ac:dyDescent="0.35">
      <c r="A124" s="6" t="s">
        <v>47</v>
      </c>
      <c r="B124" s="23">
        <v>6.13</v>
      </c>
      <c r="C124" s="22">
        <v>4.38</v>
      </c>
      <c r="D124" s="22">
        <v>4.79</v>
      </c>
      <c r="E124" s="23">
        <v>5.12</v>
      </c>
      <c r="F124" s="23">
        <v>6.75</v>
      </c>
      <c r="G124" s="23">
        <v>6.86</v>
      </c>
      <c r="H124" s="22">
        <v>9.06</v>
      </c>
      <c r="I124" s="23">
        <v>10.53</v>
      </c>
      <c r="J124" s="22">
        <v>6.41</v>
      </c>
      <c r="K124" s="23">
        <v>5.46</v>
      </c>
      <c r="L124" s="23">
        <v>8.7799999999999994</v>
      </c>
      <c r="M124" s="23">
        <v>6.36</v>
      </c>
      <c r="N124" s="23">
        <v>13.17</v>
      </c>
      <c r="O124" s="23">
        <v>5.87</v>
      </c>
      <c r="P124" s="23">
        <v>5.87</v>
      </c>
      <c r="Q124" s="23">
        <v>12.52</v>
      </c>
      <c r="R124" s="23">
        <v>8.0500000000000007</v>
      </c>
      <c r="S124" s="23">
        <v>7.78</v>
      </c>
      <c r="T124" s="22">
        <v>4.45</v>
      </c>
      <c r="U124" s="23">
        <v>7.26</v>
      </c>
      <c r="V124" s="28"/>
      <c r="W124" s="6" t="s">
        <v>47</v>
      </c>
      <c r="X124" s="22">
        <f t="shared" si="89"/>
        <v>4.1020410298660686</v>
      </c>
      <c r="Y124" s="22">
        <f t="shared" si="70"/>
        <v>2.741574171927883</v>
      </c>
      <c r="Z124" s="22">
        <f t="shared" si="71"/>
        <v>3.0130060241861214</v>
      </c>
      <c r="AA124" s="22">
        <f t="shared" si="72"/>
        <v>3.250872973854344</v>
      </c>
      <c r="AB124" s="22">
        <f t="shared" si="73"/>
        <v>4.7315125896148054</v>
      </c>
      <c r="AC124" s="22">
        <f t="shared" si="74"/>
        <v>4.8528850016212122</v>
      </c>
      <c r="AD124" s="22">
        <f t="shared" si="75"/>
        <v>8.0537844119906659</v>
      </c>
      <c r="AE124" s="22">
        <f t="shared" si="76"/>
        <v>11.29795914672798</v>
      </c>
      <c r="AF124" s="22">
        <f t="shared" si="77"/>
        <v>4.3752210515825212</v>
      </c>
      <c r="AG124" s="22">
        <f t="shared" si="78"/>
        <v>3.515604405282982</v>
      </c>
      <c r="AH124" s="22">
        <f t="shared" si="79"/>
        <v>7.5509222766543393</v>
      </c>
      <c r="AI124" s="22">
        <f t="shared" si="80"/>
        <v>4.3251383103500878</v>
      </c>
      <c r="AJ124" s="22">
        <f t="shared" si="81"/>
        <v>20.749135174549107</v>
      </c>
      <c r="AK124" s="22">
        <f t="shared" si="82"/>
        <v>3.8636697705406919</v>
      </c>
      <c r="AL124" s="22">
        <f t="shared" si="83"/>
        <v>3.8636697705406919</v>
      </c>
      <c r="AM124" s="22">
        <f t="shared" si="84"/>
        <v>17.864875748520511</v>
      </c>
      <c r="AN124" s="22">
        <f t="shared" si="85"/>
        <v>6.3826348619054887</v>
      </c>
      <c r="AO124" s="22">
        <f t="shared" si="86"/>
        <v>5.9979107625550956</v>
      </c>
      <c r="AP124" s="22">
        <f t="shared" si="87"/>
        <v>2.7861211686297711</v>
      </c>
      <c r="AQ124" s="22">
        <f t="shared" si="88"/>
        <v>5.3210825926679437</v>
      </c>
      <c r="AR124" s="28"/>
      <c r="AS124" s="6" t="s">
        <v>47</v>
      </c>
      <c r="AT124" s="22">
        <f t="shared" si="90"/>
        <v>6.4319810621784157</v>
      </c>
      <c r="AU124" s="28"/>
      <c r="AV124" s="6" t="s">
        <v>47</v>
      </c>
      <c r="AW124" s="22">
        <f t="shared" si="91"/>
        <v>8.083447570395986</v>
      </c>
      <c r="AY124" s="6" t="s">
        <v>60</v>
      </c>
      <c r="AZ124" s="22">
        <f t="shared" si="68"/>
        <v>76.190356905675031</v>
      </c>
      <c r="BB124" s="6" t="s">
        <v>60</v>
      </c>
      <c r="BC124" s="22">
        <v>0</v>
      </c>
      <c r="BE124" s="6" t="s">
        <v>60</v>
      </c>
      <c r="BF124" s="22">
        <f t="shared" si="69"/>
        <v>86.989554510090045</v>
      </c>
    </row>
    <row r="125" spans="1:58" ht="15" thickBot="1" x14ac:dyDescent="0.35">
      <c r="A125" s="6" t="s">
        <v>48</v>
      </c>
      <c r="B125" s="23">
        <v>4.43</v>
      </c>
      <c r="C125" s="22">
        <v>3.81</v>
      </c>
      <c r="D125" s="22">
        <v>2.68</v>
      </c>
      <c r="E125" s="23">
        <v>3.48</v>
      </c>
      <c r="F125" s="23">
        <v>5.52</v>
      </c>
      <c r="G125" s="23">
        <v>6.61</v>
      </c>
      <c r="H125" s="22">
        <v>6.08</v>
      </c>
      <c r="I125" s="23">
        <v>7.39</v>
      </c>
      <c r="J125" s="22">
        <v>4.28</v>
      </c>
      <c r="K125" s="23">
        <v>5.15</v>
      </c>
      <c r="L125" s="23">
        <v>6.73</v>
      </c>
      <c r="M125" s="23">
        <v>4.32</v>
      </c>
      <c r="N125" s="23">
        <v>8.75</v>
      </c>
      <c r="O125" s="23">
        <v>3.41</v>
      </c>
      <c r="P125" s="23">
        <v>2.8</v>
      </c>
      <c r="Q125" s="23">
        <v>10.61</v>
      </c>
      <c r="R125" s="23">
        <v>6.43</v>
      </c>
      <c r="S125" s="23">
        <v>7.1</v>
      </c>
      <c r="T125" s="22">
        <v>2.9</v>
      </c>
      <c r="U125" s="23">
        <v>7.06</v>
      </c>
      <c r="V125" s="28"/>
      <c r="W125" s="6" t="s">
        <v>48</v>
      </c>
      <c r="X125" s="22">
        <f t="shared" si="89"/>
        <v>2.7733201046518405</v>
      </c>
      <c r="Y125" s="22">
        <f t="shared" si="70"/>
        <v>2.4043628000069335</v>
      </c>
      <c r="Z125" s="22">
        <f t="shared" si="71"/>
        <v>1.8535316234148116</v>
      </c>
      <c r="AA125" s="22">
        <f t="shared" si="72"/>
        <v>2.2284351492703038</v>
      </c>
      <c r="AB125" s="22">
        <f t="shared" si="73"/>
        <v>3.5645113342624422</v>
      </c>
      <c r="AC125" s="22">
        <f t="shared" si="74"/>
        <v>4.5814188671453353</v>
      </c>
      <c r="AD125" s="22">
        <f t="shared" si="75"/>
        <v>4.0550853544838388</v>
      </c>
      <c r="AE125" s="22">
        <f t="shared" si="76"/>
        <v>5.4827696492085387</v>
      </c>
      <c r="AF125" s="22">
        <f t="shared" si="77"/>
        <v>2.6791683248190323</v>
      </c>
      <c r="AG125" s="22">
        <f t="shared" si="78"/>
        <v>3.2734069487883826</v>
      </c>
      <c r="AH125" s="22">
        <f t="shared" si="79"/>
        <v>4.7097732639695291</v>
      </c>
      <c r="AI125" s="22">
        <f t="shared" si="80"/>
        <v>2.703958364108844</v>
      </c>
      <c r="AJ125" s="22">
        <f t="shared" si="81"/>
        <v>7.4989420933245592</v>
      </c>
      <c r="AK125" s="22">
        <f t="shared" si="82"/>
        <v>2.1928049353504488</v>
      </c>
      <c r="AL125" s="22">
        <f t="shared" si="83"/>
        <v>1.9054607179632472</v>
      </c>
      <c r="AM125" s="22">
        <f t="shared" si="84"/>
        <v>11.508003889444357</v>
      </c>
      <c r="AN125" s="22">
        <f t="shared" si="85"/>
        <v>4.3954161543782462</v>
      </c>
      <c r="AO125" s="22">
        <f t="shared" si="86"/>
        <v>5.1286138399136494</v>
      </c>
      <c r="AP125" s="22">
        <f t="shared" si="87"/>
        <v>1.9498445997580454</v>
      </c>
      <c r="AQ125" s="22">
        <f t="shared" si="88"/>
        <v>5.0815944256056049</v>
      </c>
      <c r="AR125" s="28"/>
      <c r="AS125" s="6" t="s">
        <v>48</v>
      </c>
      <c r="AT125" s="22">
        <f t="shared" si="90"/>
        <v>3.9985211219933996</v>
      </c>
      <c r="AU125" s="28"/>
      <c r="AV125" s="6" t="s">
        <v>48</v>
      </c>
      <c r="AW125" s="22">
        <f t="shared" si="91"/>
        <v>6.0189939449882424</v>
      </c>
      <c r="AY125" s="6" t="s">
        <v>61</v>
      </c>
      <c r="AZ125" s="22">
        <f t="shared" si="68"/>
        <v>75.008473164370727</v>
      </c>
      <c r="BB125" s="6" t="s">
        <v>61</v>
      </c>
      <c r="BC125" s="22">
        <v>0</v>
      </c>
      <c r="BE125" s="6" t="s">
        <v>61</v>
      </c>
      <c r="BF125" s="22">
        <f t="shared" si="69"/>
        <v>86.042825845737894</v>
      </c>
    </row>
    <row r="126" spans="1:58" ht="15" thickBot="1" x14ac:dyDescent="0.35">
      <c r="A126" s="6" t="s">
        <v>49</v>
      </c>
      <c r="B126" s="23">
        <v>4.08</v>
      </c>
      <c r="C126" s="22">
        <v>3.84</v>
      </c>
      <c r="D126" s="22">
        <v>3.32</v>
      </c>
      <c r="E126" s="23">
        <v>4.12</v>
      </c>
      <c r="F126" s="23">
        <v>3.36</v>
      </c>
      <c r="G126" s="23">
        <v>5.96</v>
      </c>
      <c r="H126" s="22">
        <v>4.57</v>
      </c>
      <c r="I126" s="23">
        <v>3.95</v>
      </c>
      <c r="J126" s="22">
        <v>2.33</v>
      </c>
      <c r="K126" s="23">
        <v>4.42</v>
      </c>
      <c r="L126" s="23">
        <v>4.26</v>
      </c>
      <c r="M126" s="23">
        <v>4.46</v>
      </c>
      <c r="N126" s="23">
        <v>8.19</v>
      </c>
      <c r="O126" s="23">
        <v>3.09</v>
      </c>
      <c r="P126" s="23">
        <v>2.02</v>
      </c>
      <c r="Q126" s="23">
        <v>10.1</v>
      </c>
      <c r="R126" s="23">
        <v>5.8</v>
      </c>
      <c r="S126" s="23">
        <v>5.36</v>
      </c>
      <c r="T126" s="22">
        <v>3.75</v>
      </c>
      <c r="U126" s="23">
        <v>6.77</v>
      </c>
      <c r="V126" s="28"/>
      <c r="W126" s="6" t="s">
        <v>49</v>
      </c>
      <c r="X126" s="22">
        <f t="shared" si="89"/>
        <v>2.5585858869056461</v>
      </c>
      <c r="Y126" s="22">
        <f t="shared" si="70"/>
        <v>2.4210290467361784</v>
      </c>
      <c r="Z126" s="22">
        <f t="shared" si="71"/>
        <v>2.1478304741305339</v>
      </c>
      <c r="AA126" s="22">
        <f t="shared" si="72"/>
        <v>2.5822601906345968</v>
      </c>
      <c r="AB126" s="22">
        <f t="shared" si="73"/>
        <v>2.1677041048196948</v>
      </c>
      <c r="AC126" s="22">
        <f t="shared" si="74"/>
        <v>3.9445730207527845</v>
      </c>
      <c r="AD126" s="22">
        <f t="shared" si="75"/>
        <v>2.8641779699065815</v>
      </c>
      <c r="AE126" s="22">
        <f t="shared" si="76"/>
        <v>2.4831331052955705</v>
      </c>
      <c r="AF126" s="22">
        <f t="shared" si="77"/>
        <v>1.7100153150902877</v>
      </c>
      <c r="AG126" s="22">
        <f t="shared" si="78"/>
        <v>2.7669416454115119</v>
      </c>
      <c r="AH126" s="22">
        <f t="shared" si="79"/>
        <v>2.66685866452148</v>
      </c>
      <c r="AI126" s="22">
        <f t="shared" si="80"/>
        <v>2.7925438412373387</v>
      </c>
      <c r="AJ126" s="22">
        <f t="shared" si="81"/>
        <v>6.5917389524432144</v>
      </c>
      <c r="AK126" s="22">
        <f t="shared" si="82"/>
        <v>2.0370420777057183</v>
      </c>
      <c r="AL126" s="22">
        <f t="shared" si="83"/>
        <v>1.5922087270511702</v>
      </c>
      <c r="AM126" s="22">
        <f t="shared" si="84"/>
        <v>10.232929922807543</v>
      </c>
      <c r="AN126" s="22">
        <f t="shared" si="85"/>
        <v>3.8018939632056119</v>
      </c>
      <c r="AO126" s="22">
        <f t="shared" si="86"/>
        <v>3.435579478998747</v>
      </c>
      <c r="AP126" s="22">
        <f t="shared" si="87"/>
        <v>2.3713737056616555</v>
      </c>
      <c r="AQ126" s="22">
        <f t="shared" si="88"/>
        <v>4.7533522594280537</v>
      </c>
      <c r="AR126" s="28"/>
      <c r="AS126" s="6" t="s">
        <v>49</v>
      </c>
      <c r="AT126" s="22">
        <f t="shared" si="90"/>
        <v>3.2960886176371966</v>
      </c>
      <c r="AU126" s="28"/>
      <c r="AV126" s="6" t="s">
        <v>49</v>
      </c>
      <c r="AW126" s="22">
        <f t="shared" si="91"/>
        <v>5.1799887949154231</v>
      </c>
      <c r="AY126" s="6" t="s">
        <v>62</v>
      </c>
      <c r="AZ126" s="22">
        <f t="shared" si="68"/>
        <v>73.964004221656566</v>
      </c>
      <c r="BB126" s="6" t="s">
        <v>62</v>
      </c>
      <c r="BC126" s="22">
        <v>0</v>
      </c>
      <c r="BE126" s="6" t="s">
        <v>62</v>
      </c>
      <c r="BF126" s="22">
        <f t="shared" si="69"/>
        <v>85.696722483377087</v>
      </c>
    </row>
    <row r="127" spans="1:58" ht="15" thickBot="1" x14ac:dyDescent="0.35">
      <c r="A127" s="6" t="s">
        <v>50</v>
      </c>
      <c r="B127" s="23">
        <v>2.98</v>
      </c>
      <c r="C127" s="22">
        <v>2.61</v>
      </c>
      <c r="D127" s="22">
        <v>3.9</v>
      </c>
      <c r="E127" s="23">
        <v>1.98</v>
      </c>
      <c r="F127" s="23">
        <v>1.35</v>
      </c>
      <c r="G127" s="23">
        <v>5.91</v>
      </c>
      <c r="H127" s="22">
        <v>3.8</v>
      </c>
      <c r="I127" s="23">
        <v>3.37</v>
      </c>
      <c r="J127" s="22">
        <v>1.53</v>
      </c>
      <c r="K127" s="23">
        <v>1.66</v>
      </c>
      <c r="L127" s="23">
        <v>3.66</v>
      </c>
      <c r="M127" s="23">
        <v>3.28</v>
      </c>
      <c r="N127" s="23">
        <v>7.12</v>
      </c>
      <c r="O127" s="23">
        <v>2.81</v>
      </c>
      <c r="P127" s="23">
        <v>2.58</v>
      </c>
      <c r="Q127" s="23">
        <v>12.08</v>
      </c>
      <c r="R127" s="23">
        <v>4.88</v>
      </c>
      <c r="S127" s="23">
        <v>4</v>
      </c>
      <c r="T127" s="22">
        <v>1.32</v>
      </c>
      <c r="U127" s="23">
        <v>5.81</v>
      </c>
      <c r="V127" s="28"/>
      <c r="W127" s="6" t="s">
        <v>50</v>
      </c>
      <c r="X127" s="22">
        <f t="shared" si="89"/>
        <v>1.9860949173573716</v>
      </c>
      <c r="Y127" s="22">
        <f t="shared" si="70"/>
        <v>1.823895702319638</v>
      </c>
      <c r="Z127" s="22">
        <f t="shared" si="71"/>
        <v>2.4547089156850306</v>
      </c>
      <c r="AA127" s="22">
        <f t="shared" si="72"/>
        <v>1.5776112696993487</v>
      </c>
      <c r="AB127" s="22">
        <f t="shared" si="73"/>
        <v>1.3645831365889245</v>
      </c>
      <c r="AC127" s="22">
        <f t="shared" si="74"/>
        <v>3.8994198667654341</v>
      </c>
      <c r="AD127" s="22">
        <f t="shared" si="75"/>
        <v>2.3988329190194908</v>
      </c>
      <c r="AE127" s="22">
        <f t="shared" si="76"/>
        <v>2.1727011788637447</v>
      </c>
      <c r="AF127" s="22">
        <f t="shared" si="77"/>
        <v>1.4223287871228198</v>
      </c>
      <c r="AG127" s="22">
        <f t="shared" si="78"/>
        <v>1.4655478409559115</v>
      </c>
      <c r="AH127" s="22">
        <f t="shared" si="79"/>
        <v>2.3227367963571073</v>
      </c>
      <c r="AI127" s="22">
        <f t="shared" si="80"/>
        <v>2.1281390459827119</v>
      </c>
      <c r="AJ127" s="22">
        <f t="shared" si="81"/>
        <v>5.1522864458175652</v>
      </c>
      <c r="AK127" s="22">
        <f t="shared" si="82"/>
        <v>1.9098532585662384</v>
      </c>
      <c r="AL127" s="22">
        <f t="shared" si="83"/>
        <v>1.8113400926196028</v>
      </c>
      <c r="AM127" s="22">
        <f t="shared" si="84"/>
        <v>16.143585568264868</v>
      </c>
      <c r="AN127" s="22">
        <f t="shared" si="85"/>
        <v>3.0760968147407084</v>
      </c>
      <c r="AO127" s="22">
        <f t="shared" si="86"/>
        <v>2.5118864315095806</v>
      </c>
      <c r="AP127" s="22">
        <f t="shared" si="87"/>
        <v>1.3551894123510362</v>
      </c>
      <c r="AQ127" s="22">
        <f t="shared" si="88"/>
        <v>3.8106582339377306</v>
      </c>
      <c r="AR127" s="28"/>
      <c r="AS127" s="6" t="s">
        <v>50</v>
      </c>
      <c r="AT127" s="22">
        <f t="shared" si="90"/>
        <v>3.039374831726243</v>
      </c>
      <c r="AU127" s="28"/>
      <c r="AV127" s="6" t="s">
        <v>50</v>
      </c>
      <c r="AW127" s="22">
        <f t="shared" si="91"/>
        <v>4.8278426286771507</v>
      </c>
    </row>
    <row r="128" spans="1:58" ht="15" thickBot="1" x14ac:dyDescent="0.35">
      <c r="A128" s="6" t="s">
        <v>51</v>
      </c>
      <c r="B128" s="23">
        <v>2.64</v>
      </c>
      <c r="C128" s="22">
        <v>2.48</v>
      </c>
      <c r="D128" s="22">
        <v>4.75</v>
      </c>
      <c r="E128" s="23">
        <v>2.25</v>
      </c>
      <c r="F128" s="23">
        <v>1.36</v>
      </c>
      <c r="G128" s="23">
        <v>6.08</v>
      </c>
      <c r="H128" s="22">
        <v>3.66</v>
      </c>
      <c r="I128" s="23">
        <v>3.04</v>
      </c>
      <c r="J128" s="22">
        <v>2.16</v>
      </c>
      <c r="K128" s="23">
        <v>1.77</v>
      </c>
      <c r="L128" s="23">
        <v>3.56</v>
      </c>
      <c r="M128" s="23">
        <v>3.55</v>
      </c>
      <c r="N128" s="23">
        <v>6.25</v>
      </c>
      <c r="O128" s="23">
        <v>2.4900000000000002</v>
      </c>
      <c r="P128" s="23">
        <v>2.4</v>
      </c>
      <c r="Q128" s="23">
        <v>11.9</v>
      </c>
      <c r="R128" s="23">
        <v>4.1500000000000004</v>
      </c>
      <c r="S128" s="23">
        <v>3.32</v>
      </c>
      <c r="T128" s="22">
        <v>2.04</v>
      </c>
      <c r="U128" s="23">
        <v>7.32</v>
      </c>
      <c r="V128" s="28"/>
      <c r="W128" s="6" t="s">
        <v>51</v>
      </c>
      <c r="X128" s="22">
        <f t="shared" si="89"/>
        <v>1.8365383433483466</v>
      </c>
      <c r="Y128" s="22">
        <f t="shared" si="70"/>
        <v>1.7701089583174212</v>
      </c>
      <c r="Z128" s="22">
        <f t="shared" si="71"/>
        <v>2.98538261891796</v>
      </c>
      <c r="AA128" s="22">
        <f t="shared" si="72"/>
        <v>1.6788040181225605</v>
      </c>
      <c r="AB128" s="22">
        <f t="shared" si="73"/>
        <v>1.3677288255958493</v>
      </c>
      <c r="AC128" s="22">
        <f t="shared" si="74"/>
        <v>4.0550853544838388</v>
      </c>
      <c r="AD128" s="22">
        <f t="shared" si="75"/>
        <v>2.3227367963571073</v>
      </c>
      <c r="AE128" s="22">
        <f t="shared" si="76"/>
        <v>2.0137242498623884</v>
      </c>
      <c r="AF128" s="22">
        <f t="shared" si="77"/>
        <v>1.6443717232149317</v>
      </c>
      <c r="AG128" s="22">
        <f t="shared" si="78"/>
        <v>1.5031419660900223</v>
      </c>
      <c r="AH128" s="22">
        <f t="shared" si="79"/>
        <v>2.2698648518838223</v>
      </c>
      <c r="AI128" s="22">
        <f t="shared" si="80"/>
        <v>2.2646443075930596</v>
      </c>
      <c r="AJ128" s="22">
        <f t="shared" si="81"/>
        <v>4.2169650342858231</v>
      </c>
      <c r="AK128" s="22">
        <f t="shared" si="82"/>
        <v>1.7741894808901659</v>
      </c>
      <c r="AL128" s="22">
        <f t="shared" si="83"/>
        <v>1.7378008287493756</v>
      </c>
      <c r="AM128" s="22">
        <f t="shared" si="84"/>
        <v>15.488166189124817</v>
      </c>
      <c r="AN128" s="22">
        <f t="shared" si="85"/>
        <v>2.6001595631652723</v>
      </c>
      <c r="AO128" s="22">
        <f t="shared" si="86"/>
        <v>2.1478304741305339</v>
      </c>
      <c r="AP128" s="22">
        <f t="shared" si="87"/>
        <v>1.5995580286146689</v>
      </c>
      <c r="AQ128" s="22">
        <f t="shared" si="88"/>
        <v>5.3951062251512774</v>
      </c>
      <c r="AR128" s="28"/>
      <c r="AS128" s="6" t="s">
        <v>51</v>
      </c>
      <c r="AT128" s="22">
        <f t="shared" si="90"/>
        <v>3.0335953918949619</v>
      </c>
      <c r="AU128" s="28"/>
      <c r="AV128" s="6" t="s">
        <v>51</v>
      </c>
      <c r="AW128" s="22">
        <f t="shared" si="91"/>
        <v>4.8195765595461317</v>
      </c>
    </row>
    <row r="129" spans="1:89" ht="15" thickBot="1" x14ac:dyDescent="0.35">
      <c r="A129" s="6" t="s">
        <v>52</v>
      </c>
      <c r="B129" s="23">
        <v>2.33</v>
      </c>
      <c r="C129" s="22">
        <v>3.24</v>
      </c>
      <c r="D129" s="22">
        <v>4.49</v>
      </c>
      <c r="E129" s="23">
        <v>2.73</v>
      </c>
      <c r="F129" s="23">
        <v>1.92</v>
      </c>
      <c r="G129" s="23">
        <v>7.32</v>
      </c>
      <c r="H129" s="22">
        <v>6.18</v>
      </c>
      <c r="I129" s="23">
        <v>3.18</v>
      </c>
      <c r="J129" s="22">
        <v>2.41</v>
      </c>
      <c r="K129" s="23">
        <v>2.31</v>
      </c>
      <c r="L129" s="23">
        <v>4.05</v>
      </c>
      <c r="M129" s="23">
        <v>3.43</v>
      </c>
      <c r="N129" s="23">
        <v>8.32</v>
      </c>
      <c r="O129" s="23">
        <v>2.35</v>
      </c>
      <c r="P129" s="23">
        <v>5.37</v>
      </c>
      <c r="Q129" s="23">
        <v>12.35</v>
      </c>
      <c r="R129" s="23">
        <v>3.95</v>
      </c>
      <c r="S129" s="23">
        <v>4.6100000000000003</v>
      </c>
      <c r="T129" s="22">
        <v>2.35</v>
      </c>
      <c r="U129" s="23">
        <v>10.41</v>
      </c>
      <c r="V129" s="28"/>
      <c r="W129" s="6" t="s">
        <v>52</v>
      </c>
      <c r="X129" s="22">
        <f t="shared" si="89"/>
        <v>1.7100153150902877</v>
      </c>
      <c r="Y129" s="22">
        <f t="shared" si="70"/>
        <v>2.1086281499332897</v>
      </c>
      <c r="Z129" s="22">
        <f t="shared" si="71"/>
        <v>2.8119008303989408</v>
      </c>
      <c r="AA129" s="22">
        <f t="shared" si="72"/>
        <v>1.8749945080674189</v>
      </c>
      <c r="AB129" s="22">
        <f t="shared" si="73"/>
        <v>1.5559656316050745</v>
      </c>
      <c r="AC129" s="22">
        <f t="shared" si="74"/>
        <v>5.3951062251512774</v>
      </c>
      <c r="AD129" s="22">
        <f t="shared" si="75"/>
        <v>4.1495404263436306</v>
      </c>
      <c r="AE129" s="22">
        <f t="shared" si="76"/>
        <v>2.0796966871036959</v>
      </c>
      <c r="AF129" s="22">
        <f t="shared" si="77"/>
        <v>1.7418068733916143</v>
      </c>
      <c r="AG129" s="22">
        <f t="shared" si="78"/>
        <v>1.7021585083949506</v>
      </c>
      <c r="AH129" s="22">
        <f t="shared" si="79"/>
        <v>2.5409727055493052</v>
      </c>
      <c r="AI129" s="22">
        <f t="shared" si="80"/>
        <v>2.2029264630534566</v>
      </c>
      <c r="AJ129" s="22">
        <f t="shared" si="81"/>
        <v>6.7920363261718482</v>
      </c>
      <c r="AK129" s="22">
        <f t="shared" si="82"/>
        <v>1.7179083871575882</v>
      </c>
      <c r="AL129" s="22">
        <f t="shared" si="83"/>
        <v>3.443499307633386</v>
      </c>
      <c r="AM129" s="22">
        <f t="shared" si="84"/>
        <v>17.179083871575884</v>
      </c>
      <c r="AN129" s="22">
        <f t="shared" si="85"/>
        <v>2.4831331052955705</v>
      </c>
      <c r="AO129" s="22">
        <f t="shared" si="86"/>
        <v>2.8906798823654758</v>
      </c>
      <c r="AP129" s="22">
        <f t="shared" si="87"/>
        <v>1.7179083871575882</v>
      </c>
      <c r="AQ129" s="22">
        <f t="shared" si="88"/>
        <v>10.990058394325212</v>
      </c>
      <c r="AR129" s="28"/>
      <c r="AS129" s="6" t="s">
        <v>52</v>
      </c>
      <c r="AT129" s="22">
        <f t="shared" si="90"/>
        <v>3.8544009992882748</v>
      </c>
      <c r="AU129" s="28"/>
      <c r="AV129" s="6" t="s">
        <v>52</v>
      </c>
      <c r="AW129" s="22">
        <f t="shared" si="91"/>
        <v>5.8595689524905001</v>
      </c>
    </row>
    <row r="130" spans="1:89" ht="15" thickBot="1" x14ac:dyDescent="0.35">
      <c r="A130" s="6" t="s">
        <v>53</v>
      </c>
      <c r="B130" s="23">
        <v>3.3</v>
      </c>
      <c r="C130" s="22">
        <v>3.8</v>
      </c>
      <c r="D130" s="22">
        <v>4.9400000000000004</v>
      </c>
      <c r="E130" s="23">
        <v>3.32</v>
      </c>
      <c r="F130" s="23">
        <v>2.81</v>
      </c>
      <c r="G130" s="23">
        <v>8.26</v>
      </c>
      <c r="H130" s="22">
        <v>6.41</v>
      </c>
      <c r="I130" s="23">
        <v>4.3099999999999996</v>
      </c>
      <c r="J130" s="22">
        <v>2.85</v>
      </c>
      <c r="K130" s="23">
        <v>2.76</v>
      </c>
      <c r="L130" s="23">
        <v>5.5</v>
      </c>
      <c r="M130" s="23">
        <v>4.49</v>
      </c>
      <c r="N130" s="23">
        <v>10.07</v>
      </c>
      <c r="O130" s="23">
        <v>3.71</v>
      </c>
      <c r="P130" s="23">
        <v>6.75</v>
      </c>
      <c r="Q130" s="23">
        <v>11.26</v>
      </c>
      <c r="R130" s="23">
        <v>5.41</v>
      </c>
      <c r="S130" s="23">
        <v>6.78</v>
      </c>
      <c r="T130" s="22">
        <v>3.06</v>
      </c>
      <c r="U130" s="23">
        <v>9.14</v>
      </c>
      <c r="V130" s="28"/>
      <c r="W130" s="6" t="s">
        <v>53</v>
      </c>
      <c r="X130" s="22">
        <f t="shared" si="89"/>
        <v>2.1379620895022322</v>
      </c>
      <c r="Y130" s="22">
        <f t="shared" si="70"/>
        <v>2.3988329190194908</v>
      </c>
      <c r="Z130" s="22">
        <f t="shared" si="71"/>
        <v>3.1188895840939375</v>
      </c>
      <c r="AA130" s="22">
        <f t="shared" si="72"/>
        <v>2.1478304741305339</v>
      </c>
      <c r="AB130" s="22">
        <f t="shared" si="73"/>
        <v>1.9098532585662384</v>
      </c>
      <c r="AC130" s="22">
        <f t="shared" si="74"/>
        <v>6.6988460941652654</v>
      </c>
      <c r="AD130" s="22">
        <f t="shared" si="75"/>
        <v>4.3752210515825212</v>
      </c>
      <c r="AE130" s="22">
        <f t="shared" si="76"/>
        <v>2.6977394324449202</v>
      </c>
      <c r="AF130" s="22">
        <f t="shared" si="77"/>
        <v>1.9275249131909362</v>
      </c>
      <c r="AG130" s="22">
        <f t="shared" si="78"/>
        <v>1.8879913490962934</v>
      </c>
      <c r="AH130" s="22">
        <f t="shared" si="79"/>
        <v>3.5481338923357555</v>
      </c>
      <c r="AI130" s="22">
        <f t="shared" si="80"/>
        <v>2.8119008303989408</v>
      </c>
      <c r="AJ130" s="22">
        <f t="shared" si="81"/>
        <v>10.162486928706963</v>
      </c>
      <c r="AK130" s="22">
        <f t="shared" si="82"/>
        <v>2.3496328208483073</v>
      </c>
      <c r="AL130" s="22">
        <f t="shared" si="83"/>
        <v>4.7315125896148054</v>
      </c>
      <c r="AM130" s="22">
        <f t="shared" si="84"/>
        <v>13.365955165464424</v>
      </c>
      <c r="AN130" s="22">
        <f t="shared" si="85"/>
        <v>3.4753616144320589</v>
      </c>
      <c r="AO130" s="22">
        <f t="shared" si="86"/>
        <v>4.7643098680541582</v>
      </c>
      <c r="AP130" s="22">
        <f t="shared" si="87"/>
        <v>2.0230191786782714</v>
      </c>
      <c r="AQ130" s="22">
        <f t="shared" si="88"/>
        <v>8.2035154432981852</v>
      </c>
      <c r="AR130" s="28"/>
      <c r="AS130" s="6" t="s">
        <v>53</v>
      </c>
      <c r="AT130" s="22">
        <f t="shared" si="90"/>
        <v>4.2368259748812118</v>
      </c>
      <c r="AU130" s="28"/>
      <c r="AV130" s="6" t="s">
        <v>53</v>
      </c>
      <c r="AW130" s="22">
        <f t="shared" si="91"/>
        <v>6.270406259785811</v>
      </c>
    </row>
    <row r="131" spans="1:89" ht="15" thickBot="1" x14ac:dyDescent="0.35">
      <c r="A131" s="6" t="s">
        <v>54</v>
      </c>
      <c r="B131" s="23">
        <v>4.29</v>
      </c>
      <c r="C131" s="22">
        <v>4.2300000000000004</v>
      </c>
      <c r="D131" s="22">
        <v>5.29</v>
      </c>
      <c r="E131" s="23">
        <v>4.2</v>
      </c>
      <c r="F131" s="23">
        <v>3.66</v>
      </c>
      <c r="G131" s="23">
        <v>7.18</v>
      </c>
      <c r="H131" s="22">
        <v>6.16</v>
      </c>
      <c r="I131" s="23">
        <v>4.7699999999999996</v>
      </c>
      <c r="J131" s="22">
        <v>3.56</v>
      </c>
      <c r="K131" s="23">
        <v>3.35</v>
      </c>
      <c r="L131" s="23">
        <v>4.43</v>
      </c>
      <c r="M131" s="23">
        <v>4.22</v>
      </c>
      <c r="N131" s="23">
        <v>11.58</v>
      </c>
      <c r="O131" s="23">
        <v>3.37</v>
      </c>
      <c r="P131" s="23">
        <v>5.87</v>
      </c>
      <c r="Q131" s="23">
        <v>10.19</v>
      </c>
      <c r="R131" s="23">
        <v>5.03</v>
      </c>
      <c r="S131" s="23">
        <v>5.09</v>
      </c>
      <c r="T131" s="22">
        <v>3.69</v>
      </c>
      <c r="U131" s="23">
        <v>9.34</v>
      </c>
      <c r="V131" s="28"/>
      <c r="W131" s="6" t="s">
        <v>54</v>
      </c>
      <c r="X131" s="22">
        <f t="shared" si="89"/>
        <v>2.6853444456585076</v>
      </c>
      <c r="Y131" s="22">
        <f t="shared" si="70"/>
        <v>2.6485001386067011</v>
      </c>
      <c r="Z131" s="22">
        <f t="shared" si="71"/>
        <v>3.3806483620598167</v>
      </c>
      <c r="AA131" s="22">
        <f t="shared" si="72"/>
        <v>2.6302679918953826</v>
      </c>
      <c r="AB131" s="22">
        <f t="shared" si="73"/>
        <v>2.3227367963571073</v>
      </c>
      <c r="AC131" s="22">
        <f t="shared" si="74"/>
        <v>5.223961889991199</v>
      </c>
      <c r="AD131" s="22">
        <f t="shared" si="75"/>
        <v>4.1304750199016143</v>
      </c>
      <c r="AE131" s="22">
        <f t="shared" si="76"/>
        <v>2.9991625189876507</v>
      </c>
      <c r="AF131" s="22">
        <f t="shared" si="77"/>
        <v>2.2698648518838223</v>
      </c>
      <c r="AG131" s="22">
        <f t="shared" si="78"/>
        <v>2.1627185237270203</v>
      </c>
      <c r="AH131" s="22">
        <f t="shared" si="79"/>
        <v>2.7733201046518405</v>
      </c>
      <c r="AI131" s="22">
        <f t="shared" si="80"/>
        <v>2.6424087573219466</v>
      </c>
      <c r="AJ131" s="22">
        <f t="shared" si="81"/>
        <v>14.387985782558454</v>
      </c>
      <c r="AK131" s="22">
        <f t="shared" si="82"/>
        <v>2.1727011788637447</v>
      </c>
      <c r="AL131" s="22">
        <f t="shared" si="83"/>
        <v>3.8636697705406919</v>
      </c>
      <c r="AM131" s="22">
        <f t="shared" si="84"/>
        <v>10.447202192208003</v>
      </c>
      <c r="AN131" s="22">
        <f t="shared" si="85"/>
        <v>3.1841975217261251</v>
      </c>
      <c r="AO131" s="22">
        <f t="shared" si="86"/>
        <v>3.2284941217126359</v>
      </c>
      <c r="AP131" s="22">
        <f t="shared" si="87"/>
        <v>2.3388372386593552</v>
      </c>
      <c r="AQ131" s="22">
        <f t="shared" si="88"/>
        <v>8.5901352150539587</v>
      </c>
      <c r="AR131" s="28"/>
      <c r="AS131" s="6" t="s">
        <v>54</v>
      </c>
      <c r="AT131" s="22">
        <f t="shared" si="90"/>
        <v>4.204131621118278</v>
      </c>
      <c r="AU131" s="28"/>
      <c r="AV131" s="6" t="s">
        <v>54</v>
      </c>
      <c r="AW131" s="22">
        <f t="shared" si="91"/>
        <v>6.2367630427117948</v>
      </c>
    </row>
    <row r="132" spans="1:89" ht="15" thickBot="1" x14ac:dyDescent="0.35">
      <c r="A132" s="6" t="s">
        <v>55</v>
      </c>
      <c r="B132" s="23">
        <v>4.95</v>
      </c>
      <c r="C132" s="22">
        <v>4.6900000000000004</v>
      </c>
      <c r="D132" s="22">
        <v>6.6</v>
      </c>
      <c r="E132" s="23">
        <v>5.1100000000000003</v>
      </c>
      <c r="F132" s="23">
        <v>4.3899999999999997</v>
      </c>
      <c r="G132" s="23">
        <v>9.0299999999999994</v>
      </c>
      <c r="H132" s="22">
        <v>8.19</v>
      </c>
      <c r="I132" s="23">
        <v>5.41</v>
      </c>
      <c r="J132" s="22">
        <v>4.41</v>
      </c>
      <c r="K132" s="23">
        <v>4.2699999999999996</v>
      </c>
      <c r="L132" s="23">
        <v>5.27</v>
      </c>
      <c r="M132" s="23">
        <v>5.69</v>
      </c>
      <c r="N132" s="23">
        <v>11.48</v>
      </c>
      <c r="O132" s="23">
        <v>4.1399999999999997</v>
      </c>
      <c r="P132" s="23">
        <v>7.46</v>
      </c>
      <c r="Q132" s="23">
        <v>10.4</v>
      </c>
      <c r="R132" s="23">
        <v>5.66</v>
      </c>
      <c r="S132" s="23">
        <v>5.66</v>
      </c>
      <c r="T132" s="22">
        <v>4.4000000000000004</v>
      </c>
      <c r="U132" s="23">
        <v>10.07</v>
      </c>
      <c r="V132" s="28"/>
      <c r="W132" s="6" t="s">
        <v>55</v>
      </c>
      <c r="X132" s="22">
        <f t="shared" si="89"/>
        <v>3.1260793671239555</v>
      </c>
      <c r="Y132" s="22">
        <f t="shared" si="70"/>
        <v>2.9444216337987617</v>
      </c>
      <c r="Z132" s="22">
        <f t="shared" si="71"/>
        <v>4.5708818961487498</v>
      </c>
      <c r="AA132" s="22">
        <f t="shared" si="72"/>
        <v>3.2433961734934926</v>
      </c>
      <c r="AB132" s="22">
        <f t="shared" si="73"/>
        <v>2.747894153102397</v>
      </c>
      <c r="AC132" s="22">
        <f t="shared" si="74"/>
        <v>7.9983425500702854</v>
      </c>
      <c r="AD132" s="22">
        <f t="shared" si="75"/>
        <v>6.5917389524432144</v>
      </c>
      <c r="AE132" s="22">
        <f t="shared" si="76"/>
        <v>3.4753616144320589</v>
      </c>
      <c r="AF132" s="22">
        <f t="shared" si="77"/>
        <v>2.7605778562203458</v>
      </c>
      <c r="AG132" s="22">
        <f t="shared" si="78"/>
        <v>2.6730064086633112</v>
      </c>
      <c r="AH132" s="22">
        <f t="shared" si="79"/>
        <v>3.3651156937549072</v>
      </c>
      <c r="AI132" s="22">
        <f t="shared" si="80"/>
        <v>3.7068072178257614</v>
      </c>
      <c r="AJ132" s="22">
        <f t="shared" si="81"/>
        <v>14.060475241299146</v>
      </c>
      <c r="AK132" s="22">
        <f t="shared" si="82"/>
        <v>2.5941793621188141</v>
      </c>
      <c r="AL132" s="22">
        <f t="shared" si="83"/>
        <v>5.5718574893193002</v>
      </c>
      <c r="AM132" s="22">
        <f t="shared" si="84"/>
        <v>10.964781961431854</v>
      </c>
      <c r="AN132" s="22">
        <f t="shared" si="85"/>
        <v>3.681289736425315</v>
      </c>
      <c r="AO132" s="22">
        <f t="shared" si="86"/>
        <v>3.681289736425315</v>
      </c>
      <c r="AP132" s="22">
        <f t="shared" si="87"/>
        <v>2.7542287033381672</v>
      </c>
      <c r="AQ132" s="22">
        <f t="shared" si="88"/>
        <v>10.162486928706963</v>
      </c>
      <c r="AR132" s="28"/>
      <c r="AS132" s="6" t="s">
        <v>55</v>
      </c>
      <c r="AT132" s="22">
        <f t="shared" si="90"/>
        <v>5.0337106338071056</v>
      </c>
      <c r="AU132" s="28"/>
      <c r="AV132" s="6" t="s">
        <v>55</v>
      </c>
      <c r="AW132" s="22">
        <f t="shared" si="91"/>
        <v>7.0188824622369275</v>
      </c>
    </row>
    <row r="133" spans="1:89" ht="15" thickBot="1" x14ac:dyDescent="0.35">
      <c r="A133" s="6" t="s">
        <v>56</v>
      </c>
      <c r="B133" s="23">
        <v>6.03</v>
      </c>
      <c r="C133" s="22">
        <v>5.46</v>
      </c>
      <c r="D133" s="22">
        <v>6.51</v>
      </c>
      <c r="E133" s="23">
        <v>5.63</v>
      </c>
      <c r="F133" s="23">
        <v>5.12</v>
      </c>
      <c r="G133" s="23">
        <v>11.23</v>
      </c>
      <c r="H133" s="22">
        <v>9.1300000000000008</v>
      </c>
      <c r="I133" s="23">
        <v>5.92</v>
      </c>
      <c r="J133" s="22">
        <v>5.07</v>
      </c>
      <c r="K133" s="23">
        <v>5.1100000000000003</v>
      </c>
      <c r="L133" s="23">
        <v>6.37</v>
      </c>
      <c r="M133" s="23">
        <v>8.16</v>
      </c>
      <c r="N133" s="23">
        <v>10.39</v>
      </c>
      <c r="O133" s="23">
        <v>4.93</v>
      </c>
      <c r="P133" s="23">
        <v>7.43</v>
      </c>
      <c r="Q133" s="23">
        <v>10.33</v>
      </c>
      <c r="R133" s="23">
        <v>6.28</v>
      </c>
      <c r="S133" s="23">
        <v>6.1</v>
      </c>
      <c r="T133" s="22">
        <v>5.84</v>
      </c>
      <c r="U133" s="23">
        <v>9.83</v>
      </c>
      <c r="V133" s="28"/>
      <c r="W133" s="6" t="s">
        <v>56</v>
      </c>
      <c r="X133" s="22">
        <f t="shared" si="89"/>
        <v>4.008667176273029</v>
      </c>
      <c r="Y133" s="22">
        <f t="shared" si="70"/>
        <v>3.515604405282982</v>
      </c>
      <c r="Z133" s="22">
        <f t="shared" si="71"/>
        <v>4.4771330417636266</v>
      </c>
      <c r="AA133" s="22">
        <f t="shared" si="72"/>
        <v>3.6559479161312494</v>
      </c>
      <c r="AB133" s="22">
        <f t="shared" si="73"/>
        <v>3.250872973854344</v>
      </c>
      <c r="AC133" s="22">
        <f t="shared" si="74"/>
        <v>13.273944577297399</v>
      </c>
      <c r="AD133" s="22">
        <f t="shared" si="75"/>
        <v>8.1846478813478996</v>
      </c>
      <c r="AE133" s="22">
        <f t="shared" si="76"/>
        <v>3.9084089579240202</v>
      </c>
      <c r="AF133" s="22">
        <f t="shared" si="77"/>
        <v>3.2136605386403176</v>
      </c>
      <c r="AG133" s="22">
        <f t="shared" si="78"/>
        <v>3.2433961734934926</v>
      </c>
      <c r="AH133" s="22">
        <f t="shared" si="79"/>
        <v>4.33510878387529</v>
      </c>
      <c r="AI133" s="22">
        <f t="shared" si="80"/>
        <v>6.5463617406727517</v>
      </c>
      <c r="AJ133" s="22">
        <f t="shared" si="81"/>
        <v>10.939563662720943</v>
      </c>
      <c r="AK133" s="22">
        <f t="shared" si="82"/>
        <v>3.1117163371060181</v>
      </c>
      <c r="AL133" s="22">
        <f t="shared" si="83"/>
        <v>5.5335010921573673</v>
      </c>
      <c r="AM133" s="22">
        <f t="shared" si="84"/>
        <v>10.78946722229829</v>
      </c>
      <c r="AN133" s="22">
        <f t="shared" si="85"/>
        <v>4.2461956394631297</v>
      </c>
      <c r="AO133" s="22">
        <f t="shared" si="86"/>
        <v>4.0738027780411281</v>
      </c>
      <c r="AP133" s="22">
        <f t="shared" si="87"/>
        <v>3.8370724549227884</v>
      </c>
      <c r="AQ133" s="22">
        <f t="shared" si="88"/>
        <v>9.6161227838366496</v>
      </c>
      <c r="AR133" s="28"/>
      <c r="AS133" s="6" t="s">
        <v>56</v>
      </c>
      <c r="AT133" s="22">
        <f t="shared" si="90"/>
        <v>5.6880598068551347</v>
      </c>
      <c r="AU133" s="28"/>
      <c r="AV133" s="6" t="s">
        <v>56</v>
      </c>
      <c r="AW133" s="22">
        <f t="shared" si="91"/>
        <v>7.5496415411598106</v>
      </c>
    </row>
    <row r="134" spans="1:89" ht="15" thickBot="1" x14ac:dyDescent="0.35">
      <c r="A134" s="6" t="s">
        <v>57</v>
      </c>
      <c r="B134" s="23">
        <v>8.77</v>
      </c>
      <c r="C134" s="22">
        <v>6.3</v>
      </c>
      <c r="D134" s="22">
        <v>8.52</v>
      </c>
      <c r="E134" s="23">
        <v>6.56</v>
      </c>
      <c r="F134" s="23">
        <v>6.73</v>
      </c>
      <c r="G134" s="23">
        <v>12.32</v>
      </c>
      <c r="H134" s="22">
        <v>10.34</v>
      </c>
      <c r="I134" s="23">
        <v>6.66</v>
      </c>
      <c r="J134" s="22">
        <v>6.07</v>
      </c>
      <c r="K134" s="23">
        <v>6.16</v>
      </c>
      <c r="L134" s="23">
        <v>6.94</v>
      </c>
      <c r="M134" s="23">
        <v>8.82</v>
      </c>
      <c r="N134" s="23">
        <v>12.04</v>
      </c>
      <c r="O134" s="23">
        <v>5.89</v>
      </c>
      <c r="P134" s="23">
        <v>7.01</v>
      </c>
      <c r="Q134" s="23">
        <v>11.39</v>
      </c>
      <c r="R134" s="23">
        <v>8.0399999999999991</v>
      </c>
      <c r="S134" s="23">
        <v>6.96</v>
      </c>
      <c r="T134" s="22">
        <v>7.32</v>
      </c>
      <c r="U134" s="23">
        <v>9.48</v>
      </c>
      <c r="V134" s="28"/>
      <c r="W134" s="6" t="s">
        <v>57</v>
      </c>
      <c r="X134" s="22">
        <f t="shared" si="89"/>
        <v>7.5335556373371748</v>
      </c>
      <c r="Y134" s="22">
        <f t="shared" si="70"/>
        <v>4.2657951880159271</v>
      </c>
      <c r="Z134" s="22">
        <f t="shared" si="71"/>
        <v>7.1121351365332917</v>
      </c>
      <c r="AA134" s="22">
        <f t="shared" si="72"/>
        <v>4.5289757990362078</v>
      </c>
      <c r="AB134" s="22">
        <f t="shared" si="73"/>
        <v>4.7097732639695291</v>
      </c>
      <c r="AC134" s="22">
        <f t="shared" si="74"/>
        <v>17.060823890031241</v>
      </c>
      <c r="AD134" s="22">
        <f t="shared" si="75"/>
        <v>10.814339512979386</v>
      </c>
      <c r="AE134" s="22">
        <f t="shared" si="76"/>
        <v>4.6344691973628809</v>
      </c>
      <c r="AF134" s="22">
        <f t="shared" si="77"/>
        <v>4.0457589169744272</v>
      </c>
      <c r="AG134" s="22">
        <f t="shared" si="78"/>
        <v>4.1304750199016143</v>
      </c>
      <c r="AH134" s="22">
        <f t="shared" si="79"/>
        <v>4.9431068698683553</v>
      </c>
      <c r="AI134" s="22">
        <f t="shared" si="80"/>
        <v>7.620790100254121</v>
      </c>
      <c r="AJ134" s="22">
        <f t="shared" si="81"/>
        <v>15.995580286146692</v>
      </c>
      <c r="AK134" s="22">
        <f t="shared" si="82"/>
        <v>3.8815036599064832</v>
      </c>
      <c r="AL134" s="22">
        <f t="shared" si="83"/>
        <v>5.0234258952238706</v>
      </c>
      <c r="AM134" s="22">
        <f t="shared" si="84"/>
        <v>13.77209468893947</v>
      </c>
      <c r="AN134" s="22">
        <f t="shared" si="85"/>
        <v>6.3679552090791587</v>
      </c>
      <c r="AO134" s="22">
        <f t="shared" si="86"/>
        <v>4.9659232145033609</v>
      </c>
      <c r="AP134" s="22">
        <f t="shared" si="87"/>
        <v>5.3951062251512774</v>
      </c>
      <c r="AQ134" s="22">
        <f t="shared" si="88"/>
        <v>8.8715601203796108</v>
      </c>
      <c r="AR134" s="28"/>
      <c r="AS134" s="6" t="s">
        <v>57</v>
      </c>
      <c r="AT134" s="22">
        <f t="shared" si="90"/>
        <v>7.2836573915797036</v>
      </c>
      <c r="AU134" s="28"/>
      <c r="AV134" s="6" t="s">
        <v>57</v>
      </c>
      <c r="AW134" s="22">
        <f t="shared" si="91"/>
        <v>8.6234950927475058</v>
      </c>
    </row>
    <row r="135" spans="1:89" ht="15" thickBot="1" x14ac:dyDescent="0.35">
      <c r="A135" s="6" t="s">
        <v>58</v>
      </c>
      <c r="B135" s="23">
        <v>8.8800000000000008</v>
      </c>
      <c r="C135" s="22">
        <v>7.4</v>
      </c>
      <c r="D135" s="22">
        <v>9.5500000000000007</v>
      </c>
      <c r="E135" s="23">
        <v>7.69</v>
      </c>
      <c r="F135" s="23">
        <v>7.67</v>
      </c>
      <c r="G135" s="23">
        <v>10.58</v>
      </c>
      <c r="H135" s="22">
        <v>13.21</v>
      </c>
      <c r="I135" s="23">
        <v>7.4</v>
      </c>
      <c r="J135" s="22">
        <v>7.13</v>
      </c>
      <c r="K135" s="23">
        <v>7.16</v>
      </c>
      <c r="L135" s="23">
        <v>7.49</v>
      </c>
      <c r="M135" s="23">
        <v>7.98</v>
      </c>
      <c r="N135" s="23">
        <v>10.58</v>
      </c>
      <c r="O135" s="23">
        <v>7.09</v>
      </c>
      <c r="P135" s="23">
        <v>7.76</v>
      </c>
      <c r="Q135" s="23">
        <v>12.11</v>
      </c>
      <c r="R135" s="23">
        <v>9.6199999999999992</v>
      </c>
      <c r="S135" s="23">
        <v>8.42</v>
      </c>
      <c r="T135" s="22">
        <v>7.56</v>
      </c>
      <c r="U135" s="23">
        <v>10.02</v>
      </c>
      <c r="V135" s="28"/>
      <c r="W135" s="6" t="s">
        <v>58</v>
      </c>
      <c r="X135" s="22">
        <f t="shared" si="89"/>
        <v>7.7268058509570254</v>
      </c>
      <c r="Y135" s="22">
        <f t="shared" si="70"/>
        <v>5.4954087385762458</v>
      </c>
      <c r="Z135" s="22">
        <f t="shared" si="71"/>
        <v>9.0157113760595706</v>
      </c>
      <c r="AA135" s="22">
        <f t="shared" si="72"/>
        <v>5.8748935252977681</v>
      </c>
      <c r="AB135" s="22">
        <f t="shared" si="73"/>
        <v>5.847900841444809</v>
      </c>
      <c r="AC135" s="22">
        <f t="shared" si="74"/>
        <v>11.428783347897722</v>
      </c>
      <c r="AD135" s="22">
        <f t="shared" si="75"/>
        <v>20.941124558508939</v>
      </c>
      <c r="AE135" s="22">
        <f t="shared" si="76"/>
        <v>5.4954087385762458</v>
      </c>
      <c r="AF135" s="22">
        <f t="shared" si="77"/>
        <v>5.1641636927207095</v>
      </c>
      <c r="AG135" s="22">
        <f t="shared" si="78"/>
        <v>5.19995996533516</v>
      </c>
      <c r="AH135" s="22">
        <f t="shared" si="79"/>
        <v>5.6104797603247052</v>
      </c>
      <c r="AI135" s="22">
        <f t="shared" si="80"/>
        <v>6.2805835881331813</v>
      </c>
      <c r="AJ135" s="22">
        <f t="shared" si="81"/>
        <v>11.428783347897722</v>
      </c>
      <c r="AK135" s="22">
        <f t="shared" si="82"/>
        <v>5.1168183554030779</v>
      </c>
      <c r="AL135" s="22">
        <f t="shared" si="83"/>
        <v>5.97035286583837</v>
      </c>
      <c r="AM135" s="22">
        <f t="shared" si="84"/>
        <v>16.255487557504836</v>
      </c>
      <c r="AN135" s="22">
        <f t="shared" si="85"/>
        <v>9.1622049012199991</v>
      </c>
      <c r="AO135" s="22">
        <f t="shared" si="86"/>
        <v>6.9502431758879686</v>
      </c>
      <c r="AP135" s="22">
        <f t="shared" si="87"/>
        <v>5.7016427228074757</v>
      </c>
      <c r="AQ135" s="22">
        <f t="shared" si="88"/>
        <v>10.046157902783955</v>
      </c>
      <c r="AR135" s="28"/>
      <c r="AS135" s="6" t="s">
        <v>58</v>
      </c>
      <c r="AT135" s="22">
        <f t="shared" si="90"/>
        <v>8.2356457406587751</v>
      </c>
      <c r="AU135" s="28"/>
      <c r="AV135" s="6" t="s">
        <v>58</v>
      </c>
      <c r="AW135" s="22">
        <f t="shared" si="91"/>
        <v>9.1569765701034189</v>
      </c>
    </row>
    <row r="136" spans="1:89" ht="15" thickBot="1" x14ac:dyDescent="0.35">
      <c r="A136" s="6" t="s">
        <v>59</v>
      </c>
      <c r="B136" s="23">
        <v>10</v>
      </c>
      <c r="C136" s="22">
        <v>8.34</v>
      </c>
      <c r="D136" s="22">
        <v>9.43</v>
      </c>
      <c r="E136" s="23">
        <v>8.4700000000000006</v>
      </c>
      <c r="F136" s="23">
        <v>8.5</v>
      </c>
      <c r="G136" s="23">
        <v>10.74</v>
      </c>
      <c r="H136" s="22">
        <v>11.7</v>
      </c>
      <c r="I136" s="23">
        <v>8.33</v>
      </c>
      <c r="J136" s="22">
        <v>8.02</v>
      </c>
      <c r="K136" s="23">
        <v>8.14</v>
      </c>
      <c r="L136" s="23">
        <v>8.42</v>
      </c>
      <c r="M136" s="23">
        <v>8.49</v>
      </c>
      <c r="N136" s="23">
        <v>10.9</v>
      </c>
      <c r="O136" s="23">
        <v>8.2100000000000009</v>
      </c>
      <c r="P136" s="23">
        <v>8.33</v>
      </c>
      <c r="Q136" s="23">
        <v>13.05</v>
      </c>
      <c r="R136" s="23">
        <v>10.23</v>
      </c>
      <c r="S136" s="23">
        <v>9.06</v>
      </c>
      <c r="T136" s="22">
        <v>8.41</v>
      </c>
      <c r="U136" s="23">
        <v>11.26</v>
      </c>
      <c r="V136" s="28"/>
      <c r="W136" s="6" t="s">
        <v>59</v>
      </c>
      <c r="X136" s="22">
        <f t="shared" si="89"/>
        <v>10</v>
      </c>
      <c r="Y136" s="22">
        <f t="shared" si="70"/>
        <v>6.8233869414166977</v>
      </c>
      <c r="Z136" s="22">
        <f t="shared" si="71"/>
        <v>8.77000821143635</v>
      </c>
      <c r="AA136" s="22">
        <f t="shared" si="72"/>
        <v>7.0307231988383379</v>
      </c>
      <c r="AB136" s="22">
        <f t="shared" si="73"/>
        <v>7.0794578438413795</v>
      </c>
      <c r="AC136" s="22">
        <f t="shared" si="74"/>
        <v>11.857687481671608</v>
      </c>
      <c r="AD136" s="22">
        <f t="shared" si="75"/>
        <v>14.791083881682074</v>
      </c>
      <c r="AE136" s="22">
        <f t="shared" si="76"/>
        <v>6.8076935869374156</v>
      </c>
      <c r="AF136" s="22">
        <f t="shared" si="77"/>
        <v>6.3386971125692693</v>
      </c>
      <c r="AG136" s="22">
        <f t="shared" si="78"/>
        <v>6.5162839406084299</v>
      </c>
      <c r="AH136" s="22">
        <f t="shared" si="79"/>
        <v>6.9502431758879686</v>
      </c>
      <c r="AI136" s="22">
        <f t="shared" si="80"/>
        <v>7.0631755426296197</v>
      </c>
      <c r="AJ136" s="22">
        <f t="shared" si="81"/>
        <v>12.302687708123818</v>
      </c>
      <c r="AK136" s="22">
        <f t="shared" si="82"/>
        <v>6.6221650370176226</v>
      </c>
      <c r="AL136" s="22">
        <f t="shared" si="83"/>
        <v>6.8076935869374156</v>
      </c>
      <c r="AM136" s="22">
        <f t="shared" si="84"/>
        <v>20.183663636815627</v>
      </c>
      <c r="AN136" s="22">
        <f t="shared" si="85"/>
        <v>10.543868963912592</v>
      </c>
      <c r="AO136" s="22">
        <f t="shared" si="86"/>
        <v>8.0537844119906659</v>
      </c>
      <c r="AP136" s="22">
        <f t="shared" si="87"/>
        <v>6.9342580601656909</v>
      </c>
      <c r="AQ136" s="22">
        <f t="shared" si="88"/>
        <v>13.365955165464424</v>
      </c>
      <c r="AR136" s="28"/>
      <c r="AS136" s="6" t="s">
        <v>59</v>
      </c>
      <c r="AT136" s="22">
        <f t="shared" si="90"/>
        <v>9.2421258743973489</v>
      </c>
      <c r="AU136" s="28"/>
      <c r="AV136" s="6" t="s">
        <v>59</v>
      </c>
      <c r="AW136" s="22">
        <f t="shared" si="91"/>
        <v>9.6577187915605887</v>
      </c>
    </row>
    <row r="137" spans="1:89" ht="15" thickBot="1" x14ac:dyDescent="0.35">
      <c r="A137" s="6" t="s">
        <v>60</v>
      </c>
      <c r="B137" s="23">
        <v>12.63</v>
      </c>
      <c r="C137" s="22">
        <v>9.26</v>
      </c>
      <c r="D137" s="22">
        <v>10.75</v>
      </c>
      <c r="E137" s="23">
        <v>9.81</v>
      </c>
      <c r="F137" s="23">
        <v>9.7200000000000006</v>
      </c>
      <c r="G137" s="23">
        <v>11.2</v>
      </c>
      <c r="H137" s="22">
        <v>10.91</v>
      </c>
      <c r="I137" s="23">
        <v>9.25</v>
      </c>
      <c r="J137" s="22">
        <v>9.07</v>
      </c>
      <c r="K137" s="23">
        <v>9.31</v>
      </c>
      <c r="L137" s="23">
        <v>9.5299999999999994</v>
      </c>
      <c r="M137" s="23">
        <v>9.2799999999999994</v>
      </c>
      <c r="N137" s="23">
        <v>12.38</v>
      </c>
      <c r="O137" s="23">
        <v>9.34</v>
      </c>
      <c r="P137" s="23">
        <v>9.31</v>
      </c>
      <c r="Q137" s="23">
        <v>14.57</v>
      </c>
      <c r="R137" s="23">
        <v>12.4</v>
      </c>
      <c r="S137" s="23">
        <v>11.34</v>
      </c>
      <c r="T137" s="22">
        <v>9.33</v>
      </c>
      <c r="U137" s="23">
        <v>10.87</v>
      </c>
      <c r="V137" s="28"/>
      <c r="W137" s="6" t="s">
        <v>60</v>
      </c>
      <c r="X137" s="22">
        <f t="shared" si="89"/>
        <v>18.323144223712131</v>
      </c>
      <c r="Y137" s="22">
        <f t="shared" si="70"/>
        <v>8.4333475776427527</v>
      </c>
      <c r="Z137" s="22">
        <f t="shared" si="71"/>
        <v>11.885022274370185</v>
      </c>
      <c r="AA137" s="22">
        <f t="shared" si="72"/>
        <v>9.5719407129484466</v>
      </c>
      <c r="AB137" s="22">
        <f t="shared" si="73"/>
        <v>9.3756200692588081</v>
      </c>
      <c r="AC137" s="22">
        <f t="shared" si="74"/>
        <v>13.18256738556407</v>
      </c>
      <c r="AD137" s="22">
        <f t="shared" si="75"/>
        <v>12.331048332289091</v>
      </c>
      <c r="AE137" s="22">
        <f t="shared" si="76"/>
        <v>8.4139514164519547</v>
      </c>
      <c r="AF137" s="22">
        <f t="shared" si="77"/>
        <v>8.0723503024883847</v>
      </c>
      <c r="AG137" s="22">
        <f t="shared" si="78"/>
        <v>8.5310011401758956</v>
      </c>
      <c r="AH137" s="22">
        <f t="shared" si="79"/>
        <v>8.9742879450074859</v>
      </c>
      <c r="AI137" s="22">
        <f t="shared" si="80"/>
        <v>8.472274141405963</v>
      </c>
      <c r="AJ137" s="22">
        <f t="shared" si="81"/>
        <v>17.298163592151017</v>
      </c>
      <c r="AK137" s="22">
        <f t="shared" si="82"/>
        <v>8.5901352150539587</v>
      </c>
      <c r="AL137" s="22">
        <f t="shared" si="83"/>
        <v>8.5310011401758956</v>
      </c>
      <c r="AM137" s="22">
        <f t="shared" si="84"/>
        <v>28.641779699065818</v>
      </c>
      <c r="AN137" s="22">
        <f t="shared" si="85"/>
        <v>17.378008287493756</v>
      </c>
      <c r="AO137" s="22">
        <f t="shared" si="86"/>
        <v>13.614446824659501</v>
      </c>
      <c r="AP137" s="22">
        <f t="shared" si="87"/>
        <v>8.5703784523036983</v>
      </c>
      <c r="AQ137" s="22">
        <f t="shared" si="88"/>
        <v>12.217996601648721</v>
      </c>
      <c r="AR137" s="28"/>
      <c r="AS137" s="6" t="s">
        <v>60</v>
      </c>
      <c r="AT137" s="22">
        <f t="shared" si="90"/>
        <v>12.020423266693376</v>
      </c>
      <c r="AU137" s="28"/>
      <c r="AV137" s="6" t="s">
        <v>60</v>
      </c>
      <c r="AW137" s="22">
        <f t="shared" si="91"/>
        <v>10.799197604415014</v>
      </c>
    </row>
    <row r="138" spans="1:89" ht="15" thickBot="1" x14ac:dyDescent="0.35">
      <c r="A138" s="6" t="s">
        <v>61</v>
      </c>
      <c r="B138" s="23">
        <v>12.71</v>
      </c>
      <c r="C138" s="22">
        <v>10.199999999999999</v>
      </c>
      <c r="D138" s="22">
        <v>10.83</v>
      </c>
      <c r="E138" s="23">
        <v>10.51</v>
      </c>
      <c r="F138" s="23">
        <v>10.26</v>
      </c>
      <c r="G138" s="23">
        <v>11.22</v>
      </c>
      <c r="H138" s="22">
        <v>10.4</v>
      </c>
      <c r="I138" s="23">
        <v>10.130000000000001</v>
      </c>
      <c r="J138" s="22">
        <v>10.029999999999999</v>
      </c>
      <c r="K138" s="23">
        <v>10.130000000000001</v>
      </c>
      <c r="L138" s="23">
        <v>10.33</v>
      </c>
      <c r="M138" s="23">
        <v>10.14</v>
      </c>
      <c r="N138" s="23">
        <v>10.73</v>
      </c>
      <c r="O138" s="23">
        <v>10.14</v>
      </c>
      <c r="P138" s="23">
        <v>10.119999999999999</v>
      </c>
      <c r="Q138" s="23">
        <v>15.17</v>
      </c>
      <c r="R138" s="23">
        <v>11.6</v>
      </c>
      <c r="S138" s="23">
        <v>10.73</v>
      </c>
      <c r="T138" s="22">
        <v>10.58</v>
      </c>
      <c r="U138" s="23">
        <v>10.66</v>
      </c>
      <c r="V138" s="28"/>
      <c r="W138" s="6" t="s">
        <v>61</v>
      </c>
      <c r="X138" s="22">
        <f t="shared" si="89"/>
        <v>18.663796908346708</v>
      </c>
      <c r="Y138" s="22">
        <f t="shared" si="70"/>
        <v>10.471285480509</v>
      </c>
      <c r="Z138" s="22">
        <f t="shared" si="71"/>
        <v>12.105981335504827</v>
      </c>
      <c r="AA138" s="22">
        <f t="shared" si="72"/>
        <v>11.246049739669264</v>
      </c>
      <c r="AB138" s="22">
        <f t="shared" si="73"/>
        <v>10.616955571987249</v>
      </c>
      <c r="AC138" s="22">
        <f t="shared" si="74"/>
        <v>13.243415351946652</v>
      </c>
      <c r="AD138" s="22">
        <f t="shared" si="75"/>
        <v>10.964781961431854</v>
      </c>
      <c r="AE138" s="22">
        <f t="shared" si="76"/>
        <v>10.303861204416165</v>
      </c>
      <c r="AF138" s="22">
        <f t="shared" si="77"/>
        <v>10.069316688518043</v>
      </c>
      <c r="AG138" s="22">
        <f t="shared" si="78"/>
        <v>10.303861204416165</v>
      </c>
      <c r="AH138" s="22">
        <f t="shared" si="79"/>
        <v>10.78946722229829</v>
      </c>
      <c r="AI138" s="22">
        <f t="shared" si="80"/>
        <v>10.327614057613976</v>
      </c>
      <c r="AJ138" s="22">
        <f t="shared" si="81"/>
        <v>11.830415557251651</v>
      </c>
      <c r="AK138" s="22">
        <f t="shared" si="82"/>
        <v>10.327614057613976</v>
      </c>
      <c r="AL138" s="22">
        <f t="shared" si="83"/>
        <v>10.280162981264738</v>
      </c>
      <c r="AM138" s="22">
        <f t="shared" si="84"/>
        <v>32.885163087598315</v>
      </c>
      <c r="AN138" s="22">
        <f t="shared" si="85"/>
        <v>14.454397707459275</v>
      </c>
      <c r="AO138" s="22">
        <f t="shared" si="86"/>
        <v>11.830415557251651</v>
      </c>
      <c r="AP138" s="22">
        <f t="shared" si="87"/>
        <v>11.428783347897722</v>
      </c>
      <c r="AQ138" s="22">
        <f t="shared" si="88"/>
        <v>11.641260294104917</v>
      </c>
      <c r="AR138" s="28"/>
      <c r="AS138" s="6" t="s">
        <v>61</v>
      </c>
      <c r="AT138" s="22">
        <f t="shared" si="90"/>
        <v>12.689229965855024</v>
      </c>
      <c r="AU138" s="28"/>
      <c r="AV138" s="6" t="s">
        <v>61</v>
      </c>
      <c r="AW138" s="22">
        <f t="shared" si="91"/>
        <v>11.034352681367167</v>
      </c>
    </row>
    <row r="139" spans="1:89" ht="15" thickBot="1" x14ac:dyDescent="0.35">
      <c r="A139" s="6" t="s">
        <v>62</v>
      </c>
      <c r="B139" s="23">
        <v>12.71</v>
      </c>
      <c r="C139" s="22">
        <v>11.26</v>
      </c>
      <c r="D139" s="22">
        <v>11.45</v>
      </c>
      <c r="E139" s="23">
        <v>11.03</v>
      </c>
      <c r="F139" s="23">
        <v>11.13</v>
      </c>
      <c r="G139" s="23">
        <v>11.75</v>
      </c>
      <c r="H139" s="22">
        <v>11.25</v>
      </c>
      <c r="I139" s="23">
        <v>11.08</v>
      </c>
      <c r="J139" s="22">
        <v>10.93</v>
      </c>
      <c r="K139" s="23">
        <v>11.05</v>
      </c>
      <c r="L139" s="23">
        <v>11.1</v>
      </c>
      <c r="M139" s="23">
        <v>11.05</v>
      </c>
      <c r="N139" s="23">
        <v>11.41</v>
      </c>
      <c r="O139" s="23">
        <v>11.15</v>
      </c>
      <c r="P139" s="23">
        <v>11.01</v>
      </c>
      <c r="Q139" s="23">
        <v>15.76</v>
      </c>
      <c r="R139" s="23">
        <v>12.12</v>
      </c>
      <c r="S139" s="23">
        <v>11.51</v>
      </c>
      <c r="T139" s="22">
        <v>11.08</v>
      </c>
      <c r="U139" s="23">
        <v>11.5</v>
      </c>
      <c r="V139" s="28"/>
      <c r="W139" s="6" t="s">
        <v>62</v>
      </c>
      <c r="X139" s="22">
        <f t="shared" si="89"/>
        <v>18.663796908346708</v>
      </c>
      <c r="Y139" s="22">
        <f t="shared" si="70"/>
        <v>13.365955165464424</v>
      </c>
      <c r="Z139" s="22">
        <f t="shared" si="71"/>
        <v>13.963683610559379</v>
      </c>
      <c r="AA139" s="22">
        <f t="shared" si="72"/>
        <v>12.676518658578456</v>
      </c>
      <c r="AB139" s="22">
        <f t="shared" si="73"/>
        <v>12.971792709839564</v>
      </c>
      <c r="AC139" s="22">
        <f t="shared" si="74"/>
        <v>14.96235656094434</v>
      </c>
      <c r="AD139" s="22">
        <f t="shared" si="75"/>
        <v>13.335214321633245</v>
      </c>
      <c r="AE139" s="22">
        <f t="shared" si="76"/>
        <v>12.823305826560221</v>
      </c>
      <c r="AF139" s="22">
        <f t="shared" si="77"/>
        <v>12.387965865303693</v>
      </c>
      <c r="AG139" s="22">
        <f t="shared" si="78"/>
        <v>12.735030810166618</v>
      </c>
      <c r="AH139" s="22">
        <f t="shared" si="79"/>
        <v>12.882495516931341</v>
      </c>
      <c r="AI139" s="22">
        <f t="shared" si="80"/>
        <v>12.735030810166618</v>
      </c>
      <c r="AJ139" s="22">
        <f t="shared" si="81"/>
        <v>13.835663789717817</v>
      </c>
      <c r="AK139" s="22">
        <f t="shared" si="82"/>
        <v>13.031667784522995</v>
      </c>
      <c r="AL139" s="22">
        <f t="shared" si="83"/>
        <v>12.618275345906712</v>
      </c>
      <c r="AM139" s="22">
        <f t="shared" si="84"/>
        <v>37.670379898390898</v>
      </c>
      <c r="AN139" s="22">
        <f t="shared" si="85"/>
        <v>16.292960326397225</v>
      </c>
      <c r="AO139" s="22">
        <f t="shared" si="86"/>
        <v>14.157937799570821</v>
      </c>
      <c r="AP139" s="22">
        <f t="shared" si="87"/>
        <v>12.823305826560221</v>
      </c>
      <c r="AQ139" s="22">
        <f t="shared" si="88"/>
        <v>14.125375446227544</v>
      </c>
      <c r="AR139" s="28"/>
      <c r="AS139" s="6" t="s">
        <v>62</v>
      </c>
      <c r="AT139" s="22">
        <f t="shared" si="90"/>
        <v>14.902935649089443</v>
      </c>
      <c r="AU139" s="28"/>
      <c r="AV139" s="6" t="s">
        <v>62</v>
      </c>
      <c r="AW139" s="22">
        <f t="shared" si="91"/>
        <v>11.732718261720521</v>
      </c>
    </row>
    <row r="142" spans="1:89" ht="15" thickBot="1" x14ac:dyDescent="0.35">
      <c r="BX142" t="s">
        <v>111</v>
      </c>
      <c r="BY142" t="s">
        <v>104</v>
      </c>
      <c r="CB142" t="s">
        <v>106</v>
      </c>
    </row>
    <row r="143" spans="1:89" ht="15" thickBot="1" x14ac:dyDescent="0.35">
      <c r="W143" s="2"/>
      <c r="X143" s="21">
        <v>1</v>
      </c>
      <c r="Y143" s="21">
        <v>21</v>
      </c>
      <c r="Z143" s="21">
        <v>22</v>
      </c>
      <c r="AA143" s="21">
        <v>4</v>
      </c>
      <c r="AB143" s="21">
        <v>5</v>
      </c>
      <c r="AC143" s="21">
        <v>6</v>
      </c>
      <c r="AD143" s="21">
        <v>23</v>
      </c>
      <c r="AE143" s="21">
        <v>8</v>
      </c>
      <c r="AF143" s="21">
        <v>24</v>
      </c>
      <c r="AG143" s="21">
        <v>10</v>
      </c>
      <c r="AH143" s="21">
        <v>11</v>
      </c>
      <c r="AI143" s="21">
        <v>12</v>
      </c>
      <c r="AJ143" s="21">
        <v>13</v>
      </c>
      <c r="AK143" s="21">
        <v>14</v>
      </c>
      <c r="AL143" s="21">
        <v>15</v>
      </c>
      <c r="AM143" s="21">
        <v>16</v>
      </c>
      <c r="AN143" s="21">
        <v>17</v>
      </c>
      <c r="AO143" s="21">
        <v>18</v>
      </c>
      <c r="AP143" s="21">
        <v>25</v>
      </c>
      <c r="AQ143" s="21">
        <v>20</v>
      </c>
      <c r="AS143" s="2"/>
      <c r="AT143" s="21">
        <v>1</v>
      </c>
      <c r="AU143" s="21">
        <v>21</v>
      </c>
      <c r="AV143" s="21">
        <v>22</v>
      </c>
      <c r="AW143" s="21">
        <v>4</v>
      </c>
      <c r="AX143" s="21">
        <v>5</v>
      </c>
      <c r="AY143" s="21">
        <v>6</v>
      </c>
      <c r="AZ143" s="21">
        <v>23</v>
      </c>
      <c r="BA143" s="21">
        <v>8</v>
      </c>
      <c r="BB143" s="21">
        <v>24</v>
      </c>
      <c r="BC143" s="21">
        <v>10</v>
      </c>
      <c r="BD143" s="21">
        <v>11</v>
      </c>
      <c r="BE143" s="21">
        <v>12</v>
      </c>
      <c r="BF143" s="21">
        <v>13</v>
      </c>
      <c r="BG143" s="21">
        <v>14</v>
      </c>
      <c r="BH143" s="21">
        <v>15</v>
      </c>
      <c r="BI143" s="21">
        <v>16</v>
      </c>
      <c r="BJ143" s="21">
        <v>17</v>
      </c>
      <c r="BK143" s="21">
        <v>18</v>
      </c>
      <c r="BL143" s="21">
        <v>25</v>
      </c>
      <c r="BM143" s="21">
        <v>20</v>
      </c>
      <c r="BP143" s="13"/>
    </row>
    <row r="144" spans="1:89" ht="15" thickBot="1" x14ac:dyDescent="0.35">
      <c r="A144" s="7">
        <v>21</v>
      </c>
      <c r="B144" s="7">
        <v>22</v>
      </c>
      <c r="C144" s="7">
        <v>23</v>
      </c>
      <c r="D144" s="7">
        <v>24</v>
      </c>
      <c r="E144" s="7">
        <v>25</v>
      </c>
      <c r="W144" s="9" t="s">
        <v>42</v>
      </c>
      <c r="X144" s="22">
        <f>X95-X119</f>
        <v>897428790.75102019</v>
      </c>
      <c r="Y144" s="22">
        <f t="shared" ref="Y144:AQ158" si="92">Y95-Y119</f>
        <v>1213388847.1307149</v>
      </c>
      <c r="Z144" s="22">
        <f t="shared" si="92"/>
        <v>645654226.7279067</v>
      </c>
      <c r="AA144" s="22">
        <f t="shared" si="92"/>
        <v>676082969.48997164</v>
      </c>
      <c r="AB144" s="22">
        <f t="shared" si="92"/>
        <v>354813386.52338511</v>
      </c>
      <c r="AC144" s="22">
        <f t="shared" si="92"/>
        <v>1288249545.5555162</v>
      </c>
      <c r="AD144" s="22">
        <f t="shared" si="92"/>
        <v>845278837.94921625</v>
      </c>
      <c r="AE144" s="22">
        <f t="shared" si="92"/>
        <v>690239799.47508621</v>
      </c>
      <c r="AF144" s="22">
        <f t="shared" si="92"/>
        <v>505824659.13233596</v>
      </c>
      <c r="AG144" s="22">
        <f t="shared" si="92"/>
        <v>626613861.61037362</v>
      </c>
      <c r="AH144" s="22">
        <f t="shared" si="92"/>
        <v>644169260.50330758</v>
      </c>
      <c r="AI144" s="22">
        <f t="shared" si="92"/>
        <v>281838289.41109335</v>
      </c>
      <c r="AJ144" s="22">
        <f t="shared" si="92"/>
        <v>557185737.12872291</v>
      </c>
      <c r="AK144" s="22">
        <f t="shared" si="92"/>
        <v>367282294.01174158</v>
      </c>
      <c r="AL144" s="22">
        <f t="shared" si="92"/>
        <v>590201076.06034636</v>
      </c>
      <c r="AM144" s="22">
        <f t="shared" si="92"/>
        <v>1054386888.574982</v>
      </c>
      <c r="AN144" s="22">
        <f t="shared" si="92"/>
        <v>870963585.04700494</v>
      </c>
      <c r="AO144" s="22">
        <f t="shared" si="92"/>
        <v>1241652302.109643</v>
      </c>
      <c r="AP144" s="22">
        <f t="shared" si="92"/>
        <v>366437572.53434527</v>
      </c>
      <c r="AQ144" s="22">
        <f t="shared" si="92"/>
        <v>647142609.51123595</v>
      </c>
      <c r="AR144" s="28" t="s">
        <v>65</v>
      </c>
      <c r="AS144" s="9" t="s">
        <v>42</v>
      </c>
      <c r="AT144" s="22">
        <f>10*LOG10(X144)</f>
        <v>89.529999981853877</v>
      </c>
      <c r="AU144" s="22">
        <f t="shared" ref="AU144:BM157" si="93">10*LOG10(Y144)</f>
        <v>90.839999988066054</v>
      </c>
      <c r="AV144" s="22">
        <f t="shared" si="93"/>
        <v>88.09999998448383</v>
      </c>
      <c r="AW144" s="22">
        <f t="shared" si="93"/>
        <v>88.299999962087341</v>
      </c>
      <c r="AX144" s="22">
        <f t="shared" si="93"/>
        <v>85.499999966827033</v>
      </c>
      <c r="AY144" s="22">
        <f t="shared" si="93"/>
        <v>91.099999979308862</v>
      </c>
      <c r="AZ144" s="22">
        <f t="shared" si="93"/>
        <v>89.269999962950351</v>
      </c>
      <c r="BA144" s="22">
        <f t="shared" si="93"/>
        <v>88.389999972534724</v>
      </c>
      <c r="BB144" s="22">
        <f t="shared" si="93"/>
        <v>87.039999975351861</v>
      </c>
      <c r="BC144" s="22">
        <f t="shared" si="93"/>
        <v>87.969999978778105</v>
      </c>
      <c r="BD144" s="22">
        <f t="shared" si="93"/>
        <v>88.089999966210328</v>
      </c>
      <c r="BE144" s="22">
        <f t="shared" si="93"/>
        <v>84.499999942748843</v>
      </c>
      <c r="BF144" s="22">
        <f t="shared" si="93"/>
        <v>87.459999908000739</v>
      </c>
      <c r="BG144" s="22">
        <f t="shared" si="93"/>
        <v>85.649999923301976</v>
      </c>
      <c r="BH144" s="22">
        <f t="shared" si="93"/>
        <v>87.709999969745894</v>
      </c>
      <c r="BI144" s="22">
        <f t="shared" si="93"/>
        <v>90.229999967805298</v>
      </c>
      <c r="BJ144" s="22">
        <f t="shared" si="93"/>
        <v>89.399999975521553</v>
      </c>
      <c r="BK144" s="22">
        <f t="shared" si="93"/>
        <v>90.939999980822833</v>
      </c>
      <c r="BL144" s="22">
        <f t="shared" si="93"/>
        <v>85.639999974951365</v>
      </c>
      <c r="BM144" s="22">
        <f t="shared" si="93"/>
        <v>88.109999958141444</v>
      </c>
      <c r="BO144" s="9" t="s">
        <v>42</v>
      </c>
      <c r="BP144" s="22" cm="1">
        <f t="array" ref="BP144">10*LOG((1/20)*SUM(10^(0.1*AT144:BM144)))</f>
        <v>88.562706322894797</v>
      </c>
      <c r="BY144" s="19" t="s">
        <v>102</v>
      </c>
      <c r="BZ144" s="19" t="s">
        <v>103</v>
      </c>
      <c r="CB144" s="19" t="s">
        <v>105</v>
      </c>
      <c r="CD144" s="17" t="s">
        <v>107</v>
      </c>
      <c r="CG144" s="13" t="s">
        <v>110</v>
      </c>
      <c r="CI144" s="20" t="s">
        <v>108</v>
      </c>
      <c r="CK144" s="20" t="s">
        <v>109</v>
      </c>
    </row>
    <row r="145" spans="1:89" ht="15" thickBot="1" x14ac:dyDescent="0.35">
      <c r="A145" s="8">
        <v>90.84</v>
      </c>
      <c r="B145" s="8">
        <v>88.1</v>
      </c>
      <c r="C145" s="8">
        <v>89.27</v>
      </c>
      <c r="D145" s="8">
        <v>87.04</v>
      </c>
      <c r="E145" s="8">
        <v>85.64</v>
      </c>
      <c r="W145" s="6" t="s">
        <v>43</v>
      </c>
      <c r="X145" s="22">
        <f t="shared" ref="X145:AM164" si="94">X96-X120</f>
        <v>918332588.44832122</v>
      </c>
      <c r="Y145" s="22">
        <f t="shared" si="94"/>
        <v>970509964.97039294</v>
      </c>
      <c r="Z145" s="22">
        <f t="shared" si="94"/>
        <v>572796029.09348571</v>
      </c>
      <c r="AA145" s="22">
        <f t="shared" si="94"/>
        <v>535796646.79815108</v>
      </c>
      <c r="AB145" s="22">
        <f t="shared" si="94"/>
        <v>443608641.46539497</v>
      </c>
      <c r="AC145" s="22">
        <f t="shared" si="94"/>
        <v>1109174810.4871111</v>
      </c>
      <c r="AD145" s="22">
        <f t="shared" si="94"/>
        <v>883079894.13797963</v>
      </c>
      <c r="AE145" s="22">
        <f t="shared" si="94"/>
        <v>527229857.12745839</v>
      </c>
      <c r="AF145" s="22">
        <f t="shared" si="94"/>
        <v>514043649.4931314</v>
      </c>
      <c r="AG145" s="22">
        <f t="shared" si="94"/>
        <v>731139081.10110044</v>
      </c>
      <c r="AH145" s="22">
        <f t="shared" si="94"/>
        <v>564936970.99285948</v>
      </c>
      <c r="AI145" s="22">
        <f t="shared" si="94"/>
        <v>215278170.38214201</v>
      </c>
      <c r="AJ145" s="22">
        <f t="shared" si="94"/>
        <v>568852922.01304138</v>
      </c>
      <c r="AK145" s="22">
        <f t="shared" si="94"/>
        <v>223872109.14706114</v>
      </c>
      <c r="AL145" s="22">
        <f t="shared" si="94"/>
        <v>460256569.61857617</v>
      </c>
      <c r="AM145" s="22">
        <f t="shared" si="94"/>
        <v>1124604960.7843626</v>
      </c>
      <c r="AN145" s="22">
        <f t="shared" si="92"/>
        <v>968277853.0028857</v>
      </c>
      <c r="AO145" s="22">
        <f t="shared" si="92"/>
        <v>1119437878.8962715</v>
      </c>
      <c r="AP145" s="22">
        <f t="shared" si="92"/>
        <v>243220399.41802016</v>
      </c>
      <c r="AQ145" s="22">
        <f t="shared" si="92"/>
        <v>476430983.47882229</v>
      </c>
      <c r="AR145" s="28"/>
      <c r="AS145" s="6" t="s">
        <v>43</v>
      </c>
      <c r="AT145" s="22">
        <f t="shared" ref="AT145:AT164" si="95">10*LOG10(X145)</f>
        <v>89.629999961999957</v>
      </c>
      <c r="AU145" s="22">
        <f t="shared" si="93"/>
        <v>89.869999989819149</v>
      </c>
      <c r="AV145" s="22">
        <f t="shared" si="93"/>
        <v>87.579999985652236</v>
      </c>
      <c r="AW145" s="22">
        <f t="shared" si="93"/>
        <v>87.289999913147113</v>
      </c>
      <c r="AX145" s="22">
        <f t="shared" si="93"/>
        <v>86.469999975857391</v>
      </c>
      <c r="AY145" s="22">
        <f t="shared" si="93"/>
        <v>90.449999981302483</v>
      </c>
      <c r="AZ145" s="22">
        <f t="shared" si="93"/>
        <v>89.459999969112388</v>
      </c>
      <c r="BA145" s="22">
        <f t="shared" si="93"/>
        <v>87.219999964617841</v>
      </c>
      <c r="BB145" s="22">
        <f t="shared" si="93"/>
        <v>87.109999982348398</v>
      </c>
      <c r="BC145" s="22">
        <f t="shared" si="93"/>
        <v>88.639999985849101</v>
      </c>
      <c r="BD145" s="22">
        <f t="shared" si="93"/>
        <v>87.519999970638082</v>
      </c>
      <c r="BE145" s="22">
        <f t="shared" si="93"/>
        <v>83.329999937657504</v>
      </c>
      <c r="BF145" s="22">
        <f t="shared" si="93"/>
        <v>87.549999932580675</v>
      </c>
      <c r="BG145" s="22">
        <f t="shared" si="93"/>
        <v>83.499999908634081</v>
      </c>
      <c r="BH145" s="22">
        <f t="shared" si="93"/>
        <v>86.629999962607513</v>
      </c>
      <c r="BI145" s="22">
        <f t="shared" si="93"/>
        <v>90.509999949092204</v>
      </c>
      <c r="BJ145" s="22">
        <f t="shared" si="93"/>
        <v>89.859999985385514</v>
      </c>
      <c r="BK145" s="22">
        <f t="shared" si="93"/>
        <v>90.489999982266923</v>
      </c>
      <c r="BL145" s="22">
        <f t="shared" si="93"/>
        <v>83.859999973405962</v>
      </c>
      <c r="BM145" s="22">
        <f t="shared" si="93"/>
        <v>86.779999969676169</v>
      </c>
      <c r="BO145" s="6" t="s">
        <v>43</v>
      </c>
      <c r="BP145" s="22" cm="1">
        <f t="array" ref="BP145">10*LOG((1/20)*SUM(10^(0.1*AT145:BM145)))</f>
        <v>88.185847966146596</v>
      </c>
      <c r="BX145" s="9" t="s">
        <v>42</v>
      </c>
      <c r="BY145" s="26">
        <v>0.252</v>
      </c>
      <c r="BZ145" s="26">
        <f>BY145/1000</f>
        <v>2.52E-4</v>
      </c>
      <c r="CB145" s="26">
        <f>BZ145*0.839</f>
        <v>2.11428E-4</v>
      </c>
      <c r="CD145" s="18">
        <f>CB145*(1.0053-0.0012*CB145)^1.6</f>
        <v>2.1322367205513346E-4</v>
      </c>
      <c r="CF145" s="9" t="s">
        <v>42</v>
      </c>
      <c r="CG145" s="22">
        <f>BP144+10*LOG10((2*PI()*(0.839^2))/1)+$BV$151+$BV$154+CD145</f>
        <v>94.688092309182338</v>
      </c>
      <c r="CI145" s="27">
        <v>83.863439316262586</v>
      </c>
      <c r="CK145" s="27">
        <v>99.634012462177793</v>
      </c>
    </row>
    <row r="146" spans="1:89" ht="15" thickBot="1" x14ac:dyDescent="0.35">
      <c r="A146" s="8">
        <v>89.87</v>
      </c>
      <c r="B146" s="8">
        <v>87.58</v>
      </c>
      <c r="C146" s="8">
        <v>89.46</v>
      </c>
      <c r="D146" s="8">
        <v>87.11</v>
      </c>
      <c r="E146" s="8">
        <v>83.86</v>
      </c>
      <c r="W146" s="6" t="s">
        <v>44</v>
      </c>
      <c r="X146" s="22">
        <f t="shared" si="94"/>
        <v>963829016.4460299</v>
      </c>
      <c r="Y146" s="22">
        <f t="shared" si="92"/>
        <v>866961873.90468371</v>
      </c>
      <c r="Z146" s="22">
        <f t="shared" si="92"/>
        <v>549540872.11581862</v>
      </c>
      <c r="AA146" s="22">
        <f t="shared" si="92"/>
        <v>500034527.32101321</v>
      </c>
      <c r="AB146" s="22">
        <f t="shared" si="92"/>
        <v>449779852.70048356</v>
      </c>
      <c r="AC146" s="22">
        <f t="shared" si="92"/>
        <v>1013911381.690924</v>
      </c>
      <c r="AD146" s="22">
        <f t="shared" si="92"/>
        <v>853100109.26424074</v>
      </c>
      <c r="AE146" s="22">
        <f t="shared" si="92"/>
        <v>576766453.52945518</v>
      </c>
      <c r="AF146" s="22">
        <f t="shared" si="92"/>
        <v>473151256.63874483</v>
      </c>
      <c r="AG146" s="22">
        <f t="shared" si="92"/>
        <v>843334755.73191905</v>
      </c>
      <c r="AH146" s="22">
        <f t="shared" si="92"/>
        <v>521194707.16958147</v>
      </c>
      <c r="AI146" s="22">
        <f t="shared" si="92"/>
        <v>277971323.97694767</v>
      </c>
      <c r="AJ146" s="22">
        <f t="shared" si="92"/>
        <v>558470187.78658926</v>
      </c>
      <c r="AK146" s="22">
        <f t="shared" si="92"/>
        <v>240990538.94221002</v>
      </c>
      <c r="AL146" s="22">
        <f t="shared" si="92"/>
        <v>518800035.13581234</v>
      </c>
      <c r="AM146" s="22">
        <f t="shared" si="92"/>
        <v>1093956356.7221699</v>
      </c>
      <c r="AN146" s="22">
        <f t="shared" si="92"/>
        <v>959400628.89171541</v>
      </c>
      <c r="AO146" s="22">
        <f t="shared" si="92"/>
        <v>1030386116.4329503</v>
      </c>
      <c r="AP146" s="22">
        <f t="shared" si="92"/>
        <v>326587830.79829371</v>
      </c>
      <c r="AQ146" s="22">
        <f t="shared" si="92"/>
        <v>522396186.33226138</v>
      </c>
      <c r="AR146" s="28"/>
      <c r="AS146" s="6" t="s">
        <v>44</v>
      </c>
      <c r="AT146" s="22">
        <f t="shared" si="95"/>
        <v>89.839999967656723</v>
      </c>
      <c r="AU146" s="22">
        <f t="shared" si="93"/>
        <v>89.379999990714936</v>
      </c>
      <c r="AV146" s="22">
        <f t="shared" si="93"/>
        <v>87.399999986234747</v>
      </c>
      <c r="AW146" s="22">
        <f t="shared" si="93"/>
        <v>86.989999933505715</v>
      </c>
      <c r="AX146" s="22">
        <f t="shared" si="93"/>
        <v>86.529999978826908</v>
      </c>
      <c r="AY146" s="22">
        <f t="shared" si="93"/>
        <v>90.059999982670575</v>
      </c>
      <c r="AZ146" s="22">
        <f t="shared" si="93"/>
        <v>89.309999975801745</v>
      </c>
      <c r="BA146" s="22">
        <f t="shared" si="93"/>
        <v>87.609999925734968</v>
      </c>
      <c r="BB146" s="22">
        <f t="shared" si="93"/>
        <v>86.749999978680151</v>
      </c>
      <c r="BC146" s="22">
        <f t="shared" si="93"/>
        <v>89.259999989533924</v>
      </c>
      <c r="BD146" s="22">
        <f t="shared" si="93"/>
        <v>87.169999967206763</v>
      </c>
      <c r="BE146" s="22">
        <f t="shared" si="93"/>
        <v>84.439999956269517</v>
      </c>
      <c r="BF146" s="22">
        <f t="shared" si="93"/>
        <v>87.469999945951429</v>
      </c>
      <c r="BG146" s="22">
        <f t="shared" si="93"/>
        <v>83.819999929240566</v>
      </c>
      <c r="BH146" s="22">
        <f t="shared" si="93"/>
        <v>87.14999996824703</v>
      </c>
      <c r="BI146" s="22">
        <f t="shared" si="93"/>
        <v>90.38999996208733</v>
      </c>
      <c r="BJ146" s="22">
        <f t="shared" si="93"/>
        <v>89.819999988120884</v>
      </c>
      <c r="BK146" s="22">
        <f t="shared" si="93"/>
        <v>90.129999983103986</v>
      </c>
      <c r="BL146" s="22">
        <f t="shared" si="93"/>
        <v>85.139999981728067</v>
      </c>
      <c r="BM146" s="22">
        <f t="shared" si="93"/>
        <v>87.179999977829056</v>
      </c>
      <c r="BO146" s="6" t="s">
        <v>44</v>
      </c>
      <c r="BP146" s="22" cm="1">
        <f t="array" ref="BP146">10*LOG((1/20)*SUM(10^(0.1*AT146:BM146)))</f>
        <v>88.175840104912282</v>
      </c>
      <c r="BX146" s="6" t="s">
        <v>43</v>
      </c>
      <c r="BY146" s="26">
        <v>0.38600000000000001</v>
      </c>
      <c r="BZ146" s="26">
        <f t="shared" ref="BZ146:BZ165" si="96">BY146/1000</f>
        <v>3.86E-4</v>
      </c>
      <c r="CB146" s="26">
        <f t="shared" ref="CB146:CB165" si="97">BZ146*0.839</f>
        <v>3.2385399999999999E-4</v>
      </c>
      <c r="CD146" s="18">
        <f t="shared" ref="CD146:CD165" si="98">CB146*(1.0053-0.0012*CB146)^1.6</f>
        <v>3.2660444341626305E-4</v>
      </c>
      <c r="CF146" s="6" t="s">
        <v>43</v>
      </c>
      <c r="CG146" s="22">
        <f t="shared" ref="CG146:CG165" si="99">BP145+10*LOG10((2*PI()*(0.839^2))/1)+$BV$151+$BV$154+CD146</f>
        <v>94.311347333205504</v>
      </c>
      <c r="CI146" s="27">
        <v>92.900858948264357</v>
      </c>
      <c r="CK146" s="27">
        <v>101.64375649483696</v>
      </c>
    </row>
    <row r="147" spans="1:89" ht="15" thickBot="1" x14ac:dyDescent="0.35">
      <c r="A147" s="8">
        <v>89.38</v>
      </c>
      <c r="B147" s="8">
        <v>87.4</v>
      </c>
      <c r="C147" s="8">
        <v>89.31</v>
      </c>
      <c r="D147" s="8">
        <v>86.75</v>
      </c>
      <c r="E147" s="8">
        <v>85.14</v>
      </c>
      <c r="W147" s="6" t="s">
        <v>45</v>
      </c>
      <c r="X147" s="22">
        <f t="shared" si="94"/>
        <v>974989632.85331702</v>
      </c>
      <c r="Y147" s="22">
        <f t="shared" si="92"/>
        <v>897428792.63437045</v>
      </c>
      <c r="Z147" s="22">
        <f t="shared" si="92"/>
        <v>432513828.79112673</v>
      </c>
      <c r="AA147" s="22">
        <f t="shared" si="92"/>
        <v>441570440.83702821</v>
      </c>
      <c r="AB147" s="22">
        <f t="shared" si="92"/>
        <v>412097516.44883126</v>
      </c>
      <c r="AC147" s="22">
        <f t="shared" si="92"/>
        <v>833681181.03041565</v>
      </c>
      <c r="AD147" s="22">
        <f t="shared" si="92"/>
        <v>696626501.07910287</v>
      </c>
      <c r="AE147" s="22">
        <f t="shared" si="92"/>
        <v>485288494.81647891</v>
      </c>
      <c r="AF147" s="22">
        <f t="shared" si="92"/>
        <v>542000886.67770743</v>
      </c>
      <c r="AG147" s="22">
        <f t="shared" si="92"/>
        <v>926829820.93029022</v>
      </c>
      <c r="AH147" s="22">
        <f t="shared" si="92"/>
        <v>413999670.4646135</v>
      </c>
      <c r="AI147" s="22">
        <f t="shared" si="92"/>
        <v>350751869.35000229</v>
      </c>
      <c r="AJ147" s="22">
        <f t="shared" si="92"/>
        <v>567544588.58180904</v>
      </c>
      <c r="AK147" s="22">
        <f t="shared" si="92"/>
        <v>283791898.25217539</v>
      </c>
      <c r="AL147" s="22">
        <f t="shared" si="92"/>
        <v>439541610.73888552</v>
      </c>
      <c r="AM147" s="22">
        <f t="shared" si="92"/>
        <v>903649465.21092141</v>
      </c>
      <c r="AN147" s="22">
        <f t="shared" si="92"/>
        <v>1132400359.562736</v>
      </c>
      <c r="AO147" s="22">
        <f t="shared" si="92"/>
        <v>963829019.38754308</v>
      </c>
      <c r="AP147" s="22">
        <f t="shared" si="92"/>
        <v>375837402.19433165</v>
      </c>
      <c r="AQ147" s="22">
        <f t="shared" si="92"/>
        <v>504661295.30928952</v>
      </c>
      <c r="AR147" s="28"/>
      <c r="AS147" s="6" t="s">
        <v>45</v>
      </c>
      <c r="AT147" s="22">
        <f t="shared" si="95"/>
        <v>89.889999978333734</v>
      </c>
      <c r="AU147" s="22">
        <f t="shared" si="93"/>
        <v>89.529999990968008</v>
      </c>
      <c r="AV147" s="22">
        <f t="shared" si="93"/>
        <v>86.359999977468803</v>
      </c>
      <c r="AW147" s="22">
        <f t="shared" si="93"/>
        <v>86.449999935910867</v>
      </c>
      <c r="AX147" s="22">
        <f t="shared" si="93"/>
        <v>86.149999972088438</v>
      </c>
      <c r="AY147" s="22">
        <f t="shared" si="93"/>
        <v>89.209999981302474</v>
      </c>
      <c r="AZ147" s="22">
        <f t="shared" si="93"/>
        <v>88.429999918757318</v>
      </c>
      <c r="BA147" s="22">
        <f t="shared" si="93"/>
        <v>86.859999952160777</v>
      </c>
      <c r="BB147" s="22">
        <f t="shared" si="93"/>
        <v>87.339999970161003</v>
      </c>
      <c r="BC147" s="22">
        <f t="shared" si="93"/>
        <v>89.669999988524182</v>
      </c>
      <c r="BD147" s="22">
        <f t="shared" si="93"/>
        <v>86.16999995431388</v>
      </c>
      <c r="BE147" s="22">
        <f t="shared" si="93"/>
        <v>85.449999943011875</v>
      </c>
      <c r="BF147" s="22">
        <f t="shared" si="93"/>
        <v>87.539999871239033</v>
      </c>
      <c r="BG147" s="22">
        <f t="shared" si="93"/>
        <v>84.529999929727666</v>
      </c>
      <c r="BH147" s="22">
        <f t="shared" si="93"/>
        <v>86.429999953571567</v>
      </c>
      <c r="BI147" s="22">
        <f t="shared" si="93"/>
        <v>89.559999959094256</v>
      </c>
      <c r="BJ147" s="22">
        <f t="shared" si="93"/>
        <v>90.539999985914108</v>
      </c>
      <c r="BK147" s="22">
        <f t="shared" si="93"/>
        <v>89.83999998091096</v>
      </c>
      <c r="BL147" s="22">
        <f t="shared" si="93"/>
        <v>85.749999975801728</v>
      </c>
      <c r="BM147" s="22">
        <f t="shared" si="93"/>
        <v>87.029999980600778</v>
      </c>
      <c r="BO147" s="6" t="s">
        <v>45</v>
      </c>
      <c r="BP147" s="22" cm="1">
        <f t="array" ref="BP147">10*LOG((1/20)*SUM(10^(0.1*AT147:BM147)))</f>
        <v>87.98617304819507</v>
      </c>
      <c r="BX147" s="6" t="s">
        <v>44</v>
      </c>
      <c r="BY147" s="26">
        <v>0.58199999999999996</v>
      </c>
      <c r="BZ147" s="26">
        <f t="shared" si="96"/>
        <v>5.8199999999999994E-4</v>
      </c>
      <c r="CB147" s="26">
        <f t="shared" si="97"/>
        <v>4.8829799999999997E-4</v>
      </c>
      <c r="CD147" s="18">
        <f t="shared" si="98"/>
        <v>4.9244488696638909E-4</v>
      </c>
      <c r="CF147" s="6" t="s">
        <v>44</v>
      </c>
      <c r="CG147" s="22">
        <f t="shared" si="99"/>
        <v>94.301505312414747</v>
      </c>
      <c r="CI147" s="27">
        <v>97.376376397652422</v>
      </c>
      <c r="CK147" s="27">
        <v>101.55789806088893</v>
      </c>
    </row>
    <row r="148" spans="1:89" ht="15" thickBot="1" x14ac:dyDescent="0.35">
      <c r="A148" s="8">
        <v>89.53</v>
      </c>
      <c r="B148" s="8">
        <v>86.36</v>
      </c>
      <c r="C148" s="8">
        <v>88.43</v>
      </c>
      <c r="D148" s="8">
        <v>87.34</v>
      </c>
      <c r="E148" s="8">
        <v>85.75</v>
      </c>
      <c r="W148" s="6" t="s">
        <v>46</v>
      </c>
      <c r="X148" s="22">
        <f t="shared" si="94"/>
        <v>974989630.58885884</v>
      </c>
      <c r="Y148" s="22">
        <f t="shared" si="92"/>
        <v>1018591385.8050637</v>
      </c>
      <c r="Z148" s="22">
        <f t="shared" si="92"/>
        <v>405508533.12564766</v>
      </c>
      <c r="AA148" s="22">
        <f t="shared" si="92"/>
        <v>727779800.24146128</v>
      </c>
      <c r="AB148" s="22">
        <f t="shared" si="92"/>
        <v>504661294.45181239</v>
      </c>
      <c r="AC148" s="22">
        <f t="shared" si="92"/>
        <v>698232399.23544776</v>
      </c>
      <c r="AD148" s="22">
        <f t="shared" si="92"/>
        <v>672976647.05860305</v>
      </c>
      <c r="AE148" s="22">
        <f t="shared" si="92"/>
        <v>421696495.7726174</v>
      </c>
      <c r="AF148" s="22">
        <f t="shared" si="92"/>
        <v>550807691.50761664</v>
      </c>
      <c r="AG148" s="22">
        <f t="shared" si="92"/>
        <v>772680581.94795585</v>
      </c>
      <c r="AH148" s="22">
        <f t="shared" si="92"/>
        <v>342767781.34649163</v>
      </c>
      <c r="AI148" s="22">
        <f t="shared" si="92"/>
        <v>288403144.08965802</v>
      </c>
      <c r="AJ148" s="22">
        <f t="shared" si="92"/>
        <v>477529263.81758058</v>
      </c>
      <c r="AK148" s="22">
        <f t="shared" si="92"/>
        <v>241546078.37458703</v>
      </c>
      <c r="AL148" s="22">
        <f t="shared" si="92"/>
        <v>438530692.59891766</v>
      </c>
      <c r="AM148" s="22">
        <f t="shared" si="92"/>
        <v>680769349.59461069</v>
      </c>
      <c r="AN148" s="22">
        <f t="shared" si="92"/>
        <v>1091440332.6028399</v>
      </c>
      <c r="AO148" s="22">
        <f t="shared" si="92"/>
        <v>820351539.36389744</v>
      </c>
      <c r="AP148" s="22">
        <f t="shared" si="92"/>
        <v>330369538.5764482</v>
      </c>
      <c r="AQ148" s="22">
        <f t="shared" si="92"/>
        <v>503500605.34440726</v>
      </c>
      <c r="AR148" s="28"/>
      <c r="AS148" s="6" t="s">
        <v>46</v>
      </c>
      <c r="AT148" s="22">
        <f t="shared" si="95"/>
        <v>89.889999968247039</v>
      </c>
      <c r="AU148" s="22">
        <f t="shared" si="93"/>
        <v>90.079999990410755</v>
      </c>
      <c r="AV148" s="22">
        <f t="shared" si="93"/>
        <v>86.079999975123798</v>
      </c>
      <c r="AW148" s="22">
        <f t="shared" si="93"/>
        <v>88.6199999743679</v>
      </c>
      <c r="AX148" s="22">
        <f t="shared" si="93"/>
        <v>87.029999973221635</v>
      </c>
      <c r="AY148" s="22">
        <f t="shared" si="93"/>
        <v>88.439999969884894</v>
      </c>
      <c r="AZ148" s="22">
        <f t="shared" si="93"/>
        <v>88.279999940463355</v>
      </c>
      <c r="BA148" s="22">
        <f t="shared" si="93"/>
        <v>86.249999921153176</v>
      </c>
      <c r="BB148" s="22">
        <f t="shared" si="93"/>
        <v>87.409999961382496</v>
      </c>
      <c r="BC148" s="22">
        <f t="shared" si="93"/>
        <v>88.879999982307709</v>
      </c>
      <c r="BD148" s="22">
        <f t="shared" si="93"/>
        <v>85.349999934115345</v>
      </c>
      <c r="BE148" s="22">
        <f t="shared" si="93"/>
        <v>84.59999990629035</v>
      </c>
      <c r="BF148" s="22">
        <f t="shared" si="93"/>
        <v>86.789999910507987</v>
      </c>
      <c r="BG148" s="22">
        <f t="shared" si="93"/>
        <v>83.829999908844201</v>
      </c>
      <c r="BH148" s="22">
        <f t="shared" si="93"/>
        <v>86.419999948739331</v>
      </c>
      <c r="BI148" s="22">
        <f t="shared" si="93"/>
        <v>88.329999941952408</v>
      </c>
      <c r="BJ148" s="22">
        <f t="shared" si="93"/>
        <v>90.379999984696724</v>
      </c>
      <c r="BK148" s="22">
        <f t="shared" si="93"/>
        <v>89.139999973710388</v>
      </c>
      <c r="BL148" s="22">
        <f t="shared" si="93"/>
        <v>85.189999967656718</v>
      </c>
      <c r="BM148" s="22">
        <f t="shared" si="93"/>
        <v>87.019999970298102</v>
      </c>
      <c r="BO148" s="6" t="s">
        <v>46</v>
      </c>
      <c r="BP148" s="22" cm="1">
        <f t="array" ref="BP148">10*LOG((1/20)*SUM(10^(0.1*AT148:BM148)))</f>
        <v>87.768149275730437</v>
      </c>
      <c r="BX148" s="6" t="s">
        <v>45</v>
      </c>
      <c r="BY148" s="26">
        <v>0.85799999999999998</v>
      </c>
      <c r="BZ148" s="26">
        <f t="shared" si="96"/>
        <v>8.5800000000000004E-4</v>
      </c>
      <c r="CB148" s="26">
        <f t="shared" si="97"/>
        <v>7.1986200000000004E-4</v>
      </c>
      <c r="CD148" s="18">
        <f t="shared" si="98"/>
        <v>7.25975130850251E-4</v>
      </c>
      <c r="CF148" s="6" t="s">
        <v>45</v>
      </c>
      <c r="CG148" s="22">
        <f t="shared" si="99"/>
        <v>94.11207178594141</v>
      </c>
      <c r="CI148" s="27">
        <v>98.871793632040848</v>
      </c>
      <c r="CK148" s="27">
        <v>101.89441611444414</v>
      </c>
    </row>
    <row r="149" spans="1:89" ht="15" thickBot="1" x14ac:dyDescent="0.35">
      <c r="A149" s="8">
        <v>90.08</v>
      </c>
      <c r="B149" s="8">
        <v>86.08</v>
      </c>
      <c r="C149" s="8">
        <v>88.28</v>
      </c>
      <c r="D149" s="8">
        <v>87.41</v>
      </c>
      <c r="E149" s="8">
        <v>85.19</v>
      </c>
      <c r="W149" s="6" t="s">
        <v>47</v>
      </c>
      <c r="X149" s="22">
        <f t="shared" si="94"/>
        <v>1096478192.0411468</v>
      </c>
      <c r="Y149" s="22">
        <f t="shared" si="92"/>
        <v>2133044910.4050076</v>
      </c>
      <c r="Z149" s="22">
        <f t="shared" si="92"/>
        <v>1059253722.1642857</v>
      </c>
      <c r="AA149" s="22">
        <f t="shared" si="92"/>
        <v>1127197452.9246376</v>
      </c>
      <c r="AB149" s="22">
        <f t="shared" si="92"/>
        <v>778036546.30829227</v>
      </c>
      <c r="AC149" s="22">
        <f t="shared" si="92"/>
        <v>2167704099.9668183</v>
      </c>
      <c r="AD149" s="22">
        <f t="shared" si="92"/>
        <v>1370881758.1110733</v>
      </c>
      <c r="AE149" s="22">
        <f t="shared" si="92"/>
        <v>623734824.18446088</v>
      </c>
      <c r="AF149" s="22">
        <f t="shared" si="92"/>
        <v>341979438.13848883</v>
      </c>
      <c r="AG149" s="22">
        <f t="shared" si="92"/>
        <v>620869030.71446133</v>
      </c>
      <c r="AH149" s="22">
        <f t="shared" si="92"/>
        <v>1073989404.7903259</v>
      </c>
      <c r="AI149" s="22">
        <f t="shared" si="92"/>
        <v>299226459.33568209</v>
      </c>
      <c r="AJ149" s="22">
        <f t="shared" si="92"/>
        <v>963829002.87483764</v>
      </c>
      <c r="AK149" s="22">
        <f t="shared" si="92"/>
        <v>451855940.51125216</v>
      </c>
      <c r="AL149" s="22">
        <f t="shared" si="92"/>
        <v>778036547.17613506</v>
      </c>
      <c r="AM149" s="22">
        <f t="shared" si="92"/>
        <v>1972422718.249985</v>
      </c>
      <c r="AN149" s="22">
        <f t="shared" si="92"/>
        <v>1879316810.4206326</v>
      </c>
      <c r="AO149" s="22">
        <f t="shared" si="92"/>
        <v>1581248033.2724729</v>
      </c>
      <c r="AP149" s="22">
        <f t="shared" si="92"/>
        <v>495450188.01867014</v>
      </c>
      <c r="AQ149" s="22">
        <f t="shared" si="92"/>
        <v>1129795909.3517203</v>
      </c>
      <c r="AR149" s="28"/>
      <c r="AS149" s="6" t="s">
        <v>47</v>
      </c>
      <c r="AT149" s="22">
        <f t="shared" si="95"/>
        <v>90.399999983752593</v>
      </c>
      <c r="AU149" s="22">
        <f t="shared" si="93"/>
        <v>93.289999994418082</v>
      </c>
      <c r="AV149" s="22">
        <f t="shared" si="93"/>
        <v>90.249999987646675</v>
      </c>
      <c r="AW149" s="22">
        <f t="shared" si="93"/>
        <v>90.519999987474819</v>
      </c>
      <c r="AX149" s="22">
        <f t="shared" si="93"/>
        <v>88.909999973589038</v>
      </c>
      <c r="AY149" s="22">
        <f t="shared" si="93"/>
        <v>93.359999990277373</v>
      </c>
      <c r="AZ149" s="22">
        <f t="shared" si="93"/>
        <v>91.36999997448568</v>
      </c>
      <c r="BA149" s="22">
        <f t="shared" si="93"/>
        <v>87.949999921334495</v>
      </c>
      <c r="BB149" s="22">
        <f t="shared" si="93"/>
        <v>85.339999944437182</v>
      </c>
      <c r="BC149" s="22">
        <f t="shared" si="93"/>
        <v>87.929999975408549</v>
      </c>
      <c r="BD149" s="22">
        <f t="shared" si="93"/>
        <v>90.309999969465977</v>
      </c>
      <c r="BE149" s="22">
        <f t="shared" si="93"/>
        <v>84.759999937225373</v>
      </c>
      <c r="BF149" s="22">
        <f t="shared" si="93"/>
        <v>89.839999906505881</v>
      </c>
      <c r="BG149" s="22">
        <f t="shared" si="93"/>
        <v>86.549999962864916</v>
      </c>
      <c r="BH149" s="22">
        <f t="shared" si="93"/>
        <v>88.909999978433262</v>
      </c>
      <c r="BI149" s="22">
        <f t="shared" si="93"/>
        <v>92.949999960664542</v>
      </c>
      <c r="BJ149" s="22">
        <f t="shared" si="93"/>
        <v>92.739999985250265</v>
      </c>
      <c r="BK149" s="22">
        <f t="shared" si="93"/>
        <v>91.989999983526559</v>
      </c>
      <c r="BL149" s="22">
        <f t="shared" si="93"/>
        <v>86.949999975577839</v>
      </c>
      <c r="BM149" s="22">
        <f t="shared" si="93"/>
        <v>90.529999979545735</v>
      </c>
      <c r="BO149" s="6" t="s">
        <v>47</v>
      </c>
      <c r="BP149" s="22" cm="1">
        <f t="array" ref="BP149">10*LOG((1/20)*SUM(10^(0.1*AT149:BM149)))</f>
        <v>90.402927453118991</v>
      </c>
      <c r="BX149" s="6" t="s">
        <v>46</v>
      </c>
      <c r="BY149" s="26">
        <v>1.23</v>
      </c>
      <c r="BZ149" s="26">
        <f t="shared" si="96"/>
        <v>1.23E-3</v>
      </c>
      <c r="CB149" s="26">
        <f t="shared" si="97"/>
        <v>1.0319699999999999E-3</v>
      </c>
      <c r="CD149" s="18">
        <f t="shared" si="98"/>
        <v>1.0407329588215609E-3</v>
      </c>
      <c r="CF149" s="6" t="s">
        <v>46</v>
      </c>
      <c r="CG149" s="22">
        <f t="shared" si="99"/>
        <v>93.894362771304756</v>
      </c>
      <c r="CI149" s="27">
        <v>98.240238744530572</v>
      </c>
      <c r="CK149" s="27">
        <v>102.05807705590489</v>
      </c>
    </row>
    <row r="150" spans="1:89" ht="15" thickBot="1" x14ac:dyDescent="0.35">
      <c r="A150" s="8">
        <v>93.29</v>
      </c>
      <c r="B150" s="8">
        <v>90.25</v>
      </c>
      <c r="C150" s="8">
        <v>91.37</v>
      </c>
      <c r="D150" s="8">
        <v>85.34</v>
      </c>
      <c r="E150" s="8">
        <v>86.95</v>
      </c>
      <c r="W150" s="6" t="s">
        <v>48</v>
      </c>
      <c r="X150" s="22">
        <f t="shared" si="94"/>
        <v>1419057518.915771</v>
      </c>
      <c r="Y150" s="22">
        <f t="shared" si="92"/>
        <v>4083193860.9225783</v>
      </c>
      <c r="Z150" s="22">
        <f t="shared" si="92"/>
        <v>1811340090.7660689</v>
      </c>
      <c r="AA150" s="22">
        <f t="shared" si="92"/>
        <v>2290867650.5393367</v>
      </c>
      <c r="AB150" s="22">
        <f t="shared" si="92"/>
        <v>772680581.5311929</v>
      </c>
      <c r="AC150" s="22">
        <f t="shared" si="92"/>
        <v>6095368967.8202877</v>
      </c>
      <c r="AD150" s="22">
        <f t="shared" si="92"/>
        <v>2023019174.6231947</v>
      </c>
      <c r="AE150" s="22">
        <f t="shared" si="92"/>
        <v>1954339450.2926333</v>
      </c>
      <c r="AF150" s="22">
        <f t="shared" si="92"/>
        <v>444631264.78994089</v>
      </c>
      <c r="AG150" s="22">
        <f t="shared" si="92"/>
        <v>349945163.75495136</v>
      </c>
      <c r="AH150" s="22">
        <f t="shared" si="92"/>
        <v>3040885020.9665179</v>
      </c>
      <c r="AI150" s="22">
        <f t="shared" si="92"/>
        <v>790678625.29586864</v>
      </c>
      <c r="AJ150" s="22">
        <f t="shared" si="92"/>
        <v>870963582.45714152</v>
      </c>
      <c r="AK150" s="22">
        <f t="shared" si="92"/>
        <v>688652294.15147078</v>
      </c>
      <c r="AL150" s="22">
        <f t="shared" si="92"/>
        <v>1729816357.3096454</v>
      </c>
      <c r="AM150" s="22">
        <f t="shared" si="92"/>
        <v>3999447486.1029792</v>
      </c>
      <c r="AN150" s="22">
        <f t="shared" si="92"/>
        <v>3741105878.3251286</v>
      </c>
      <c r="AO150" s="22">
        <f t="shared" si="92"/>
        <v>5011872331.1441078</v>
      </c>
      <c r="AP150" s="22">
        <f t="shared" si="92"/>
        <v>755092225.71559131</v>
      </c>
      <c r="AQ150" s="22">
        <f t="shared" si="92"/>
        <v>1811340087.5380061</v>
      </c>
      <c r="AR150" s="28"/>
      <c r="AS150" s="6" t="s">
        <v>48</v>
      </c>
      <c r="AT150" s="22">
        <f t="shared" si="95"/>
        <v>91.519999991512407</v>
      </c>
      <c r="AU150" s="22">
        <f t="shared" si="93"/>
        <v>96.109999997442713</v>
      </c>
      <c r="AV150" s="22">
        <f t="shared" si="93"/>
        <v>92.57999999555588</v>
      </c>
      <c r="AW150" s="22">
        <f t="shared" si="93"/>
        <v>93.599999995775406</v>
      </c>
      <c r="AX150" s="22">
        <f t="shared" si="93"/>
        <v>88.879999979965248</v>
      </c>
      <c r="AY150" s="22">
        <f t="shared" si="93"/>
        <v>97.849999996735747</v>
      </c>
      <c r="AZ150" s="22">
        <f t="shared" si="93"/>
        <v>93.059999991294703</v>
      </c>
      <c r="BA150" s="22">
        <f t="shared" si="93"/>
        <v>92.909999987816164</v>
      </c>
      <c r="BB150" s="22">
        <f t="shared" si="93"/>
        <v>86.47999997383117</v>
      </c>
      <c r="BC150" s="22">
        <f t="shared" si="93"/>
        <v>85.439999959375854</v>
      </c>
      <c r="BD150" s="22">
        <f t="shared" si="93"/>
        <v>94.829999993273603</v>
      </c>
      <c r="BE150" s="22">
        <f t="shared" si="93"/>
        <v>88.979999985148041</v>
      </c>
      <c r="BF150" s="22">
        <f t="shared" si="93"/>
        <v>89.399999962607524</v>
      </c>
      <c r="BG150" s="22">
        <f t="shared" si="93"/>
        <v>88.3799999861712</v>
      </c>
      <c r="BH150" s="22">
        <f t="shared" si="93"/>
        <v>92.379999995216082</v>
      </c>
      <c r="BI150" s="22">
        <f t="shared" si="93"/>
        <v>96.019999987503638</v>
      </c>
      <c r="BJ150" s="22">
        <f t="shared" si="93"/>
        <v>95.729999994897497</v>
      </c>
      <c r="BK150" s="22">
        <f t="shared" si="93"/>
        <v>96.999999995555882</v>
      </c>
      <c r="BL150" s="22">
        <f t="shared" si="93"/>
        <v>88.779999988785391</v>
      </c>
      <c r="BM150" s="22">
        <f t="shared" si="93"/>
        <v>92.579999987816151</v>
      </c>
      <c r="BO150" s="6" t="s">
        <v>48</v>
      </c>
      <c r="BP150" s="22" cm="1">
        <f t="array" ref="BP150">10*LOG((1/20)*SUM(10^(0.1*AT150:BM150)))</f>
        <v>93.392953615460556</v>
      </c>
      <c r="BR150" s="14" t="s">
        <v>89</v>
      </c>
      <c r="BS150" s="15" t="s">
        <v>83</v>
      </c>
      <c r="BT150" s="24">
        <v>2.0000000000000002E-5</v>
      </c>
      <c r="BV150" s="17" t="s">
        <v>100</v>
      </c>
      <c r="BX150" s="6" t="s">
        <v>47</v>
      </c>
      <c r="BY150" s="26">
        <v>1.68</v>
      </c>
      <c r="BZ150" s="26">
        <f t="shared" si="96"/>
        <v>1.6799999999999999E-3</v>
      </c>
      <c r="CB150" s="26">
        <f t="shared" si="97"/>
        <v>1.4095199999999998E-3</v>
      </c>
      <c r="CD150" s="18">
        <f t="shared" si="98"/>
        <v>1.4214878943657741E-3</v>
      </c>
      <c r="CF150" s="6" t="s">
        <v>47</v>
      </c>
      <c r="CG150" s="22">
        <f t="shared" si="99"/>
        <v>96.529521703628845</v>
      </c>
      <c r="CI150" s="27">
        <v>97.437506516683541</v>
      </c>
      <c r="CK150" s="27">
        <v>102.4745964576026</v>
      </c>
    </row>
    <row r="151" spans="1:89" ht="15" thickBot="1" x14ac:dyDescent="0.35">
      <c r="A151" s="8">
        <v>96.11</v>
      </c>
      <c r="B151" s="8">
        <v>92.58</v>
      </c>
      <c r="C151" s="8">
        <v>93.06</v>
      </c>
      <c r="D151" s="8">
        <v>86.48</v>
      </c>
      <c r="E151" s="8">
        <v>88.78</v>
      </c>
      <c r="W151" s="6" t="s">
        <v>49</v>
      </c>
      <c r="X151" s="22">
        <f t="shared" si="94"/>
        <v>1798870912.5702026</v>
      </c>
      <c r="Y151" s="22">
        <f t="shared" si="92"/>
        <v>6067363293.4640312</v>
      </c>
      <c r="Z151" s="22">
        <f t="shared" si="92"/>
        <v>1140249785.4133384</v>
      </c>
      <c r="AA151" s="22">
        <f t="shared" si="92"/>
        <v>2202926460.4712</v>
      </c>
      <c r="AB151" s="22">
        <f t="shared" si="92"/>
        <v>1866379688.6669676</v>
      </c>
      <c r="AC151" s="22">
        <f t="shared" si="92"/>
        <v>6039486289.8192444</v>
      </c>
      <c r="AD151" s="22">
        <f t="shared" si="92"/>
        <v>5495408735.7120838</v>
      </c>
      <c r="AE151" s="22">
        <f t="shared" si="92"/>
        <v>1145512938.9624085</v>
      </c>
      <c r="AF151" s="22">
        <f t="shared" si="92"/>
        <v>666806767.50360703</v>
      </c>
      <c r="AG151" s="22">
        <f t="shared" si="92"/>
        <v>835603015.46431053</v>
      </c>
      <c r="AH151" s="22">
        <f t="shared" si="92"/>
        <v>1503141963.4231675</v>
      </c>
      <c r="AI151" s="22">
        <f t="shared" si="92"/>
        <v>760326274.1476388</v>
      </c>
      <c r="AJ151" s="22">
        <f t="shared" si="92"/>
        <v>214289053.52026677</v>
      </c>
      <c r="AK151" s="22">
        <f t="shared" si="92"/>
        <v>293764963.15911186</v>
      </c>
      <c r="AL151" s="22">
        <f t="shared" si="92"/>
        <v>1054386894.7990514</v>
      </c>
      <c r="AM151" s="22">
        <f t="shared" si="92"/>
        <v>5236004355.6245842</v>
      </c>
      <c r="AN151" s="22">
        <f t="shared" si="92"/>
        <v>4487453895.5294342</v>
      </c>
      <c r="AO151" s="22">
        <f t="shared" si="92"/>
        <v>4477133038.3280497</v>
      </c>
      <c r="AP151" s="22">
        <f t="shared" si="92"/>
        <v>1064143015.8529428</v>
      </c>
      <c r="AQ151" s="22">
        <f t="shared" si="92"/>
        <v>2398832914.2661366</v>
      </c>
      <c r="AR151" s="28"/>
      <c r="AS151" s="6" t="s">
        <v>49</v>
      </c>
      <c r="AT151" s="22">
        <f t="shared" si="95"/>
        <v>92.549999993822908</v>
      </c>
      <c r="AU151" s="22">
        <f t="shared" si="93"/>
        <v>97.82999999826707</v>
      </c>
      <c r="AV151" s="22">
        <f t="shared" si="93"/>
        <v>90.569999991819415</v>
      </c>
      <c r="AW151" s="22">
        <f t="shared" si="93"/>
        <v>93.429999994909224</v>
      </c>
      <c r="AX151" s="22">
        <f t="shared" si="93"/>
        <v>92.709999994955893</v>
      </c>
      <c r="AY151" s="22">
        <f t="shared" si="93"/>
        <v>97.809999997163501</v>
      </c>
      <c r="AZ151" s="22">
        <f t="shared" si="93"/>
        <v>97.399999997736501</v>
      </c>
      <c r="BA151" s="22">
        <f t="shared" si="93"/>
        <v>90.589999990585795</v>
      </c>
      <c r="BB151" s="22">
        <f t="shared" si="93"/>
        <v>88.239999988862593</v>
      </c>
      <c r="BC151" s="22">
        <f t="shared" si="93"/>
        <v>89.219999985619168</v>
      </c>
      <c r="BD151" s="22">
        <f t="shared" si="93"/>
        <v>91.7699999922948</v>
      </c>
      <c r="BE151" s="22">
        <f t="shared" si="93"/>
        <v>88.809999984049142</v>
      </c>
      <c r="BF151" s="22">
        <f t="shared" si="93"/>
        <v>83.309999866406798</v>
      </c>
      <c r="BG151" s="22">
        <f t="shared" si="93"/>
        <v>84.679999969884904</v>
      </c>
      <c r="BH151" s="22">
        <f t="shared" si="93"/>
        <v>90.229999993441808</v>
      </c>
      <c r="BI151" s="22">
        <f t="shared" si="93"/>
        <v>97.189999991512423</v>
      </c>
      <c r="BJ151" s="22">
        <f t="shared" si="93"/>
        <v>96.519999996320536</v>
      </c>
      <c r="BK151" s="22">
        <f t="shared" si="93"/>
        <v>96.509999996667389</v>
      </c>
      <c r="BL151" s="22">
        <f t="shared" si="93"/>
        <v>90.26999999032202</v>
      </c>
      <c r="BM151" s="22">
        <f t="shared" si="93"/>
        <v>93.799999991394344</v>
      </c>
      <c r="BO151" s="6" t="s">
        <v>49</v>
      </c>
      <c r="BP151" s="22" cm="1">
        <f t="array" ref="BP151">10*LOG((1/20)*SUM(10^(0.1*AT151:BM151)))</f>
        <v>93.869275574353367</v>
      </c>
      <c r="BR151" s="14" t="s">
        <v>90</v>
      </c>
      <c r="BS151" s="15" t="s">
        <v>84</v>
      </c>
      <c r="BT151" s="25">
        <v>411.5</v>
      </c>
      <c r="BV151" s="18">
        <f>-10*LOG10(BT153/BT154)+5*LOG10((273+BT155)/BT156)</f>
        <v>-0.21234911223099057</v>
      </c>
      <c r="BX151" s="6" t="s">
        <v>48</v>
      </c>
      <c r="BY151" s="26">
        <v>2.21</v>
      </c>
      <c r="BZ151" s="26">
        <f t="shared" si="96"/>
        <v>2.2100000000000002E-3</v>
      </c>
      <c r="CB151" s="26">
        <f t="shared" si="97"/>
        <v>1.8541900000000001E-3</v>
      </c>
      <c r="CD151" s="18">
        <f t="shared" si="98"/>
        <v>1.8699318920162842E-3</v>
      </c>
      <c r="CF151" s="6" t="s">
        <v>48</v>
      </c>
      <c r="CG151" s="22">
        <f t="shared" si="99"/>
        <v>99.519996309968064</v>
      </c>
      <c r="CI151" s="27">
        <v>97.384799679922295</v>
      </c>
      <c r="CK151" s="27">
        <v>104.54668191567247</v>
      </c>
    </row>
    <row r="152" spans="1:89" ht="15" thickBot="1" x14ac:dyDescent="0.35">
      <c r="A152" s="8">
        <v>97.83</v>
      </c>
      <c r="B152" s="8">
        <v>90.57</v>
      </c>
      <c r="C152" s="8">
        <v>97.4</v>
      </c>
      <c r="D152" s="8">
        <v>88.24</v>
      </c>
      <c r="E152" s="8">
        <v>90.27</v>
      </c>
      <c r="W152" s="6" t="s">
        <v>50</v>
      </c>
      <c r="X152" s="22">
        <f t="shared" si="94"/>
        <v>1786487572.8659527</v>
      </c>
      <c r="Y152" s="22">
        <f t="shared" si="92"/>
        <v>3467368502.701437</v>
      </c>
      <c r="Z152" s="22">
        <f t="shared" si="92"/>
        <v>701455295.96526337</v>
      </c>
      <c r="AA152" s="22">
        <f t="shared" si="92"/>
        <v>1629296031.062115</v>
      </c>
      <c r="AB152" s="22">
        <f t="shared" si="92"/>
        <v>1106623782.613085</v>
      </c>
      <c r="AC152" s="22">
        <f t="shared" si="92"/>
        <v>2648500134.7072835</v>
      </c>
      <c r="AD152" s="22">
        <f t="shared" si="92"/>
        <v>3221068788.8846021</v>
      </c>
      <c r="AE152" s="22">
        <f t="shared" si="92"/>
        <v>601173735.31057727</v>
      </c>
      <c r="AF152" s="22">
        <f t="shared" si="92"/>
        <v>1002305236.6555744</v>
      </c>
      <c r="AG152" s="22">
        <f t="shared" si="92"/>
        <v>529663442.42611063</v>
      </c>
      <c r="AH152" s="22">
        <f t="shared" si="92"/>
        <v>445656246.07476574</v>
      </c>
      <c r="AI152" s="22">
        <f t="shared" si="92"/>
        <v>207014132.75096506</v>
      </c>
      <c r="AJ152" s="22">
        <f t="shared" si="92"/>
        <v>364753941.77332312</v>
      </c>
      <c r="AK152" s="22">
        <f t="shared" si="92"/>
        <v>148251806.60474223</v>
      </c>
      <c r="AL152" s="22">
        <f t="shared" si="92"/>
        <v>500034533.16563916</v>
      </c>
      <c r="AM152" s="22">
        <f t="shared" si="92"/>
        <v>5035006071.7354689</v>
      </c>
      <c r="AN152" s="22">
        <f t="shared" si="92"/>
        <v>5140436512.7481842</v>
      </c>
      <c r="AO152" s="22">
        <f t="shared" si="92"/>
        <v>3672823002.468977</v>
      </c>
      <c r="AP152" s="22">
        <f t="shared" si="92"/>
        <v>236591968.3933858</v>
      </c>
      <c r="AQ152" s="22">
        <f t="shared" si="92"/>
        <v>1663412646.5595136</v>
      </c>
      <c r="AR152" s="28"/>
      <c r="AS152" s="6" t="s">
        <v>50</v>
      </c>
      <c r="AT152" s="22">
        <f t="shared" si="95"/>
        <v>92.519999995171801</v>
      </c>
      <c r="AU152" s="22">
        <f t="shared" si="93"/>
        <v>95.399999997715554</v>
      </c>
      <c r="AV152" s="22">
        <f t="shared" si="93"/>
        <v>88.459999984802081</v>
      </c>
      <c r="AW152" s="22">
        <f t="shared" si="93"/>
        <v>92.119999995794828</v>
      </c>
      <c r="AX152" s="22">
        <f t="shared" si="93"/>
        <v>90.439999994644694</v>
      </c>
      <c r="AY152" s="22">
        <f t="shared" si="93"/>
        <v>94.22999999360583</v>
      </c>
      <c r="AZ152" s="22">
        <f t="shared" si="93"/>
        <v>95.079999996765679</v>
      </c>
      <c r="BA152" s="22">
        <f t="shared" si="93"/>
        <v>87.78999998430416</v>
      </c>
      <c r="BB152" s="22">
        <f t="shared" si="93"/>
        <v>90.009999993837113</v>
      </c>
      <c r="BC152" s="22">
        <f t="shared" si="93"/>
        <v>87.239999987983339</v>
      </c>
      <c r="BD152" s="22">
        <f t="shared" si="93"/>
        <v>86.489999977364803</v>
      </c>
      <c r="BE152" s="22">
        <f t="shared" si="93"/>
        <v>83.159999955353811</v>
      </c>
      <c r="BF152" s="22">
        <f t="shared" si="93"/>
        <v>85.619999938654288</v>
      </c>
      <c r="BG152" s="22">
        <f t="shared" si="93"/>
        <v>81.709999944052043</v>
      </c>
      <c r="BH152" s="22">
        <f t="shared" si="93"/>
        <v>86.989999984267996</v>
      </c>
      <c r="BI152" s="22">
        <f t="shared" si="93"/>
        <v>97.019999986075348</v>
      </c>
      <c r="BJ152" s="22">
        <f t="shared" si="93"/>
        <v>97.109999997401161</v>
      </c>
      <c r="BK152" s="22">
        <f t="shared" si="93"/>
        <v>95.649999997029838</v>
      </c>
      <c r="BL152" s="22">
        <f t="shared" si="93"/>
        <v>83.73999997512378</v>
      </c>
      <c r="BM152" s="22">
        <f t="shared" si="93"/>
        <v>92.209999990050889</v>
      </c>
      <c r="BO152" s="6" t="s">
        <v>50</v>
      </c>
      <c r="BP152" s="22" cm="1">
        <f t="array" ref="BP152">10*LOG((1/20)*SUM(10^(0.1*AT152:BM152)))</f>
        <v>92.318252831193632</v>
      </c>
      <c r="BR152" s="14" t="s">
        <v>91</v>
      </c>
      <c r="BS152" s="15" t="s">
        <v>85</v>
      </c>
      <c r="BT152" s="24">
        <v>1.0000000000000001E-9</v>
      </c>
      <c r="BX152" s="6" t="s">
        <v>49</v>
      </c>
      <c r="BY152" s="26">
        <v>2.79</v>
      </c>
      <c r="BZ152" s="26">
        <f t="shared" si="96"/>
        <v>2.7899999999999999E-3</v>
      </c>
      <c r="CB152" s="26">
        <f t="shared" si="97"/>
        <v>2.34081E-3</v>
      </c>
      <c r="CD152" s="18">
        <f t="shared" si="98"/>
        <v>2.3606810543047767E-3</v>
      </c>
      <c r="CF152" s="6" t="s">
        <v>49</v>
      </c>
      <c r="CG152" s="22">
        <f t="shared" si="99"/>
        <v>99.996809018023157</v>
      </c>
      <c r="CI152" s="27">
        <v>97.124097458223375</v>
      </c>
      <c r="CK152" s="27">
        <v>105.07377594669614</v>
      </c>
    </row>
    <row r="153" spans="1:89" ht="15" thickBot="1" x14ac:dyDescent="0.35">
      <c r="A153" s="8">
        <v>95.4</v>
      </c>
      <c r="B153" s="8">
        <v>88.46</v>
      </c>
      <c r="C153" s="8">
        <v>95.08</v>
      </c>
      <c r="D153" s="8">
        <v>90.01</v>
      </c>
      <c r="E153" s="8">
        <v>83.74</v>
      </c>
      <c r="W153" s="6" t="s">
        <v>51</v>
      </c>
      <c r="X153" s="22">
        <f t="shared" si="94"/>
        <v>1479108386.331671</v>
      </c>
      <c r="Y153" s="22">
        <f t="shared" si="92"/>
        <v>2612161352.6290979</v>
      </c>
      <c r="Z153" s="22">
        <f t="shared" si="92"/>
        <v>251188640.16557577</v>
      </c>
      <c r="AA153" s="22">
        <f t="shared" si="92"/>
        <v>680769357.01493943</v>
      </c>
      <c r="AB153" s="22">
        <f t="shared" si="92"/>
        <v>1250259028.8499911</v>
      </c>
      <c r="AC153" s="22">
        <f t="shared" si="92"/>
        <v>1402813700.5068767</v>
      </c>
      <c r="AD153" s="22">
        <f t="shared" si="92"/>
        <v>810961055.53110647</v>
      </c>
      <c r="AE153" s="22">
        <f t="shared" si="92"/>
        <v>184926859.88408369</v>
      </c>
      <c r="AF153" s="22">
        <f t="shared" si="92"/>
        <v>609536895.59579825</v>
      </c>
      <c r="AG153" s="22">
        <f t="shared" si="92"/>
        <v>818464786.63164973</v>
      </c>
      <c r="AH153" s="22">
        <f t="shared" si="92"/>
        <v>109395634.3573446</v>
      </c>
      <c r="AI153" s="22">
        <f t="shared" si="92"/>
        <v>74131021.865447655</v>
      </c>
      <c r="AJ153" s="22">
        <f t="shared" si="92"/>
        <v>598411590.84335423</v>
      </c>
      <c r="AK153" s="22">
        <f t="shared" si="92"/>
        <v>103276138.80195035</v>
      </c>
      <c r="AL153" s="22">
        <f t="shared" si="92"/>
        <v>167109059.6932708</v>
      </c>
      <c r="AM153" s="22">
        <f t="shared" si="92"/>
        <v>2964831374.0361753</v>
      </c>
      <c r="AN153" s="22">
        <f t="shared" si="92"/>
        <v>3265878319.1232009</v>
      </c>
      <c r="AO153" s="22">
        <f t="shared" si="92"/>
        <v>1196740529.1594138</v>
      </c>
      <c r="AP153" s="22">
        <f t="shared" si="92"/>
        <v>65463615.807169512</v>
      </c>
      <c r="AQ153" s="22">
        <f t="shared" si="92"/>
        <v>558470189.3417263</v>
      </c>
      <c r="AR153" s="28"/>
      <c r="AS153" s="6" t="s">
        <v>51</v>
      </c>
      <c r="AT153" s="22">
        <f t="shared" si="95"/>
        <v>91.69999999460758</v>
      </c>
      <c r="AU153" s="22">
        <f t="shared" si="93"/>
        <v>94.169999997057033</v>
      </c>
      <c r="AV153" s="22">
        <f t="shared" si="93"/>
        <v>83.999999948384016</v>
      </c>
      <c r="AW153" s="22">
        <f t="shared" si="93"/>
        <v>88.32999998929013</v>
      </c>
      <c r="AX153" s="22">
        <f t="shared" si="93"/>
        <v>90.969999995248997</v>
      </c>
      <c r="AY153" s="22">
        <f t="shared" si="93"/>
        <v>91.469999987445959</v>
      </c>
      <c r="AZ153" s="22">
        <f t="shared" si="93"/>
        <v>89.089999987561043</v>
      </c>
      <c r="BA153" s="22">
        <f t="shared" si="93"/>
        <v>82.669999952708366</v>
      </c>
      <c r="BB153" s="22">
        <f t="shared" si="93"/>
        <v>87.849999988283884</v>
      </c>
      <c r="BC153" s="22">
        <f t="shared" si="93"/>
        <v>89.129999992024011</v>
      </c>
      <c r="BD153" s="22">
        <f t="shared" si="93"/>
        <v>80.389999909887649</v>
      </c>
      <c r="BE153" s="22">
        <f t="shared" si="93"/>
        <v>78.699999867326483</v>
      </c>
      <c r="BF153" s="22">
        <f t="shared" si="93"/>
        <v>87.76999996939557</v>
      </c>
      <c r="BG153" s="22">
        <f t="shared" si="93"/>
        <v>80.139999925392189</v>
      </c>
      <c r="BH153" s="22">
        <f t="shared" si="93"/>
        <v>82.22999995483687</v>
      </c>
      <c r="BI153" s="22">
        <f t="shared" si="93"/>
        <v>94.719999977312611</v>
      </c>
      <c r="BJ153" s="22">
        <f t="shared" si="93"/>
        <v>95.139999996542329</v>
      </c>
      <c r="BK153" s="22">
        <f t="shared" si="93"/>
        <v>90.779999992205575</v>
      </c>
      <c r="BL153" s="22">
        <f t="shared" si="93"/>
        <v>78.159999893883153</v>
      </c>
      <c r="BM153" s="22">
        <f t="shared" si="93"/>
        <v>87.469999958044951</v>
      </c>
      <c r="BO153" s="6" t="s">
        <v>51</v>
      </c>
      <c r="BP153" s="22" cm="1">
        <f t="array" ref="BP153">10*LOG((1/20)*SUM(10^(0.1*AT153:BM153)))</f>
        <v>89.823593844286734</v>
      </c>
      <c r="BR153" s="14" t="s">
        <v>92</v>
      </c>
      <c r="BS153" s="15" t="s">
        <v>97</v>
      </c>
      <c r="BT153" s="25">
        <v>102.88800000000001</v>
      </c>
      <c r="BV153" s="17" t="s">
        <v>101</v>
      </c>
      <c r="BX153" s="6" t="s">
        <v>50</v>
      </c>
      <c r="BY153" s="26">
        <v>3.4</v>
      </c>
      <c r="BZ153" s="26">
        <f t="shared" si="96"/>
        <v>3.3999999999999998E-3</v>
      </c>
      <c r="CB153" s="26">
        <f t="shared" si="97"/>
        <v>2.8525999999999998E-3</v>
      </c>
      <c r="CD153" s="18">
        <f t="shared" si="98"/>
        <v>2.8768128097645773E-3</v>
      </c>
      <c r="CF153" s="6" t="s">
        <v>50</v>
      </c>
      <c r="CG153" s="22">
        <f t="shared" si="99"/>
        <v>98.446302406618884</v>
      </c>
      <c r="CI153" s="27">
        <v>97.303700042305223</v>
      </c>
      <c r="CK153" s="27">
        <v>103.88174542463403</v>
      </c>
    </row>
    <row r="154" spans="1:89" ht="15" thickBot="1" x14ac:dyDescent="0.35">
      <c r="A154" s="8">
        <v>94.17</v>
      </c>
      <c r="B154" s="8">
        <v>84</v>
      </c>
      <c r="C154" s="8">
        <v>89.09</v>
      </c>
      <c r="D154" s="8">
        <v>87.85</v>
      </c>
      <c r="E154" s="8">
        <v>78.16</v>
      </c>
      <c r="W154" s="6" t="s">
        <v>52</v>
      </c>
      <c r="X154" s="22">
        <f t="shared" si="94"/>
        <v>1489361076.0009048</v>
      </c>
      <c r="Y154" s="22">
        <f t="shared" si="92"/>
        <v>3357376140.3209252</v>
      </c>
      <c r="Z154" s="22">
        <f t="shared" si="92"/>
        <v>297166600.36190265</v>
      </c>
      <c r="AA154" s="22">
        <f t="shared" si="92"/>
        <v>972747221.90197206</v>
      </c>
      <c r="AB154" s="22">
        <f t="shared" si="92"/>
        <v>1258925410.238204</v>
      </c>
      <c r="AC154" s="22">
        <f t="shared" si="92"/>
        <v>1840771996.0738566</v>
      </c>
      <c r="AD154" s="22">
        <f t="shared" si="92"/>
        <v>564936970.66276181</v>
      </c>
      <c r="AE154" s="22">
        <f t="shared" si="92"/>
        <v>355631316.48928887</v>
      </c>
      <c r="AF154" s="22">
        <f t="shared" si="92"/>
        <v>223357220.54124659</v>
      </c>
      <c r="AG154" s="22">
        <f t="shared" si="92"/>
        <v>810961056.15168476</v>
      </c>
      <c r="AH154" s="22">
        <f t="shared" si="92"/>
        <v>166724718.71413374</v>
      </c>
      <c r="AI154" s="22">
        <f t="shared" si="92"/>
        <v>141905749.965983</v>
      </c>
      <c r="AJ154" s="22">
        <f t="shared" si="92"/>
        <v>331131114.69055486</v>
      </c>
      <c r="AK154" s="22">
        <f t="shared" si="92"/>
        <v>102801628.09473929</v>
      </c>
      <c r="AL154" s="22">
        <f t="shared" si="92"/>
        <v>272897774.83730525</v>
      </c>
      <c r="AM154" s="22">
        <f t="shared" si="92"/>
        <v>1972422718.9357769</v>
      </c>
      <c r="AN154" s="22">
        <f t="shared" si="92"/>
        <v>2642408754.8388233</v>
      </c>
      <c r="AO154" s="22">
        <f t="shared" si="92"/>
        <v>1044720216.3301222</v>
      </c>
      <c r="AP154" s="22">
        <f t="shared" si="92"/>
        <v>136772880.84167668</v>
      </c>
      <c r="AQ154" s="22">
        <f t="shared" si="92"/>
        <v>874983764.23737872</v>
      </c>
      <c r="AR154" s="28"/>
      <c r="AS154" s="6" t="s">
        <v>52</v>
      </c>
      <c r="AT154" s="22">
        <f t="shared" si="95"/>
        <v>91.729999995013642</v>
      </c>
      <c r="AU154" s="22">
        <f t="shared" si="93"/>
        <v>95.259999997272388</v>
      </c>
      <c r="AV154" s="22">
        <f t="shared" si="93"/>
        <v>84.729999958905452</v>
      </c>
      <c r="AW154" s="22">
        <f t="shared" si="93"/>
        <v>89.879999991628878</v>
      </c>
      <c r="AX154" s="22">
        <f t="shared" si="93"/>
        <v>90.999999994632361</v>
      </c>
      <c r="AY154" s="22">
        <f t="shared" si="93"/>
        <v>92.649999987271315</v>
      </c>
      <c r="AZ154" s="22">
        <f t="shared" si="93"/>
        <v>87.51999996810045</v>
      </c>
      <c r="BA154" s="22">
        <f t="shared" si="93"/>
        <v>85.509999974602891</v>
      </c>
      <c r="BB154" s="22">
        <f t="shared" si="93"/>
        <v>83.489999966132416</v>
      </c>
      <c r="BC154" s="22">
        <f t="shared" si="93"/>
        <v>89.089999990884436</v>
      </c>
      <c r="BD154" s="22">
        <f t="shared" si="93"/>
        <v>82.219999933811238</v>
      </c>
      <c r="BE154" s="22">
        <f t="shared" si="93"/>
        <v>81.519999932580703</v>
      </c>
      <c r="BF154" s="22">
        <f t="shared" si="93"/>
        <v>85.199999910919161</v>
      </c>
      <c r="BG154" s="22">
        <f t="shared" si="93"/>
        <v>80.119999927425468</v>
      </c>
      <c r="BH154" s="22">
        <f t="shared" si="93"/>
        <v>84.359999945199533</v>
      </c>
      <c r="BI154" s="22">
        <f t="shared" si="93"/>
        <v>92.949999962174545</v>
      </c>
      <c r="BJ154" s="22">
        <f t="shared" si="93"/>
        <v>94.21999999591884</v>
      </c>
      <c r="BK154" s="22">
        <f t="shared" si="93"/>
        <v>90.189999987983342</v>
      </c>
      <c r="BL154" s="22">
        <f t="shared" si="93"/>
        <v>81.359999945451321</v>
      </c>
      <c r="BM154" s="22">
        <f t="shared" si="93"/>
        <v>89.419999945451309</v>
      </c>
      <c r="BO154" s="6" t="s">
        <v>52</v>
      </c>
      <c r="BP154" s="22" cm="1">
        <f t="array" ref="BP154">10*LOG((1/20)*SUM(10^(0.1*AT154:BM154)))</f>
        <v>89.744657354612059</v>
      </c>
      <c r="BR154" s="14" t="s">
        <v>93</v>
      </c>
      <c r="BS154" s="15" t="s">
        <v>98</v>
      </c>
      <c r="BT154" s="25">
        <v>101.325</v>
      </c>
      <c r="BV154" s="18">
        <f>-10*LOG10(BT153/BT154)+15*LOG10((273+BT155)/BT157)</f>
        <v>-0.11951602530866515</v>
      </c>
      <c r="BX154" s="6" t="s">
        <v>51</v>
      </c>
      <c r="BY154" s="26">
        <v>4.05</v>
      </c>
      <c r="BZ154" s="26">
        <f t="shared" si="96"/>
        <v>4.0499999999999998E-3</v>
      </c>
      <c r="CB154" s="26">
        <f t="shared" si="97"/>
        <v>3.3979499999999998E-3</v>
      </c>
      <c r="CD154" s="18">
        <f t="shared" si="98"/>
        <v>3.4267881600859259E-3</v>
      </c>
      <c r="CF154" s="6" t="s">
        <v>51</v>
      </c>
      <c r="CG154" s="22">
        <f t="shared" si="99"/>
        <v>95.952193395062309</v>
      </c>
      <c r="CI154" s="27">
        <v>97.151661974575475</v>
      </c>
      <c r="CK154" s="27">
        <v>101.72876227720242</v>
      </c>
    </row>
    <row r="155" spans="1:89" ht="15" thickBot="1" x14ac:dyDescent="0.35">
      <c r="A155" s="8">
        <v>95.26</v>
      </c>
      <c r="B155" s="8">
        <v>84.73</v>
      </c>
      <c r="C155" s="8">
        <v>87.52</v>
      </c>
      <c r="D155" s="8">
        <v>83.49</v>
      </c>
      <c r="E155" s="8">
        <v>81.36</v>
      </c>
      <c r="W155" s="6" t="s">
        <v>53</v>
      </c>
      <c r="X155" s="22">
        <f t="shared" si="94"/>
        <v>831763768.96470892</v>
      </c>
      <c r="Y155" s="22">
        <f t="shared" si="92"/>
        <v>1757923611.5598667</v>
      </c>
      <c r="Z155" s="22">
        <f t="shared" si="92"/>
        <v>193196828.58280277</v>
      </c>
      <c r="AA155" s="22">
        <f t="shared" si="92"/>
        <v>603948627.22855055</v>
      </c>
      <c r="AB155" s="22">
        <f t="shared" si="92"/>
        <v>703072317.97398174</v>
      </c>
      <c r="AC155" s="22">
        <f t="shared" si="92"/>
        <v>1093956359.5732496</v>
      </c>
      <c r="AD155" s="22">
        <f t="shared" si="92"/>
        <v>325836696.6267885</v>
      </c>
      <c r="AE155" s="22">
        <f t="shared" si="92"/>
        <v>239331572.9428004</v>
      </c>
      <c r="AF155" s="22">
        <f t="shared" si="92"/>
        <v>169824363.31865004</v>
      </c>
      <c r="AG155" s="22">
        <f t="shared" si="92"/>
        <v>295120920.7786485</v>
      </c>
      <c r="AH155" s="22">
        <f t="shared" si="92"/>
        <v>63241181.589488104</v>
      </c>
      <c r="AI155" s="22">
        <f t="shared" si="92"/>
        <v>59841156.694131024</v>
      </c>
      <c r="AJ155" s="22">
        <f t="shared" si="92"/>
        <v>66221640.207689308</v>
      </c>
      <c r="AK155" s="22">
        <f t="shared" si="92"/>
        <v>35318314.629562914</v>
      </c>
      <c r="AL155" s="22">
        <f t="shared" si="92"/>
        <v>171395726.01933035</v>
      </c>
      <c r="AM155" s="22">
        <f t="shared" si="92"/>
        <v>1247383500.8769913</v>
      </c>
      <c r="AN155" s="22">
        <f t="shared" si="92"/>
        <v>1823895698.8442783</v>
      </c>
      <c r="AO155" s="22">
        <f t="shared" si="92"/>
        <v>619441070.31247318</v>
      </c>
      <c r="AP155" s="22">
        <f t="shared" si="92"/>
        <v>47973342.840649828</v>
      </c>
      <c r="AQ155" s="22">
        <f t="shared" si="92"/>
        <v>425598404.93023002</v>
      </c>
      <c r="AR155" s="28"/>
      <c r="AS155" s="6" t="s">
        <v>53</v>
      </c>
      <c r="AT155" s="22">
        <f t="shared" si="95"/>
        <v>89.199999988836908</v>
      </c>
      <c r="AU155" s="22">
        <f t="shared" si="93"/>
        <v>92.449999994073707</v>
      </c>
      <c r="AV155" s="22">
        <f t="shared" si="93"/>
        <v>82.859999929889312</v>
      </c>
      <c r="AW155" s="22">
        <f t="shared" si="93"/>
        <v>87.809999984555134</v>
      </c>
      <c r="AX155" s="22">
        <f t="shared" si="93"/>
        <v>88.469999988202659</v>
      </c>
      <c r="AY155" s="22">
        <f t="shared" si="93"/>
        <v>90.389999973405963</v>
      </c>
      <c r="AZ155" s="22">
        <f t="shared" si="93"/>
        <v>85.12999994168446</v>
      </c>
      <c r="BA155" s="22">
        <f t="shared" si="93"/>
        <v>83.789999951046468</v>
      </c>
      <c r="BB155" s="22">
        <f t="shared" si="93"/>
        <v>82.299999950707118</v>
      </c>
      <c r="BC155" s="22">
        <f t="shared" si="93"/>
        <v>84.699999972216688</v>
      </c>
      <c r="BD155" s="22">
        <f t="shared" si="93"/>
        <v>78.009999756339965</v>
      </c>
      <c r="BE155" s="22">
        <f t="shared" si="93"/>
        <v>77.769999795927575</v>
      </c>
      <c r="BF155" s="22">
        <f t="shared" si="93"/>
        <v>78.209999333524266</v>
      </c>
      <c r="BG155" s="22">
        <f t="shared" si="93"/>
        <v>75.479999711075536</v>
      </c>
      <c r="BH155" s="22">
        <f t="shared" si="93"/>
        <v>82.339999880109644</v>
      </c>
      <c r="BI155" s="22">
        <f t="shared" si="93"/>
        <v>90.959999953464518</v>
      </c>
      <c r="BJ155" s="22">
        <f t="shared" si="93"/>
        <v>92.609999991724692</v>
      </c>
      <c r="BK155" s="22">
        <f t="shared" si="93"/>
        <v>87.919999966597103</v>
      </c>
      <c r="BL155" s="22">
        <f t="shared" si="93"/>
        <v>76.809999816859545</v>
      </c>
      <c r="BM155" s="22">
        <f t="shared" si="93"/>
        <v>86.289999916288679</v>
      </c>
      <c r="BO155" s="6" t="s">
        <v>53</v>
      </c>
      <c r="BP155" s="22" cm="1">
        <f t="array" ref="BP155">10*LOG((1/20)*SUM(10^(0.1*AT155:BM155)))</f>
        <v>87.31358467811657</v>
      </c>
      <c r="BR155" s="16" t="s">
        <v>94</v>
      </c>
      <c r="BS155" s="15" t="s">
        <v>86</v>
      </c>
      <c r="BT155" s="25">
        <v>20.6</v>
      </c>
      <c r="BX155" s="6" t="s">
        <v>52</v>
      </c>
      <c r="BY155" s="26">
        <v>4.8</v>
      </c>
      <c r="BZ155" s="26">
        <f t="shared" si="96"/>
        <v>4.7999999999999996E-3</v>
      </c>
      <c r="CB155" s="26">
        <f t="shared" si="97"/>
        <v>4.0271999999999999E-3</v>
      </c>
      <c r="CD155" s="18">
        <f t="shared" si="98"/>
        <v>4.0613736791569287E-3</v>
      </c>
      <c r="CF155" s="6" t="s">
        <v>52</v>
      </c>
      <c r="CG155" s="22">
        <f t="shared" si="99"/>
        <v>95.873891490906701</v>
      </c>
      <c r="CI155" s="27">
        <v>95.276399122324591</v>
      </c>
      <c r="CK155" s="27">
        <v>102.34876791979012</v>
      </c>
    </row>
    <row r="156" spans="1:89" ht="15" thickBot="1" x14ac:dyDescent="0.35">
      <c r="A156" s="8">
        <v>92.45</v>
      </c>
      <c r="B156" s="8">
        <v>82.86</v>
      </c>
      <c r="C156" s="8">
        <v>85.13</v>
      </c>
      <c r="D156" s="8">
        <v>82.3</v>
      </c>
      <c r="E156" s="8">
        <v>76.81</v>
      </c>
      <c r="W156" s="6" t="s">
        <v>54</v>
      </c>
      <c r="X156" s="22">
        <f t="shared" si="94"/>
        <v>1078946719.5444856</v>
      </c>
      <c r="Y156" s="22">
        <f t="shared" si="92"/>
        <v>2398832916.3709888</v>
      </c>
      <c r="Z156" s="22">
        <f t="shared" si="92"/>
        <v>274157413.81213981</v>
      </c>
      <c r="AA156" s="22">
        <f t="shared" si="92"/>
        <v>320626929.82027894</v>
      </c>
      <c r="AB156" s="22">
        <f t="shared" si="92"/>
        <v>592925322.25726306</v>
      </c>
      <c r="AC156" s="22">
        <f t="shared" si="92"/>
        <v>1294195836.2260284</v>
      </c>
      <c r="AD156" s="22">
        <f t="shared" si="92"/>
        <v>214783043.28257838</v>
      </c>
      <c r="AE156" s="22">
        <f t="shared" si="92"/>
        <v>112979588.46811764</v>
      </c>
      <c r="AF156" s="22">
        <f t="shared" si="92"/>
        <v>91201081.665725991</v>
      </c>
      <c r="AG156" s="22">
        <f t="shared" si="92"/>
        <v>123310481.16017258</v>
      </c>
      <c r="AH156" s="22">
        <f t="shared" si="92"/>
        <v>87096356.222288162</v>
      </c>
      <c r="AI156" s="22">
        <f t="shared" si="92"/>
        <v>74131021.487683207</v>
      </c>
      <c r="AJ156" s="22">
        <f t="shared" si="92"/>
        <v>84333461.388442025</v>
      </c>
      <c r="AK156" s="22">
        <f t="shared" si="92"/>
        <v>24547086.984149221</v>
      </c>
      <c r="AL156" s="22">
        <f t="shared" si="92"/>
        <v>61235035.308807895</v>
      </c>
      <c r="AM156" s="22">
        <f t="shared" si="92"/>
        <v>2269864841.4366202</v>
      </c>
      <c r="AN156" s="22">
        <f t="shared" si="92"/>
        <v>5069907079.5628624</v>
      </c>
      <c r="AO156" s="22">
        <f t="shared" si="92"/>
        <v>517606828.72207421</v>
      </c>
      <c r="AP156" s="22">
        <f t="shared" si="92"/>
        <v>62805833.542494699</v>
      </c>
      <c r="AQ156" s="22">
        <f t="shared" si="92"/>
        <v>276057777.03189886</v>
      </c>
      <c r="AR156" s="28"/>
      <c r="AS156" s="6" t="s">
        <v>54</v>
      </c>
      <c r="AT156" s="22">
        <f t="shared" si="95"/>
        <v>90.329999989191037</v>
      </c>
      <c r="AU156" s="22">
        <f t="shared" si="93"/>
        <v>93.799999995205056</v>
      </c>
      <c r="AV156" s="22">
        <f t="shared" si="93"/>
        <v>84.379999946446929</v>
      </c>
      <c r="AW156" s="22">
        <f t="shared" si="93"/>
        <v>85.059999964372594</v>
      </c>
      <c r="AX156" s="22">
        <f t="shared" si="93"/>
        <v>87.729999982986868</v>
      </c>
      <c r="AY156" s="22">
        <f t="shared" si="93"/>
        <v>91.11999998246992</v>
      </c>
      <c r="AZ156" s="22">
        <f t="shared" si="93"/>
        <v>83.31999991648118</v>
      </c>
      <c r="BA156" s="22">
        <f t="shared" si="93"/>
        <v>80.52999988471197</v>
      </c>
      <c r="BB156" s="22">
        <f t="shared" si="93"/>
        <v>79.599999891910301</v>
      </c>
      <c r="BC156" s="22">
        <f t="shared" si="93"/>
        <v>80.909999923829929</v>
      </c>
      <c r="BD156" s="22">
        <f t="shared" si="93"/>
        <v>79.399999861712061</v>
      </c>
      <c r="BE156" s="22">
        <f t="shared" si="93"/>
        <v>78.699999845195251</v>
      </c>
      <c r="BF156" s="22">
        <f t="shared" si="93"/>
        <v>79.259999259057793</v>
      </c>
      <c r="BG156" s="22">
        <f t="shared" si="93"/>
        <v>73.899999615599171</v>
      </c>
      <c r="BH156" s="22">
        <f t="shared" si="93"/>
        <v>77.869999725978715</v>
      </c>
      <c r="BI156" s="22">
        <f t="shared" si="93"/>
        <v>93.559999980011312</v>
      </c>
      <c r="BJ156" s="22">
        <f t="shared" si="93"/>
        <v>97.04999999727238</v>
      </c>
      <c r="BK156" s="22">
        <f t="shared" si="93"/>
        <v>87.139999972911539</v>
      </c>
      <c r="BL156" s="22">
        <f t="shared" si="93"/>
        <v>77.979999838272349</v>
      </c>
      <c r="BM156" s="22">
        <f t="shared" si="93"/>
        <v>84.409999864859856</v>
      </c>
      <c r="BO156" s="6" t="s">
        <v>54</v>
      </c>
      <c r="BP156" s="22" cm="1">
        <f t="array" ref="BP156">10*LOG((1/20)*SUM(10^(0.1*AT156:BM156)))</f>
        <v>88.759158274297391</v>
      </c>
      <c r="BR156" s="16" t="s">
        <v>95</v>
      </c>
      <c r="BS156" s="15" t="s">
        <v>87</v>
      </c>
      <c r="BT156" s="25">
        <v>314</v>
      </c>
      <c r="BX156" s="6" t="s">
        <v>53</v>
      </c>
      <c r="BY156" s="26">
        <v>5.78</v>
      </c>
      <c r="BZ156" s="26">
        <f t="shared" si="96"/>
        <v>5.7800000000000004E-3</v>
      </c>
      <c r="CB156" s="26">
        <f t="shared" si="97"/>
        <v>4.8494200000000001E-3</v>
      </c>
      <c r="CD156" s="18">
        <f t="shared" si="98"/>
        <v>4.8905631254264762E-3</v>
      </c>
      <c r="CF156" s="6" t="s">
        <v>53</v>
      </c>
      <c r="CG156" s="22">
        <f t="shared" si="99"/>
        <v>93.44364800385749</v>
      </c>
      <c r="CI156" s="27">
        <v>93.211391827666503</v>
      </c>
      <c r="CK156" s="27">
        <v>99.376811738754185</v>
      </c>
    </row>
    <row r="157" spans="1:89" ht="15" thickBot="1" x14ac:dyDescent="0.35">
      <c r="A157" s="8">
        <v>93.8</v>
      </c>
      <c r="B157" s="8">
        <v>84.38</v>
      </c>
      <c r="C157" s="8">
        <v>83.32</v>
      </c>
      <c r="D157" s="8">
        <v>79.599999999999994</v>
      </c>
      <c r="E157" s="8">
        <v>77.98</v>
      </c>
      <c r="W157" s="6" t="s">
        <v>55</v>
      </c>
      <c r="X157" s="22">
        <f t="shared" si="94"/>
        <v>1099005836.3064451</v>
      </c>
      <c r="Y157" s="22">
        <f t="shared" si="92"/>
        <v>3111716334.1616077</v>
      </c>
      <c r="Z157" s="22">
        <f t="shared" si="92"/>
        <v>180717408.03021094</v>
      </c>
      <c r="AA157" s="22">
        <f t="shared" si="92"/>
        <v>698232400.83377528</v>
      </c>
      <c r="AB157" s="22">
        <f t="shared" si="92"/>
        <v>914113238.72235966</v>
      </c>
      <c r="AC157" s="22">
        <f t="shared" si="92"/>
        <v>1940885869.59444</v>
      </c>
      <c r="AD157" s="22">
        <f t="shared" si="92"/>
        <v>366437568.05609536</v>
      </c>
      <c r="AE157" s="22">
        <f t="shared" si="92"/>
        <v>129717923.62303388</v>
      </c>
      <c r="AF157" s="22">
        <f t="shared" si="92"/>
        <v>201372422.22566131</v>
      </c>
      <c r="AG157" s="22">
        <f t="shared" si="92"/>
        <v>266685863.77914208</v>
      </c>
      <c r="AH157" s="22">
        <f t="shared" si="92"/>
        <v>105925369.15261336</v>
      </c>
      <c r="AI157" s="22">
        <f t="shared" si="92"/>
        <v>52601722.932263486</v>
      </c>
      <c r="AJ157" s="22">
        <f t="shared" si="92"/>
        <v>91622034.951725051</v>
      </c>
      <c r="AK157" s="22">
        <f t="shared" si="92"/>
        <v>20370418.182877831</v>
      </c>
      <c r="AL157" s="22">
        <f t="shared" si="92"/>
        <v>115345320.21025245</v>
      </c>
      <c r="AM157" s="22">
        <f t="shared" si="92"/>
        <v>2844461096.4831481</v>
      </c>
      <c r="AN157" s="22">
        <f t="shared" si="92"/>
        <v>4808393480.8159847</v>
      </c>
      <c r="AO157" s="22">
        <f t="shared" si="92"/>
        <v>1148153617.8155916</v>
      </c>
      <c r="AP157" s="22">
        <f t="shared" si="92"/>
        <v>60117370.994099289</v>
      </c>
      <c r="AQ157" s="22">
        <f t="shared" si="92"/>
        <v>582103207.60838544</v>
      </c>
      <c r="AR157" s="28"/>
      <c r="AS157" s="6" t="s">
        <v>55</v>
      </c>
      <c r="AT157" s="22">
        <f t="shared" si="95"/>
        <v>90.409999987646671</v>
      </c>
      <c r="AU157" s="22">
        <f t="shared" si="93"/>
        <v>94.929999995890569</v>
      </c>
      <c r="AV157" s="22">
        <f t="shared" si="93"/>
        <v>82.56999989015398</v>
      </c>
      <c r="AW157" s="22">
        <f t="shared" si="93"/>
        <v>88.439999979826354</v>
      </c>
      <c r="AX157" s="22">
        <f t="shared" si="93"/>
        <v>89.609999986944786</v>
      </c>
      <c r="AY157" s="22">
        <f t="shared" si="93"/>
        <v>92.879999982102831</v>
      </c>
      <c r="AZ157" s="22">
        <f t="shared" si="93"/>
        <v>85.63999992187604</v>
      </c>
      <c r="BA157" s="22">
        <f t="shared" si="93"/>
        <v>81.129999883645198</v>
      </c>
      <c r="BB157" s="22">
        <f t="shared" si="93"/>
        <v>83.03999994046336</v>
      </c>
      <c r="BC157" s="22">
        <f t="shared" ref="BC157:BC164" si="100">10*LOG10(AG157)</f>
        <v>84.259999956470452</v>
      </c>
      <c r="BD157" s="22">
        <f t="shared" ref="BD157:BD164" si="101">10*LOG10(AH157)</f>
        <v>80.249999862030123</v>
      </c>
      <c r="BE157" s="22">
        <f t="shared" ref="BE157:BE164" si="102">10*LOG10(AI157)</f>
        <v>77.20999969395568</v>
      </c>
      <c r="BF157" s="22">
        <f t="shared" ref="BF157:BF164" si="103">10*LOG10(AJ157)</f>
        <v>79.619999333524277</v>
      </c>
      <c r="BG157" s="22">
        <f t="shared" ref="BG157:BG164" si="104">10*LOG10(AK157)</f>
        <v>73.089999446924608</v>
      </c>
      <c r="BH157" s="22">
        <f t="shared" ref="BH157:BH164" si="105">10*LOG10(AL157)</f>
        <v>80.619999790210244</v>
      </c>
      <c r="BI157" s="22">
        <f t="shared" ref="BI157:BI164" si="106">10*LOG10(AM157)</f>
        <v>94.539999983258909</v>
      </c>
      <c r="BJ157" s="22">
        <f t="shared" ref="BJ157:BJ164" si="107">10*LOG10(AN157)</f>
        <v>96.819999996675051</v>
      </c>
      <c r="BK157" s="22">
        <f t="shared" ref="BK157:BK164" si="108">10*LOG10(AO157)</f>
        <v>90.599999986075346</v>
      </c>
      <c r="BL157" s="22">
        <f t="shared" ref="BL157:BL164" si="109">10*LOG10(AP157)</f>
        <v>77.789999801031513</v>
      </c>
      <c r="BM157" s="22">
        <f t="shared" ref="BM157:BM164" si="110">10*LOG10(AQ157)</f>
        <v>87.649999924179909</v>
      </c>
      <c r="BO157" s="6" t="s">
        <v>55</v>
      </c>
      <c r="BP157" s="22" cm="1">
        <f t="array" ref="BP157">10*LOG((1/20)*SUM(10^(0.1*AT157:BM157)))</f>
        <v>89.716927407434795</v>
      </c>
      <c r="BR157" s="14" t="s">
        <v>96</v>
      </c>
      <c r="BS157" s="15" t="s">
        <v>88</v>
      </c>
      <c r="BT157" s="25">
        <v>296</v>
      </c>
      <c r="BX157" s="6" t="s">
        <v>54</v>
      </c>
      <c r="BY157" s="26">
        <v>7.17</v>
      </c>
      <c r="BZ157" s="26">
        <f t="shared" si="96"/>
        <v>7.1700000000000002E-3</v>
      </c>
      <c r="CB157" s="26">
        <f t="shared" si="97"/>
        <v>6.0156300000000001E-3</v>
      </c>
      <c r="CD157" s="18">
        <f t="shared" si="98"/>
        <v>6.0666538939820498E-3</v>
      </c>
      <c r="CF157" s="6" t="s">
        <v>54</v>
      </c>
      <c r="CG157" s="22">
        <f t="shared" si="99"/>
        <v>94.890397690806864</v>
      </c>
      <c r="CI157" s="27">
        <v>92.160041487758704</v>
      </c>
      <c r="CK157" s="27">
        <v>101.56103226782747</v>
      </c>
    </row>
    <row r="158" spans="1:89" ht="15" thickBot="1" x14ac:dyDescent="0.35">
      <c r="A158" s="8">
        <v>94.93</v>
      </c>
      <c r="B158" s="8">
        <v>82.57</v>
      </c>
      <c r="C158" s="8">
        <v>85.64</v>
      </c>
      <c r="D158" s="8">
        <v>83.04</v>
      </c>
      <c r="E158" s="8">
        <v>77.790000000000006</v>
      </c>
      <c r="W158" s="6" t="s">
        <v>56</v>
      </c>
      <c r="X158" s="22">
        <f t="shared" si="94"/>
        <v>576766459.38358283</v>
      </c>
      <c r="Y158" s="22">
        <f t="shared" si="92"/>
        <v>1636816517.91221</v>
      </c>
      <c r="Z158" s="22">
        <f t="shared" si="92"/>
        <v>60813495.650738932</v>
      </c>
      <c r="AA158" s="22">
        <f t="shared" si="92"/>
        <v>516416365.61612338</v>
      </c>
      <c r="AB158" s="22">
        <f t="shared" si="92"/>
        <v>662216500.45089006</v>
      </c>
      <c r="AC158" s="22">
        <f t="shared" ref="Y158:AQ164" si="111">AC109-AC133</f>
        <v>1037528402.5440716</v>
      </c>
      <c r="AD158" s="22">
        <f t="shared" si="111"/>
        <v>144543968.88994542</v>
      </c>
      <c r="AE158" s="22">
        <f t="shared" si="111"/>
        <v>79067858.891573653</v>
      </c>
      <c r="AF158" s="22">
        <f t="shared" si="111"/>
        <v>62086900.209346175</v>
      </c>
      <c r="AG158" s="22">
        <f t="shared" si="111"/>
        <v>92896635.43459785</v>
      </c>
      <c r="AH158" s="22">
        <f t="shared" si="111"/>
        <v>36391499.277612038</v>
      </c>
      <c r="AI158" s="22">
        <f t="shared" si="111"/>
        <v>13489622.279554835</v>
      </c>
      <c r="AJ158" s="22">
        <f t="shared" si="111"/>
        <v>26001584.692089155</v>
      </c>
      <c r="AK158" s="22">
        <f t="shared" si="111"/>
        <v>1976966.5283955291</v>
      </c>
      <c r="AL158" s="22">
        <f t="shared" si="111"/>
        <v>39355002.012076735</v>
      </c>
      <c r="AM158" s="22">
        <f t="shared" si="111"/>
        <v>1145512930.6560743</v>
      </c>
      <c r="AN158" s="22">
        <f t="shared" si="111"/>
        <v>1327394453.4835489</v>
      </c>
      <c r="AO158" s="22">
        <f t="shared" si="111"/>
        <v>558470190.66302967</v>
      </c>
      <c r="AP158" s="22">
        <f t="shared" si="111"/>
        <v>13152244.48484996</v>
      </c>
      <c r="AQ158" s="22">
        <f t="shared" si="111"/>
        <v>399944740.14497507</v>
      </c>
      <c r="AR158" s="28"/>
      <c r="AS158" s="6" t="s">
        <v>56</v>
      </c>
      <c r="AT158" s="22">
        <f t="shared" si="95"/>
        <v>87.609999969815476</v>
      </c>
      <c r="AU158" s="22">
        <f t="shared" ref="AU158:AU164" si="112">10*LOG10(Y158)</f>
        <v>92.139999990672109</v>
      </c>
      <c r="AV158" s="22">
        <f t="shared" ref="AV158:AV164" si="113">10*LOG10(Z158)</f>
        <v>77.839999680269315</v>
      </c>
      <c r="AW158" s="22">
        <f t="shared" ref="AW158:AW164" si="114">10*LOG10(AA158)</f>
        <v>87.129999969254314</v>
      </c>
      <c r="AX158" s="22">
        <f t="shared" ref="AX158:AX164" si="115">10*LOG10(AB158)</f>
        <v>88.209999978680145</v>
      </c>
      <c r="AY158" s="22">
        <f t="shared" ref="AY158:AY164" si="116">10*LOG10(AC158)</f>
        <v>90.159999944437189</v>
      </c>
      <c r="AZ158" s="22">
        <f t="shared" ref="AZ158:AZ164" si="117">10*LOG10(AD158)</f>
        <v>81.599999754085403</v>
      </c>
      <c r="BA158" s="22">
        <f t="shared" ref="BA158:BA164" si="118">10*LOG10(AE158)</f>
        <v>78.979999785323599</v>
      </c>
      <c r="BB158" s="22">
        <f t="shared" ref="BB158:BB164" si="119">10*LOG10(AF158)</f>
        <v>77.929999775206227</v>
      </c>
      <c r="BC158" s="22">
        <f t="shared" si="100"/>
        <v>79.679999848370301</v>
      </c>
      <c r="BD158" s="22">
        <f t="shared" si="101"/>
        <v>75.609999482650153</v>
      </c>
      <c r="BE158" s="22">
        <f t="shared" si="102"/>
        <v>71.299997892418332</v>
      </c>
      <c r="BF158" s="22">
        <f t="shared" si="103"/>
        <v>74.149998172807102</v>
      </c>
      <c r="BG158" s="22">
        <f t="shared" si="104"/>
        <v>62.959993164273904</v>
      </c>
      <c r="BH158" s="22">
        <f t="shared" si="105"/>
        <v>75.949999389361281</v>
      </c>
      <c r="BI158" s="22">
        <f t="shared" si="106"/>
        <v>90.589999959094285</v>
      </c>
      <c r="BJ158" s="22">
        <f t="shared" si="107"/>
        <v>91.229999986107387</v>
      </c>
      <c r="BK158" s="22">
        <f t="shared" si="108"/>
        <v>87.469999968320082</v>
      </c>
      <c r="BL158" s="22">
        <f t="shared" si="109"/>
        <v>71.189998732977372</v>
      </c>
      <c r="BM158" s="22">
        <f t="shared" si="110"/>
        <v>86.019999895579843</v>
      </c>
      <c r="BO158" s="6" t="s">
        <v>56</v>
      </c>
      <c r="BP158" s="22" cm="1">
        <f t="array" ref="BP158">10*LOG((1/20)*SUM(10^(0.1*AT158:BM158)))</f>
        <v>86.248409721983833</v>
      </c>
      <c r="BR158" s="14" t="s">
        <v>112</v>
      </c>
      <c r="BS158" s="15" t="s">
        <v>114</v>
      </c>
      <c r="BT158" s="25">
        <v>4.42</v>
      </c>
      <c r="BU158">
        <f>2*PI()*(0.839)^2</f>
        <v>4.4228660846151611</v>
      </c>
      <c r="BX158" s="6" t="s">
        <v>55</v>
      </c>
      <c r="BY158" s="26">
        <v>9.25</v>
      </c>
      <c r="BZ158" s="26">
        <f t="shared" si="96"/>
        <v>9.2499999999999995E-3</v>
      </c>
      <c r="CB158" s="26">
        <f t="shared" si="97"/>
        <v>7.7607499999999994E-3</v>
      </c>
      <c r="CD158" s="18">
        <f t="shared" si="98"/>
        <v>7.8265497187695095E-3</v>
      </c>
      <c r="CF158" s="6" t="s">
        <v>55</v>
      </c>
      <c r="CG158" s="22">
        <f t="shared" si="99"/>
        <v>95.849926719769059</v>
      </c>
      <c r="CI158" s="27">
        <v>95.620681987405874</v>
      </c>
      <c r="CK158" s="27">
        <v>100.93352322037788</v>
      </c>
    </row>
    <row r="159" spans="1:89" ht="15" thickBot="1" x14ac:dyDescent="0.35">
      <c r="A159" s="8">
        <v>92.14</v>
      </c>
      <c r="B159" s="8">
        <v>77.84</v>
      </c>
      <c r="C159" s="8">
        <v>81.599999999999994</v>
      </c>
      <c r="D159" s="8">
        <v>77.930000000000007</v>
      </c>
      <c r="E159" s="8">
        <v>71.19</v>
      </c>
      <c r="W159" s="6" t="s">
        <v>57</v>
      </c>
      <c r="X159" s="22">
        <f t="shared" si="94"/>
        <v>547015955.36041617</v>
      </c>
      <c r="Y159" s="22">
        <f t="shared" si="111"/>
        <v>1468926273.3780754</v>
      </c>
      <c r="Z159" s="22">
        <f t="shared" si="111"/>
        <v>161064556.4056915</v>
      </c>
      <c r="AA159" s="22">
        <f t="shared" si="111"/>
        <v>726105952.90618241</v>
      </c>
      <c r="AB159" s="22">
        <f t="shared" si="111"/>
        <v>459198008.12709719</v>
      </c>
      <c r="AC159" s="22">
        <f t="shared" si="111"/>
        <v>1253141157.8805971</v>
      </c>
      <c r="AD159" s="22">
        <f t="shared" si="111"/>
        <v>567544594.59421015</v>
      </c>
      <c r="AE159" s="22">
        <f t="shared" si="111"/>
        <v>112979586.83281097</v>
      </c>
      <c r="AF159" s="22">
        <f t="shared" si="111"/>
        <v>192752487.27333519</v>
      </c>
      <c r="AG159" s="22">
        <f t="shared" si="111"/>
        <v>188364904.81850556</v>
      </c>
      <c r="AH159" s="22">
        <f t="shared" si="111"/>
        <v>136144463.30348858</v>
      </c>
      <c r="AI159" s="22">
        <f t="shared" si="111"/>
        <v>28379182.663625516</v>
      </c>
      <c r="AJ159" s="22">
        <f t="shared" si="111"/>
        <v>44463110.751330748</v>
      </c>
      <c r="AK159" s="22">
        <f t="shared" si="111"/>
        <v>20464442.48574312</v>
      </c>
      <c r="AL159" s="22">
        <f t="shared" si="111"/>
        <v>79432818.449002475</v>
      </c>
      <c r="AM159" s="22">
        <f t="shared" si="111"/>
        <v>1161448600.0682547</v>
      </c>
      <c r="AN159" s="22">
        <f t="shared" si="111"/>
        <v>1918668734.3023386</v>
      </c>
      <c r="AO159" s="22">
        <f t="shared" si="111"/>
        <v>1221799655.1989484</v>
      </c>
      <c r="AP159" s="22">
        <f t="shared" si="111"/>
        <v>27415736.324172657</v>
      </c>
      <c r="AQ159" s="22">
        <f t="shared" si="111"/>
        <v>515228635.71019632</v>
      </c>
      <c r="AR159" s="28"/>
      <c r="AS159" s="6" t="s">
        <v>57</v>
      </c>
      <c r="AT159" s="22">
        <f t="shared" si="95"/>
        <v>87.379999940188554</v>
      </c>
      <c r="AU159" s="22">
        <f t="shared" si="112"/>
        <v>91.66999998738801</v>
      </c>
      <c r="AV159" s="22">
        <f t="shared" si="113"/>
        <v>82.069999808228374</v>
      </c>
      <c r="AW159" s="22">
        <f t="shared" si="114"/>
        <v>88.609999972911567</v>
      </c>
      <c r="AX159" s="22">
        <f t="shared" si="115"/>
        <v>86.619999955456535</v>
      </c>
      <c r="AY159" s="22">
        <f t="shared" si="116"/>
        <v>90.979999940873228</v>
      </c>
      <c r="AZ159" s="22">
        <f t="shared" si="117"/>
        <v>87.539999917246902</v>
      </c>
      <c r="BA159" s="22">
        <f t="shared" si="118"/>
        <v>80.529999821850637</v>
      </c>
      <c r="BB159" s="22">
        <f t="shared" si="119"/>
        <v>82.849999908844211</v>
      </c>
      <c r="BC159" s="22">
        <f t="shared" si="100"/>
        <v>82.749999904767705</v>
      </c>
      <c r="BD159" s="22">
        <f t="shared" si="101"/>
        <v>81.339999842317212</v>
      </c>
      <c r="BE159" s="22">
        <f t="shared" si="102"/>
        <v>74.529998833769582</v>
      </c>
      <c r="BF159" s="22">
        <f t="shared" si="103"/>
        <v>76.479998437628225</v>
      </c>
      <c r="BG159" s="22">
        <f t="shared" si="104"/>
        <v>73.109999176271018</v>
      </c>
      <c r="BH159" s="22">
        <f t="shared" si="105"/>
        <v>78.999999725347024</v>
      </c>
      <c r="BI159" s="22">
        <f t="shared" si="106"/>
        <v>90.649999948502739</v>
      </c>
      <c r="BJ159" s="22">
        <f t="shared" si="107"/>
        <v>92.829999985586014</v>
      </c>
      <c r="BK159" s="22">
        <f t="shared" si="108"/>
        <v>90.869999982348389</v>
      </c>
      <c r="BL159" s="22">
        <f t="shared" si="109"/>
        <v>74.379999145357772</v>
      </c>
      <c r="BM159" s="22">
        <f t="shared" si="110"/>
        <v>87.119999925220185</v>
      </c>
      <c r="BO159" s="6" t="s">
        <v>57</v>
      </c>
      <c r="BP159" s="22" cm="1">
        <f t="array" ref="BP159">10*LOG((1/20)*SUM(10^(0.1*AT159:BM159)))</f>
        <v>87.336200691541137</v>
      </c>
      <c r="BR159" s="14" t="s">
        <v>113</v>
      </c>
      <c r="BS159" s="15" t="s">
        <v>115</v>
      </c>
      <c r="BT159" s="25">
        <v>1</v>
      </c>
      <c r="BX159" s="6" t="s">
        <v>56</v>
      </c>
      <c r="BY159" s="26">
        <v>12.5</v>
      </c>
      <c r="BZ159" s="26">
        <f t="shared" si="96"/>
        <v>1.2500000000000001E-2</v>
      </c>
      <c r="CB159" s="26">
        <f t="shared" si="97"/>
        <v>1.04875E-2</v>
      </c>
      <c r="CD159" s="18">
        <f t="shared" si="98"/>
        <v>1.057636345898371E-2</v>
      </c>
      <c r="CF159" s="6" t="s">
        <v>56</v>
      </c>
      <c r="CG159" s="22">
        <f t="shared" si="99"/>
        <v>92.384158848058306</v>
      </c>
      <c r="CI159" s="27">
        <v>94.385475747569757</v>
      </c>
      <c r="CK159" s="27">
        <v>97.996382765389285</v>
      </c>
    </row>
    <row r="160" spans="1:89" ht="15" thickBot="1" x14ac:dyDescent="0.35">
      <c r="A160" s="8">
        <v>91.67</v>
      </c>
      <c r="B160" s="8">
        <v>82.07</v>
      </c>
      <c r="C160" s="8">
        <v>87.54</v>
      </c>
      <c r="D160" s="8">
        <v>82.85</v>
      </c>
      <c r="E160" s="8">
        <v>74.38</v>
      </c>
      <c r="W160" s="6" t="s">
        <v>58</v>
      </c>
      <c r="X160" s="22">
        <f t="shared" si="94"/>
        <v>1196740523.5804384</v>
      </c>
      <c r="Y160" s="22">
        <f t="shared" si="111"/>
        <v>2710191626.3954363</v>
      </c>
      <c r="Z160" s="22">
        <f t="shared" si="111"/>
        <v>187931672.66461518</v>
      </c>
      <c r="AA160" s="22">
        <f t="shared" si="111"/>
        <v>941889590.64795005</v>
      </c>
      <c r="AB160" s="22">
        <f t="shared" si="111"/>
        <v>1109174809.4145029</v>
      </c>
      <c r="AC160" s="22">
        <f t="shared" si="111"/>
        <v>2570395771.3400869</v>
      </c>
      <c r="AD160" s="22">
        <f t="shared" si="111"/>
        <v>788860096.67743123</v>
      </c>
      <c r="AE160" s="22">
        <f t="shared" si="111"/>
        <v>173380394.28000546</v>
      </c>
      <c r="AF160" s="22">
        <f t="shared" si="111"/>
        <v>164437167.15732956</v>
      </c>
      <c r="AG160" s="22">
        <f t="shared" si="111"/>
        <v>374110583.07209408</v>
      </c>
      <c r="AH160" s="22">
        <f t="shared" si="111"/>
        <v>90991321.65274553</v>
      </c>
      <c r="AI160" s="22">
        <f t="shared" si="111"/>
        <v>40738021.499827757</v>
      </c>
      <c r="AJ160" s="22">
        <f t="shared" si="111"/>
        <v>46773502.699936531</v>
      </c>
      <c r="AK160" s="22">
        <f t="shared" si="111"/>
        <v>29853821.072361227</v>
      </c>
      <c r="AL160" s="22">
        <f t="shared" si="111"/>
        <v>142560753.38986641</v>
      </c>
      <c r="AM160" s="22">
        <f t="shared" si="111"/>
        <v>2582260174.3791189</v>
      </c>
      <c r="AN160" s="22">
        <f t="shared" si="111"/>
        <v>2824879965.7535105</v>
      </c>
      <c r="AO160" s="22">
        <f t="shared" si="111"/>
        <v>1981527018.8548648</v>
      </c>
      <c r="AP160" s="22">
        <f t="shared" si="111"/>
        <v>30690214.18226888</v>
      </c>
      <c r="AQ160" s="22">
        <f t="shared" si="111"/>
        <v>860993742.13844264</v>
      </c>
      <c r="AR160" s="28"/>
      <c r="AS160" s="6" t="s">
        <v>58</v>
      </c>
      <c r="AT160" s="22">
        <f t="shared" si="95"/>
        <v>90.779999971959597</v>
      </c>
      <c r="AU160" s="22">
        <f t="shared" si="112"/>
        <v>94.329999991193887</v>
      </c>
      <c r="AV160" s="22">
        <f t="shared" si="113"/>
        <v>82.739999791654398</v>
      </c>
      <c r="AW160" s="22">
        <f t="shared" si="114"/>
        <v>89.739999972911562</v>
      </c>
      <c r="AX160" s="22">
        <f t="shared" si="115"/>
        <v>90.449999977102706</v>
      </c>
      <c r="AY160" s="22">
        <f t="shared" si="116"/>
        <v>94.099999980689915</v>
      </c>
      <c r="AZ160" s="22">
        <f t="shared" si="117"/>
        <v>88.969999884711953</v>
      </c>
      <c r="BA160" s="22">
        <f t="shared" si="118"/>
        <v>82.389999862347437</v>
      </c>
      <c r="BB160" s="22">
        <f t="shared" si="119"/>
        <v>82.159999863609428</v>
      </c>
      <c r="BC160" s="22">
        <f t="shared" si="100"/>
        <v>85.729999939635135</v>
      </c>
      <c r="BD160" s="22">
        <f t="shared" si="101"/>
        <v>79.589999732216199</v>
      </c>
      <c r="BE160" s="22">
        <f t="shared" si="102"/>
        <v>76.099999330447957</v>
      </c>
      <c r="BF160" s="22">
        <f t="shared" si="103"/>
        <v>76.69999893883147</v>
      </c>
      <c r="BG160" s="22">
        <f t="shared" si="104"/>
        <v>74.749999255637732</v>
      </c>
      <c r="BH160" s="22">
        <f t="shared" si="105"/>
        <v>81.539999818120279</v>
      </c>
      <c r="BI160" s="22">
        <f t="shared" si="106"/>
        <v>94.119999972660921</v>
      </c>
      <c r="BJ160" s="22">
        <f t="shared" si="107"/>
        <v>94.509999985914121</v>
      </c>
      <c r="BK160" s="22">
        <f t="shared" si="108"/>
        <v>92.969999984767057</v>
      </c>
      <c r="BL160" s="22">
        <f t="shared" si="109"/>
        <v>74.869999193165711</v>
      </c>
      <c r="BM160" s="22">
        <f t="shared" si="110"/>
        <v>89.349999949326104</v>
      </c>
      <c r="BO160" s="6" t="s">
        <v>58</v>
      </c>
      <c r="BP160" s="22" cm="1">
        <f t="array" ref="BP160">10*LOG((1/20)*SUM(10^(0.1*AT160:BM160)))</f>
        <v>89.742440510534834</v>
      </c>
      <c r="BX160" s="6" t="s">
        <v>57</v>
      </c>
      <c r="BY160" s="26">
        <v>17.5</v>
      </c>
      <c r="BZ160" s="26">
        <f t="shared" si="96"/>
        <v>1.7500000000000002E-2</v>
      </c>
      <c r="CB160" s="26">
        <f t="shared" si="97"/>
        <v>1.4682500000000001E-2</v>
      </c>
      <c r="CD160" s="18">
        <f t="shared" si="98"/>
        <v>1.4806790209253386E-2</v>
      </c>
      <c r="CF160" s="6" t="s">
        <v>57</v>
      </c>
      <c r="CG160" s="22">
        <f t="shared" si="99"/>
        <v>93.476180244365878</v>
      </c>
      <c r="CI160" s="27">
        <v>89.446863911596779</v>
      </c>
      <c r="CK160" s="27">
        <v>97.088832928020537</v>
      </c>
    </row>
    <row r="161" spans="1:96" ht="15" thickBot="1" x14ac:dyDescent="0.35">
      <c r="A161" s="8">
        <v>94.33</v>
      </c>
      <c r="B161" s="8">
        <v>82.74</v>
      </c>
      <c r="C161" s="8">
        <v>88.97</v>
      </c>
      <c r="D161" s="8">
        <v>82.16</v>
      </c>
      <c r="E161" s="8">
        <v>74.87</v>
      </c>
      <c r="W161" s="6" t="s">
        <v>59</v>
      </c>
      <c r="X161" s="22">
        <f t="shared" si="94"/>
        <v>753355553.73371613</v>
      </c>
      <c r="Y161" s="22">
        <f t="shared" si="111"/>
        <v>1770108951.494045</v>
      </c>
      <c r="Z161" s="22">
        <f t="shared" si="111"/>
        <v>106414293.05242333</v>
      </c>
      <c r="AA161" s="22">
        <f t="shared" si="111"/>
        <v>606736322.55778217</v>
      </c>
      <c r="AB161" s="22">
        <f t="shared" si="111"/>
        <v>574116455.12787223</v>
      </c>
      <c r="AC161" s="22">
        <f t="shared" si="111"/>
        <v>1199499291.2916973</v>
      </c>
      <c r="AD161" s="22">
        <f t="shared" si="111"/>
        <v>376703784.19282651</v>
      </c>
      <c r="AE161" s="22">
        <f t="shared" si="111"/>
        <v>83752921.404994756</v>
      </c>
      <c r="AF161" s="22">
        <f t="shared" si="111"/>
        <v>86896036.589933217</v>
      </c>
      <c r="AG161" s="22">
        <f t="shared" si="111"/>
        <v>212324439.68373802</v>
      </c>
      <c r="AH161" s="22">
        <f t="shared" si="111"/>
        <v>19408851.825684607</v>
      </c>
      <c r="AI161" s="22">
        <f t="shared" si="111"/>
        <v>13061701.818142876</v>
      </c>
      <c r="AJ161" s="22">
        <f t="shared" si="111"/>
        <v>48865223.631595679</v>
      </c>
      <c r="AK161" s="22">
        <f t="shared" si="111"/>
        <v>25527006.404447388</v>
      </c>
      <c r="AL161" s="22">
        <f t="shared" si="111"/>
        <v>84722734.606366143</v>
      </c>
      <c r="AM161" s="22">
        <f t="shared" si="111"/>
        <v>2108628129.7496314</v>
      </c>
      <c r="AN161" s="22">
        <f t="shared" si="111"/>
        <v>2964831378.9804726</v>
      </c>
      <c r="AO161" s="22">
        <f t="shared" si="111"/>
        <v>809095891.12459981</v>
      </c>
      <c r="AP161" s="22">
        <f t="shared" si="111"/>
        <v>6222995.9174335347</v>
      </c>
      <c r="AQ161" s="22">
        <f t="shared" si="111"/>
        <v>478630078.95668429</v>
      </c>
      <c r="AR161" s="28"/>
      <c r="AS161" s="6" t="s">
        <v>59</v>
      </c>
      <c r="AT161" s="22">
        <f t="shared" si="95"/>
        <v>88.769999942351987</v>
      </c>
      <c r="AU161" s="22">
        <f t="shared" si="112"/>
        <v>92.479999983258921</v>
      </c>
      <c r="AV161" s="22">
        <f t="shared" si="113"/>
        <v>80.269999642081359</v>
      </c>
      <c r="AW161" s="22">
        <f t="shared" si="114"/>
        <v>87.829999949674942</v>
      </c>
      <c r="AX161" s="22">
        <f t="shared" si="115"/>
        <v>87.589999946446952</v>
      </c>
      <c r="AY161" s="22">
        <f t="shared" si="116"/>
        <v>90.789999957067693</v>
      </c>
      <c r="AZ161" s="22">
        <f t="shared" si="117"/>
        <v>85.759999829476484</v>
      </c>
      <c r="BA161" s="22">
        <f t="shared" si="118"/>
        <v>79.229999646992184</v>
      </c>
      <c r="BB161" s="22">
        <f t="shared" si="119"/>
        <v>79.389999683200628</v>
      </c>
      <c r="BC161" s="22">
        <f t="shared" si="100"/>
        <v>83.269999866714073</v>
      </c>
      <c r="BD161" s="22">
        <f t="shared" si="101"/>
        <v>72.87999844480666</v>
      </c>
      <c r="BE161" s="22">
        <f t="shared" si="102"/>
        <v>71.159997651533175</v>
      </c>
      <c r="BF161" s="22">
        <f t="shared" si="103"/>
        <v>76.889998906586669</v>
      </c>
      <c r="BG161" s="22">
        <f t="shared" si="104"/>
        <v>74.069998873362067</v>
      </c>
      <c r="BH161" s="22">
        <f t="shared" si="105"/>
        <v>79.279999651033023</v>
      </c>
      <c r="BI161" s="22">
        <f t="shared" si="106"/>
        <v>93.239999958429607</v>
      </c>
      <c r="BJ161" s="22">
        <f t="shared" si="107"/>
        <v>94.71999998455513</v>
      </c>
      <c r="BK161" s="22">
        <f t="shared" si="108"/>
        <v>89.079999956770095</v>
      </c>
      <c r="BL161" s="22">
        <f t="shared" si="109"/>
        <v>67.939995160677626</v>
      </c>
      <c r="BM161" s="22">
        <f t="shared" si="110"/>
        <v>86.799999878721366</v>
      </c>
      <c r="BO161" s="6" t="s">
        <v>59</v>
      </c>
      <c r="BP161" s="22" cm="1">
        <f t="array" ref="BP161">10*LOG((1/20)*SUM(10^(0.1*AT161:BM161)))</f>
        <v>87.898944062950889</v>
      </c>
      <c r="BX161" s="6" t="s">
        <v>58</v>
      </c>
      <c r="BY161" s="26">
        <v>25.4</v>
      </c>
      <c r="BZ161" s="26">
        <f t="shared" si="96"/>
        <v>2.5399999999999999E-2</v>
      </c>
      <c r="CB161" s="26">
        <f t="shared" si="97"/>
        <v>2.1310599999999999E-2</v>
      </c>
      <c r="CD161" s="18">
        <f t="shared" si="98"/>
        <v>2.149072630519645E-2</v>
      </c>
      <c r="CF161" s="6" t="s">
        <v>58</v>
      </c>
      <c r="CG161" s="22">
        <f t="shared" si="99"/>
        <v>95.889103999455529</v>
      </c>
      <c r="CI161" s="27">
        <v>89.01292504483483</v>
      </c>
      <c r="CK161" s="27">
        <v>98.801617401242126</v>
      </c>
    </row>
    <row r="162" spans="1:96" ht="15" thickBot="1" x14ac:dyDescent="0.35">
      <c r="A162" s="8">
        <v>92.48</v>
      </c>
      <c r="B162" s="8">
        <v>80.27</v>
      </c>
      <c r="C162" s="8">
        <v>85.76</v>
      </c>
      <c r="D162" s="8">
        <v>79.39</v>
      </c>
      <c r="E162" s="8">
        <v>67.94</v>
      </c>
      <c r="W162" s="6" t="s">
        <v>60</v>
      </c>
      <c r="X162" s="22">
        <f t="shared" si="94"/>
        <v>518800020.60581797</v>
      </c>
      <c r="Y162" s="22">
        <f t="shared" si="111"/>
        <v>1778279401.605576</v>
      </c>
      <c r="Z162" s="22">
        <f t="shared" si="111"/>
        <v>66374295.155168697</v>
      </c>
      <c r="AA162" s="22">
        <f t="shared" si="111"/>
        <v>388150356.4187085</v>
      </c>
      <c r="AB162" s="22">
        <f t="shared" si="111"/>
        <v>354813379.85795665</v>
      </c>
      <c r="AC162" s="22">
        <f t="shared" si="111"/>
        <v>868960416.10373676</v>
      </c>
      <c r="AD162" s="22">
        <f t="shared" si="111"/>
        <v>318419739.84156501</v>
      </c>
      <c r="AE162" s="22">
        <f t="shared" si="111"/>
        <v>31768732.292546317</v>
      </c>
      <c r="AF162" s="22">
        <f t="shared" si="111"/>
        <v>88104879.228451297</v>
      </c>
      <c r="AG162" s="22">
        <f t="shared" si="111"/>
        <v>123026868.55023712</v>
      </c>
      <c r="AH162" s="22">
        <f t="shared" si="111"/>
        <v>10092519.886478933</v>
      </c>
      <c r="AI162" s="22">
        <f t="shared" si="111"/>
        <v>10139105.385092666</v>
      </c>
      <c r="AJ162" s="22">
        <f t="shared" si="111"/>
        <v>33884398.315756634</v>
      </c>
      <c r="AK162" s="22">
        <f t="shared" si="111"/>
        <v>28118999.713854264</v>
      </c>
      <c r="AL162" s="22">
        <f t="shared" si="111"/>
        <v>30831870.971492477</v>
      </c>
      <c r="AM162" s="22">
        <f t="shared" si="111"/>
        <v>1892343590.0031989</v>
      </c>
      <c r="AN162" s="22">
        <f t="shared" si="111"/>
        <v>2443430535.3159666</v>
      </c>
      <c r="AO162" s="22">
        <f t="shared" si="111"/>
        <v>706317540.64851761</v>
      </c>
      <c r="AP162" s="22">
        <f t="shared" si="111"/>
        <v>10641421.61186469</v>
      </c>
      <c r="AQ162" s="22">
        <f t="shared" si="111"/>
        <v>297166590.95580691</v>
      </c>
      <c r="AR162" s="28"/>
      <c r="AS162" s="6" t="s">
        <v>60</v>
      </c>
      <c r="AT162" s="22">
        <f t="shared" si="95"/>
        <v>87.149999846614492</v>
      </c>
      <c r="AU162" s="22">
        <f t="shared" si="112"/>
        <v>92.499999979403938</v>
      </c>
      <c r="AV162" s="22">
        <f t="shared" si="113"/>
        <v>78.219999222349685</v>
      </c>
      <c r="AW162" s="22">
        <f t="shared" si="114"/>
        <v>85.889999892901287</v>
      </c>
      <c r="AX162" s="22">
        <f t="shared" si="115"/>
        <v>85.49999988524165</v>
      </c>
      <c r="AY162" s="22">
        <f t="shared" si="116"/>
        <v>89.389999934115352</v>
      </c>
      <c r="AZ162" s="22">
        <f t="shared" si="117"/>
        <v>85.029999831816156</v>
      </c>
      <c r="BA162" s="22">
        <f t="shared" si="118"/>
        <v>75.019998849770857</v>
      </c>
      <c r="BB162" s="22">
        <f t="shared" si="119"/>
        <v>79.449999602090486</v>
      </c>
      <c r="BC162" s="22">
        <f t="shared" si="100"/>
        <v>80.899999698848987</v>
      </c>
      <c r="BD162" s="22">
        <f t="shared" si="101"/>
        <v>70.039996138246906</v>
      </c>
      <c r="BE162" s="22">
        <f t="shared" si="102"/>
        <v>70.059996371020688</v>
      </c>
      <c r="BF162" s="22">
        <f t="shared" si="103"/>
        <v>75.299997782904384</v>
      </c>
      <c r="BG162" s="22">
        <f t="shared" si="104"/>
        <v>74.489998673264424</v>
      </c>
      <c r="BH162" s="22">
        <f t="shared" si="105"/>
        <v>74.889998798332357</v>
      </c>
      <c r="BI162" s="22">
        <f t="shared" si="106"/>
        <v>92.769999934266878</v>
      </c>
      <c r="BJ162" s="22">
        <f t="shared" si="107"/>
        <v>93.87999996911239</v>
      </c>
      <c r="BK162" s="22">
        <f t="shared" si="108"/>
        <v>88.489999916288667</v>
      </c>
      <c r="BL162" s="22">
        <f t="shared" si="109"/>
        <v>70.269996502284457</v>
      </c>
      <c r="BM162" s="22">
        <f t="shared" si="110"/>
        <v>84.729999821439961</v>
      </c>
      <c r="BO162" s="6" t="s">
        <v>60</v>
      </c>
      <c r="BP162" s="22" cm="1">
        <f t="array" ref="BP162">10*LOG((1/20)*SUM(10^(0.1*AT162:BM162)))</f>
        <v>86.98955440567849</v>
      </c>
      <c r="BX162" s="6" t="s">
        <v>59</v>
      </c>
      <c r="BY162" s="26">
        <v>37.9</v>
      </c>
      <c r="BZ162" s="26">
        <f t="shared" si="96"/>
        <v>3.7899999999999996E-2</v>
      </c>
      <c r="CB162" s="26">
        <f t="shared" si="97"/>
        <v>3.1798099999999996E-2</v>
      </c>
      <c r="CD162" s="18">
        <f t="shared" si="98"/>
        <v>3.2066228832147027E-2</v>
      </c>
      <c r="CF162" s="6" t="s">
        <v>59</v>
      </c>
      <c r="CG162" s="22">
        <f t="shared" si="99"/>
        <v>94.056183054398531</v>
      </c>
      <c r="CI162" s="27">
        <v>85.138194135187263</v>
      </c>
      <c r="CK162" s="27">
        <v>97.469195740177852</v>
      </c>
    </row>
    <row r="163" spans="1:96" ht="15" thickBot="1" x14ac:dyDescent="0.35">
      <c r="A163" s="8">
        <v>92.5</v>
      </c>
      <c r="B163" s="8">
        <v>78.22</v>
      </c>
      <c r="C163" s="8">
        <v>85.03</v>
      </c>
      <c r="D163" s="8">
        <v>79.45</v>
      </c>
      <c r="E163" s="8">
        <v>70.27</v>
      </c>
      <c r="W163" s="6" t="s">
        <v>61</v>
      </c>
      <c r="X163" s="22">
        <f t="shared" si="94"/>
        <v>399944731.09730095</v>
      </c>
      <c r="Y163" s="22">
        <f t="shared" si="111"/>
        <v>1823895691.8483543</v>
      </c>
      <c r="Z163" s="22">
        <f t="shared" si="111"/>
        <v>16788028.075244304</v>
      </c>
      <c r="AA163" s="22">
        <f t="shared" si="111"/>
        <v>164437161.07544351</v>
      </c>
      <c r="AB163" s="22">
        <f t="shared" si="111"/>
        <v>224905449.96662328</v>
      </c>
      <c r="AC163" s="22">
        <f t="shared" si="111"/>
        <v>653130539.40406001</v>
      </c>
      <c r="AD163" s="22">
        <f t="shared" si="111"/>
        <v>123594732.37966937</v>
      </c>
      <c r="AE163" s="22">
        <f t="shared" si="111"/>
        <v>9682768.2587513011</v>
      </c>
      <c r="AF163" s="22">
        <f t="shared" si="111"/>
        <v>14927934.026473301</v>
      </c>
      <c r="AG163" s="22">
        <f t="shared" si="111"/>
        <v>43052650.745309904</v>
      </c>
      <c r="AH163" s="22">
        <f t="shared" si="111"/>
        <v>16826729.821237497</v>
      </c>
      <c r="AI163" s="22">
        <f t="shared" si="111"/>
        <v>6760819.4263057755</v>
      </c>
      <c r="AJ163" s="22">
        <f t="shared" si="111"/>
        <v>22438807.40741222</v>
      </c>
      <c r="AK163" s="22">
        <f t="shared" si="111"/>
        <v>15812470.065089799</v>
      </c>
      <c r="AL163" s="22">
        <f t="shared" si="111"/>
        <v>6776404.7959437892</v>
      </c>
      <c r="AM163" s="22">
        <f t="shared" si="111"/>
        <v>1803017707.9744079</v>
      </c>
      <c r="AN163" s="22">
        <f t="shared" si="111"/>
        <v>2254239197.6980352</v>
      </c>
      <c r="AO163" s="22">
        <f t="shared" si="111"/>
        <v>294442151.54946059</v>
      </c>
      <c r="AP163" s="22">
        <f t="shared" si="111"/>
        <v>5767653.2051391704</v>
      </c>
      <c r="AQ163" s="22">
        <f t="shared" si="111"/>
        <v>140604740.77173144</v>
      </c>
      <c r="AR163" s="28"/>
      <c r="AS163" s="6" t="s">
        <v>61</v>
      </c>
      <c r="AT163" s="22">
        <f t="shared" si="95"/>
        <v>86.019999797332417</v>
      </c>
      <c r="AU163" s="22">
        <f t="shared" si="112"/>
        <v>92.609999975066444</v>
      </c>
      <c r="AV163" s="22">
        <f t="shared" si="113"/>
        <v>72.249996868268894</v>
      </c>
      <c r="AW163" s="22">
        <f t="shared" si="114"/>
        <v>82.15999970298094</v>
      </c>
      <c r="AX163" s="22">
        <f t="shared" si="115"/>
        <v>83.519999794985637</v>
      </c>
      <c r="AY163" s="22">
        <f t="shared" si="116"/>
        <v>88.149999911938878</v>
      </c>
      <c r="AZ163" s="22">
        <f t="shared" si="117"/>
        <v>80.919999614713035</v>
      </c>
      <c r="BA163" s="22">
        <f t="shared" si="118"/>
        <v>69.859995378483134</v>
      </c>
      <c r="BB163" s="22">
        <f t="shared" si="119"/>
        <v>71.739997070561017</v>
      </c>
      <c r="BC163" s="22">
        <f t="shared" si="100"/>
        <v>76.339998960596049</v>
      </c>
      <c r="BD163" s="22">
        <f t="shared" si="101"/>
        <v>72.259997215261308</v>
      </c>
      <c r="BE163" s="22">
        <f t="shared" si="102"/>
        <v>68.299993365859848</v>
      </c>
      <c r="BF163" s="22">
        <f t="shared" si="103"/>
        <v>73.509997710269218</v>
      </c>
      <c r="BG163" s="22">
        <f t="shared" si="104"/>
        <v>71.989997163489136</v>
      </c>
      <c r="BH163" s="22">
        <f t="shared" si="105"/>
        <v>68.309993411528978</v>
      </c>
      <c r="BI163" s="22">
        <f t="shared" si="106"/>
        <v>92.55999992078921</v>
      </c>
      <c r="BJ163" s="22">
        <f t="shared" si="107"/>
        <v>93.529999972152638</v>
      </c>
      <c r="BK163" s="22">
        <f t="shared" si="108"/>
        <v>84.689999825504458</v>
      </c>
      <c r="BL163" s="22">
        <f t="shared" si="109"/>
        <v>67.609991394328958</v>
      </c>
      <c r="BM163" s="22">
        <f t="shared" si="110"/>
        <v>81.47999964042927</v>
      </c>
      <c r="BO163" s="6" t="s">
        <v>61</v>
      </c>
      <c r="BP163" s="22" cm="1">
        <f t="array" ref="BP163">10*LOG((1/20)*SUM(10^(0.1*AT163:BM163)))</f>
        <v>86.042825708669625</v>
      </c>
      <c r="BX163" s="6" t="s">
        <v>60</v>
      </c>
      <c r="BY163" s="26">
        <v>57.4</v>
      </c>
      <c r="BZ163" s="26">
        <f t="shared" si="96"/>
        <v>5.74E-2</v>
      </c>
      <c r="CB163" s="26">
        <f t="shared" si="97"/>
        <v>4.8158599999999996E-2</v>
      </c>
      <c r="CD163" s="18">
        <f t="shared" si="98"/>
        <v>4.8563166772170215E-2</v>
      </c>
      <c r="CF163" s="6" t="s">
        <v>60</v>
      </c>
      <c r="CG163" s="22">
        <f t="shared" si="99"/>
        <v>93.163290335066151</v>
      </c>
      <c r="CI163" s="27">
        <v>76.031129943012644</v>
      </c>
      <c r="CK163" s="27">
        <v>96.311746099028554</v>
      </c>
    </row>
    <row r="164" spans="1:96" ht="15" thickBot="1" x14ac:dyDescent="0.35">
      <c r="A164" s="8">
        <v>92.61</v>
      </c>
      <c r="B164" s="8">
        <v>72.25</v>
      </c>
      <c r="C164" s="8">
        <v>80.92</v>
      </c>
      <c r="D164" s="8">
        <v>71.739999999999995</v>
      </c>
      <c r="E164" s="8">
        <v>67.61</v>
      </c>
      <c r="W164" s="6" t="s">
        <v>62</v>
      </c>
      <c r="X164" s="22">
        <f t="shared" si="94"/>
        <v>653130533.98367846</v>
      </c>
      <c r="Y164" s="22">
        <f t="shared" si="111"/>
        <v>2084490869.7313318</v>
      </c>
      <c r="Z164" s="22">
        <f t="shared" si="111"/>
        <v>9593992.3514757082</v>
      </c>
      <c r="AA164" s="22">
        <f t="shared" si="111"/>
        <v>189670579.4445962</v>
      </c>
      <c r="AB164" s="22">
        <f t="shared" si="111"/>
        <v>296483125.9806422</v>
      </c>
      <c r="AC164" s="22">
        <f t="shared" si="111"/>
        <v>746448743.44771457</v>
      </c>
      <c r="AD164" s="22">
        <f t="shared" si="111"/>
        <v>106414288.48721722</v>
      </c>
      <c r="AE164" s="22">
        <f t="shared" si="111"/>
        <v>8912496.5580316391</v>
      </c>
      <c r="AF164" s="22">
        <f t="shared" si="111"/>
        <v>20844896.443007033</v>
      </c>
      <c r="AG164" s="22">
        <f t="shared" si="111"/>
        <v>33651144.202518284</v>
      </c>
      <c r="AH164" s="22">
        <f t="shared" si="111"/>
        <v>20749122.292053632</v>
      </c>
      <c r="AI164" s="22">
        <f t="shared" si="111"/>
        <v>7046917.9546406763</v>
      </c>
      <c r="AJ164" s="22">
        <f t="shared" si="111"/>
        <v>31260779.835575856</v>
      </c>
      <c r="AK164" s="22">
        <f t="shared" si="111"/>
        <v>12078125.31939999</v>
      </c>
      <c r="AL164" s="22">
        <f t="shared" si="111"/>
        <v>5445013.9101488674</v>
      </c>
      <c r="AM164" s="22">
        <f t="shared" si="111"/>
        <v>1109174777.5920238</v>
      </c>
      <c r="AN164" s="22">
        <f t="shared" si="111"/>
        <v>1655769947.1765678</v>
      </c>
      <c r="AO164" s="22">
        <f t="shared" si="111"/>
        <v>259417922.05394378</v>
      </c>
      <c r="AP164" s="22">
        <f t="shared" si="111"/>
        <v>5081581.6022997908</v>
      </c>
      <c r="AQ164" s="22">
        <f t="shared" si="111"/>
        <v>169433765.91935781</v>
      </c>
      <c r="AR164" s="28"/>
      <c r="AS164" s="6" t="s">
        <v>62</v>
      </c>
      <c r="AT164" s="22">
        <f t="shared" si="95"/>
        <v>88.149999875896441</v>
      </c>
      <c r="AU164" s="22">
        <f t="shared" si="112"/>
        <v>93.189999972152606</v>
      </c>
      <c r="AV164" s="22">
        <f t="shared" si="113"/>
        <v>69.819993679016918</v>
      </c>
      <c r="AW164" s="22">
        <f t="shared" si="114"/>
        <v>82.779999709741915</v>
      </c>
      <c r="AX164" s="22">
        <f t="shared" si="115"/>
        <v>84.719999809986575</v>
      </c>
      <c r="AY164" s="22">
        <f t="shared" si="116"/>
        <v>88.729999912946909</v>
      </c>
      <c r="AZ164" s="22">
        <f t="shared" si="117"/>
        <v>80.269999455767675</v>
      </c>
      <c r="BA164" s="22">
        <f t="shared" si="118"/>
        <v>69.499993751372685</v>
      </c>
      <c r="BB164" s="22">
        <f t="shared" si="119"/>
        <v>73.189997419021182</v>
      </c>
      <c r="BC164" s="22">
        <f t="shared" si="100"/>
        <v>75.269998356444432</v>
      </c>
      <c r="BD164" s="22">
        <f t="shared" si="101"/>
        <v>73.169997303599217</v>
      </c>
      <c r="BE164" s="22">
        <f t="shared" si="102"/>
        <v>68.479992151535413</v>
      </c>
      <c r="BF164" s="22">
        <f t="shared" si="103"/>
        <v>74.949998077862702</v>
      </c>
      <c r="BG164" s="22">
        <f t="shared" si="104"/>
        <v>70.819995314191388</v>
      </c>
      <c r="BH164" s="22">
        <f t="shared" si="105"/>
        <v>67.359989935671251</v>
      </c>
      <c r="BI164" s="22">
        <f t="shared" si="106"/>
        <v>90.449999852502629</v>
      </c>
      <c r="BJ164" s="22">
        <f t="shared" si="107"/>
        <v>92.189999957264931</v>
      </c>
      <c r="BK164" s="22">
        <f t="shared" si="108"/>
        <v>84.139999762980366</v>
      </c>
      <c r="BL164" s="22">
        <f t="shared" si="109"/>
        <v>67.059989040648432</v>
      </c>
      <c r="BM164" s="22">
        <f t="shared" si="110"/>
        <v>82.289999637936859</v>
      </c>
      <c r="BO164" s="6" t="s">
        <v>62</v>
      </c>
      <c r="BP164" s="22" cm="1">
        <f t="array" ref="BP164">10*LOG((1/20)*SUM(10^(0.1*AT164:BM164)))</f>
        <v>85.696722309042372</v>
      </c>
      <c r="BX164" s="6" t="s">
        <v>61</v>
      </c>
      <c r="BY164" s="26">
        <v>87.8</v>
      </c>
      <c r="BZ164" s="26">
        <f t="shared" si="96"/>
        <v>8.7800000000000003E-2</v>
      </c>
      <c r="CB164" s="26">
        <f t="shared" si="97"/>
        <v>7.3664199999999999E-2</v>
      </c>
      <c r="CD164" s="18">
        <f t="shared" si="98"/>
        <v>7.427941340821588E-2</v>
      </c>
      <c r="CF164" s="6" t="s">
        <v>61</v>
      </c>
      <c r="CG164" s="22">
        <f t="shared" si="99"/>
        <v>92.242277884693337</v>
      </c>
      <c r="CI164" s="27">
        <v>71.034095200816154</v>
      </c>
      <c r="CK164" s="27">
        <v>95.744938244381558</v>
      </c>
    </row>
    <row r="165" spans="1:96" ht="15" thickBot="1" x14ac:dyDescent="0.35">
      <c r="A165" s="8">
        <v>93.19</v>
      </c>
      <c r="B165" s="8">
        <v>69.819999999999993</v>
      </c>
      <c r="C165" s="8">
        <v>80.27</v>
      </c>
      <c r="D165" s="8">
        <v>73.19</v>
      </c>
      <c r="E165" s="8">
        <v>67.06</v>
      </c>
      <c r="BX165" s="6" t="s">
        <v>62</v>
      </c>
      <c r="BY165" s="26">
        <v>135</v>
      </c>
      <c r="BZ165" s="26">
        <f t="shared" si="96"/>
        <v>0.13500000000000001</v>
      </c>
      <c r="CB165" s="26">
        <f t="shared" si="97"/>
        <v>0.113265</v>
      </c>
      <c r="CD165" s="18">
        <f t="shared" si="98"/>
        <v>0.11420230445039357</v>
      </c>
      <c r="CF165" s="6" t="s">
        <v>62</v>
      </c>
      <c r="CG165" s="22">
        <f t="shared" si="99"/>
        <v>91.936097376108251</v>
      </c>
      <c r="CI165" s="27">
        <v>65.556968672281485</v>
      </c>
      <c r="CK165" s="27">
        <v>93.902764328653021</v>
      </c>
    </row>
    <row r="173" spans="1:96" ht="15" thickBot="1" x14ac:dyDescent="0.35"/>
    <row r="174" spans="1:96" ht="15" thickBot="1" x14ac:dyDescent="0.35">
      <c r="BP174" s="21" t="s">
        <v>64</v>
      </c>
      <c r="BR174" s="2"/>
      <c r="BS174" s="21">
        <v>1</v>
      </c>
      <c r="BT174" s="21">
        <v>21</v>
      </c>
      <c r="BU174" s="21">
        <v>22</v>
      </c>
      <c r="BV174" s="21">
        <v>4</v>
      </c>
      <c r="BW174" s="21">
        <v>5</v>
      </c>
      <c r="BX174" s="21">
        <v>6</v>
      </c>
      <c r="BY174" s="21">
        <v>23</v>
      </c>
      <c r="BZ174" s="21">
        <v>8</v>
      </c>
      <c r="CA174" s="21">
        <v>24</v>
      </c>
      <c r="CB174" s="21">
        <v>10</v>
      </c>
      <c r="CC174" s="21">
        <v>11</v>
      </c>
      <c r="CD174" s="21">
        <v>12</v>
      </c>
      <c r="CE174" s="21">
        <v>13</v>
      </c>
      <c r="CF174" s="21">
        <v>14</v>
      </c>
      <c r="CG174" s="21">
        <v>15</v>
      </c>
      <c r="CH174" s="21">
        <v>16</v>
      </c>
      <c r="CI174" s="21">
        <v>17</v>
      </c>
      <c r="CJ174" s="21">
        <v>18</v>
      </c>
      <c r="CK174" s="21">
        <v>25</v>
      </c>
      <c r="CL174" s="21">
        <v>20</v>
      </c>
      <c r="CO174" s="13" t="s">
        <v>116</v>
      </c>
      <c r="CP174" s="13" t="s">
        <v>117</v>
      </c>
      <c r="CQ174" s="13" t="s">
        <v>118</v>
      </c>
      <c r="CR174" s="13" t="s">
        <v>119</v>
      </c>
    </row>
    <row r="175" spans="1:96" ht="15" thickBot="1" x14ac:dyDescent="0.35">
      <c r="BO175" s="9" t="s">
        <v>42</v>
      </c>
      <c r="BP175" s="22">
        <f>AVERAGE(AT144:BM144)</f>
        <v>88.188499965974614</v>
      </c>
      <c r="BR175" s="9" t="s">
        <v>42</v>
      </c>
      <c r="BS175" s="22">
        <f>(AT144-$BP$175)^2</f>
        <v>1.7996222926040608</v>
      </c>
      <c r="BT175" s="22">
        <f>(AU144-$BP$175)^2</f>
        <v>7.0304523671509083</v>
      </c>
      <c r="BU175" s="22">
        <f>(AV144-$BP$175)^2</f>
        <v>7.8322467238691653E-3</v>
      </c>
      <c r="BV175" s="22">
        <f>(AW144-$BP$175)^2</f>
        <v>1.2432249133138083E-2</v>
      </c>
      <c r="BW175" s="22">
        <f>(AX144-$BP$175)^2</f>
        <v>7.228032245416542</v>
      </c>
      <c r="BX175" s="22">
        <f>(AY144-$BP$175)^2</f>
        <v>8.4768323276453241</v>
      </c>
      <c r="BY175" s="22">
        <f>(AZ144-$BP$175)^2</f>
        <v>1.1696422434585183</v>
      </c>
      <c r="BZ175" s="22">
        <f>(BA144-$BP$175)^2</f>
        <v>4.0602252643724385E-2</v>
      </c>
      <c r="CA175" s="22">
        <f>(BB144-$BP$175)^2</f>
        <v>1.3190522284604635</v>
      </c>
      <c r="CB175" s="22">
        <f>(BC144-$BP$175)^2</f>
        <v>4.7742244404874588E-2</v>
      </c>
      <c r="CC175" s="22">
        <f>(BD144-$BP$175)^2</f>
        <v>9.7022499535643261E-3</v>
      </c>
      <c r="CD175" s="22">
        <f>(BE144-$BP$175)^2</f>
        <v>13.605032421336514</v>
      </c>
      <c r="CE175" s="22">
        <f>(BF144-$BP$175)^2</f>
        <v>0.5307123344679392</v>
      </c>
      <c r="CF175" s="22">
        <f>(BG144-$BP$175)^2</f>
        <v>6.4439824666489844</v>
      </c>
      <c r="CG175" s="22">
        <f>(BH144-$BP$175)^2</f>
        <v>0.22896224639088525</v>
      </c>
      <c r="CH175" s="22">
        <f>(BI144-$BP$175)^2</f>
        <v>4.1677222574746837</v>
      </c>
      <c r="CI175" s="22">
        <f>(BJ144-$BP$175)^2</f>
        <v>1.4677322731322318</v>
      </c>
      <c r="CJ175" s="22">
        <f>(BK144-$BP$175)^2</f>
        <v>7.5707523317097474</v>
      </c>
      <c r="CK175" s="22">
        <f>(BL144-$BP$175)^2</f>
        <v>6.4948522042454995</v>
      </c>
      <c r="CL175" s="22">
        <f>(BM144-$BP$175)^2</f>
        <v>6.1622512298078408E-3</v>
      </c>
      <c r="CN175" s="9" t="s">
        <v>42</v>
      </c>
      <c r="CO175" s="22">
        <f>SQRT((1/(20-1))*SUM(BS175:CL175))</f>
        <v>1.8870452499836503</v>
      </c>
      <c r="CP175" s="22">
        <v>0.5</v>
      </c>
      <c r="CQ175" s="22">
        <f>SQRT(((CO175)^2)*((CP175)^2))</f>
        <v>0.94352262499182515</v>
      </c>
      <c r="CR175" s="22">
        <f>CQ175*2</f>
        <v>1.8870452499836503</v>
      </c>
    </row>
    <row r="176" spans="1:96" ht="15" thickBot="1" x14ac:dyDescent="0.35">
      <c r="BO176" s="6" t="s">
        <v>43</v>
      </c>
      <c r="BP176" s="22">
        <f>AVERAGE(AT145:BM145)</f>
        <v>87.687499964082534</v>
      </c>
      <c r="BR176" s="6" t="s">
        <v>43</v>
      </c>
      <c r="BS176" s="22">
        <f>(AT145-$BP$176)^2</f>
        <v>3.773306241909189</v>
      </c>
      <c r="BT176" s="22">
        <f>(AU145-$BP$176)^2</f>
        <v>4.7633063623403276</v>
      </c>
      <c r="BU176" s="22">
        <f>(AV145-$BP$176)^2</f>
        <v>1.1556245362514419E-2</v>
      </c>
      <c r="BV176" s="22">
        <f>(AW145-$BP$176)^2</f>
        <v>0.15800629049366172</v>
      </c>
      <c r="BW176" s="22">
        <f>(AX145-$BP$176)^2</f>
        <v>1.4823062213282225</v>
      </c>
      <c r="BX176" s="22">
        <f>(AY145-$BP$176)^2</f>
        <v>7.6314063451402196</v>
      </c>
      <c r="BY176" s="22">
        <f>(AZ145-$BP$176)^2</f>
        <v>3.1417562678308348</v>
      </c>
      <c r="BZ176" s="22">
        <f>(BA145-$BP$176)^2</f>
        <v>0.21855624949948743</v>
      </c>
      <c r="CA176" s="22">
        <f>(BB145-$BP$176)^2</f>
        <v>0.33350622890292658</v>
      </c>
      <c r="CB176" s="22">
        <f>(BC145-$BP$176)^2</f>
        <v>0.90725629146531206</v>
      </c>
      <c r="CC176" s="22">
        <f>(BD145-$BP$176)^2</f>
        <v>2.8056247803891272E-2</v>
      </c>
      <c r="CD176" s="22">
        <f>(BE145-$BP$176)^2</f>
        <v>18.987806480294129</v>
      </c>
      <c r="CE176" s="22">
        <f>(BF145-$BP$176)^2</f>
        <v>1.8906258663011995E-2</v>
      </c>
      <c r="CF176" s="22">
        <f>(BG145-$BP$176)^2</f>
        <v>17.535156714380797</v>
      </c>
      <c r="CG176" s="22">
        <f>(BH145-$BP$176)^2</f>
        <v>1.1183062531196677</v>
      </c>
      <c r="CH176" s="22">
        <f>(BI145-$BP$176)^2</f>
        <v>7.9665061653795917</v>
      </c>
      <c r="CI176" s="22">
        <f>(BJ145-$BP$176)^2</f>
        <v>4.7197563425614488</v>
      </c>
      <c r="CJ176" s="22">
        <f>(BK145-$BP$176)^2</f>
        <v>7.8540063519235028</v>
      </c>
      <c r="CK176" s="22">
        <f>(BL145-$BP$176)^2</f>
        <v>14.649756178629154</v>
      </c>
      <c r="CL176" s="22">
        <f>(BM145-$BP$176)^2</f>
        <v>0.82355623984755222</v>
      </c>
      <c r="CN176" s="6" t="s">
        <v>43</v>
      </c>
      <c r="CO176" s="22">
        <f t="shared" ref="CO176:CO195" si="120">SQRT((1/(20-1))*SUM(BS176:CL176))</f>
        <v>2.2492428664924402</v>
      </c>
      <c r="CP176" s="22">
        <v>0.5</v>
      </c>
      <c r="CQ176" s="22">
        <f t="shared" ref="CQ176:CQ195" si="121">SQRT(((CO176)^2)*((CP176)^2))</f>
        <v>1.1246214332462201</v>
      </c>
      <c r="CR176" s="22">
        <f t="shared" ref="CR176:CR195" si="122">CQ176*2</f>
        <v>2.2492428664924402</v>
      </c>
    </row>
    <row r="177" spans="67:96" ht="15" thickBot="1" x14ac:dyDescent="0.35">
      <c r="BO177" s="6" t="s">
        <v>44</v>
      </c>
      <c r="BP177" s="22">
        <f>AVERAGE(AT146:BM146)</f>
        <v>87.791999968457262</v>
      </c>
      <c r="BR177" s="6" t="s">
        <v>44</v>
      </c>
      <c r="BS177" s="22">
        <f>(AT146-$BP$177)^2</f>
        <v>4.1943039967209952</v>
      </c>
      <c r="BT177" s="22">
        <f>(AU146-$BP$177)^2</f>
        <v>2.5217440706903731</v>
      </c>
      <c r="BU177" s="22">
        <f>(AV146-$BP$177)^2</f>
        <v>0.15366398606245216</v>
      </c>
      <c r="BV177" s="22">
        <f>(AW146-$BP$177)^2</f>
        <v>0.6432040560622827</v>
      </c>
      <c r="BW177" s="22">
        <f>(AX146-$BP$177)^2</f>
        <v>1.5926439738270135</v>
      </c>
      <c r="BX177" s="22">
        <f>(AY146-$BP$177)^2</f>
        <v>5.143824064471592</v>
      </c>
      <c r="BY177" s="22">
        <f>(AZ146-$BP$177)^2</f>
        <v>2.3043240222978505</v>
      </c>
      <c r="BZ177" s="22">
        <f>(BA146-$BP$177)^2</f>
        <v>3.3124015550916708E-2</v>
      </c>
      <c r="CA177" s="22">
        <f>(BB146-$BP$177)^2</f>
        <v>1.0857639786954987</v>
      </c>
      <c r="CB177" s="22">
        <f>(BC146-$BP$177)^2</f>
        <v>2.1550240618810808</v>
      </c>
      <c r="CC177" s="22">
        <f>(BD146-$BP$177)^2</f>
        <v>0.38688400155561986</v>
      </c>
      <c r="CD177" s="22">
        <f>(BE146-$BP$177)^2</f>
        <v>11.235904081706639</v>
      </c>
      <c r="CE177" s="22">
        <f>(BF146-$BP$177)^2</f>
        <v>0.10368401449375685</v>
      </c>
      <c r="CF177" s="22">
        <f>(BG146-$BP$177)^2</f>
        <v>15.776784311537428</v>
      </c>
      <c r="CG177" s="22">
        <f>(BH146-$BP$177)^2</f>
        <v>0.41216400026993699</v>
      </c>
      <c r="CH177" s="22">
        <f>(BI146-$BP$177)^2</f>
        <v>6.7496039669018364</v>
      </c>
      <c r="CI177" s="22">
        <f>(BJ146-$BP$177)^2</f>
        <v>4.1127840797556523</v>
      </c>
      <c r="CJ177" s="22">
        <f>(BK146-$BP$177)^2</f>
        <v>5.4662440684880815</v>
      </c>
      <c r="CK177" s="22">
        <f>(BL146-$BP$177)^2</f>
        <v>7.0331039296116469</v>
      </c>
      <c r="CL177" s="22">
        <f>(BM146-$BP$177)^2</f>
        <v>0.37454398852892434</v>
      </c>
      <c r="CN177" s="6" t="s">
        <v>44</v>
      </c>
      <c r="CO177" s="22">
        <f t="shared" si="120"/>
        <v>1.9396055034208644</v>
      </c>
      <c r="CP177" s="22">
        <v>0.5</v>
      </c>
      <c r="CQ177" s="22">
        <f t="shared" si="121"/>
        <v>0.96980275171043218</v>
      </c>
      <c r="CR177" s="22">
        <f t="shared" si="122"/>
        <v>1.9396055034208644</v>
      </c>
    </row>
    <row r="178" spans="67:96" ht="15" thickBot="1" x14ac:dyDescent="0.35">
      <c r="BO178" s="6" t="s">
        <v>45</v>
      </c>
      <c r="BP178" s="22">
        <f>AVERAGE(AT147:BM147)</f>
        <v>87.636499959993074</v>
      </c>
      <c r="BR178" s="6" t="s">
        <v>45</v>
      </c>
      <c r="BS178" s="22">
        <f>(AT147-$BP$178)^2</f>
        <v>5.0782623326613523</v>
      </c>
      <c r="BT178" s="22">
        <f>(AU147-$BP$178)^2</f>
        <v>3.5853423673020766</v>
      </c>
      <c r="BU178" s="22">
        <f>(AV147-$BP$178)^2</f>
        <v>1.6294522053844644</v>
      </c>
      <c r="BV178" s="22">
        <f>(AW147-$BP$178)^2</f>
        <v>1.4077823071470779</v>
      </c>
      <c r="BW178" s="22">
        <f>(AX147-$BP$178)^2</f>
        <v>2.2096822140404848</v>
      </c>
      <c r="BX178" s="22">
        <f>(AY147-$BP$178)^2</f>
        <v>2.4759023170606813</v>
      </c>
      <c r="BY178" s="22">
        <f>(AZ147-$BP$178)^2</f>
        <v>0.62964218455885645</v>
      </c>
      <c r="BZ178" s="22">
        <f>(BA147-$BP$178)^2</f>
        <v>0.60295226216355735</v>
      </c>
      <c r="CA178" s="22">
        <f>(BB147-$BP$178)^2</f>
        <v>8.7912243970418358E-2</v>
      </c>
      <c r="CB178" s="22">
        <f>(BC147-$BP$178)^2</f>
        <v>4.1351223660360183</v>
      </c>
      <c r="CC178" s="22">
        <f>(BD147-$BP$178)^2</f>
        <v>2.1506222666570758</v>
      </c>
      <c r="CD178" s="22">
        <f>(BE147-$BP$178)^2</f>
        <v>4.7807823242587846</v>
      </c>
      <c r="CE178" s="22">
        <f>(BF147-$BP$178)^2</f>
        <v>9.3122671295378396E-3</v>
      </c>
      <c r="CF178" s="22">
        <f>(BG147-$BP$178)^2</f>
        <v>9.6503424380389831</v>
      </c>
      <c r="CG178" s="22">
        <f>(BH147-$BP$178)^2</f>
        <v>1.4556422654950965</v>
      </c>
      <c r="CH178" s="22">
        <f>(BI147-$BP$178)^2</f>
        <v>3.6998522465422465</v>
      </c>
      <c r="CI178" s="22">
        <f>(BJ147-$BP$178)^2</f>
        <v>8.4303124005234427</v>
      </c>
      <c r="CJ178" s="22">
        <f>(BK147-$BP$178)^2</f>
        <v>4.8554123421851241</v>
      </c>
      <c r="CK178" s="22">
        <f>(BL147-$BP$178)^2</f>
        <v>3.5588821903539483</v>
      </c>
      <c r="CL178" s="22">
        <f>(BM147-$BP$178)^2</f>
        <v>0.36784222500285607</v>
      </c>
      <c r="CN178" s="6" t="s">
        <v>45</v>
      </c>
      <c r="CO178" s="22">
        <f t="shared" si="120"/>
        <v>1.7888699132856281</v>
      </c>
      <c r="CP178" s="22">
        <v>0.5</v>
      </c>
      <c r="CQ178" s="22">
        <f t="shared" si="121"/>
        <v>0.89443495664281403</v>
      </c>
      <c r="CR178" s="22">
        <f t="shared" si="122"/>
        <v>1.7888699132856281</v>
      </c>
    </row>
    <row r="179" spans="67:96" ht="15" thickBot="1" x14ac:dyDescent="0.35">
      <c r="BO179" s="6" t="s">
        <v>46</v>
      </c>
      <c r="BP179" s="22">
        <f>AVERAGE(AT148:BM148)</f>
        <v>87.400499955168726</v>
      </c>
      <c r="BR179" s="6" t="s">
        <v>46</v>
      </c>
      <c r="BS179" s="22">
        <f>(AT148-$BP$179)^2</f>
        <v>6.1976103151169211</v>
      </c>
      <c r="BT179" s="22">
        <f>(AU148-$BP$179)^2</f>
        <v>7.1797204388620335</v>
      </c>
      <c r="BU179" s="22">
        <f>(AV148-$BP$179)^2</f>
        <v>1.7437201972986569</v>
      </c>
      <c r="BV179" s="22">
        <f>(AW148-$BP$179)^2</f>
        <v>1.4871802968267853</v>
      </c>
      <c r="BW179" s="22">
        <f>(AX148-$BP$179)^2</f>
        <v>0.137270236622795</v>
      </c>
      <c r="BX179" s="22">
        <f>(AY148-$BP$179)^2</f>
        <v>1.0805602805949137</v>
      </c>
      <c r="BY179" s="22">
        <f>(AZ148-$BP$179)^2</f>
        <v>0.77352022413325272</v>
      </c>
      <c r="BZ179" s="22">
        <f>(BA148-$BP$179)^2</f>
        <v>1.3236503282697827</v>
      </c>
      <c r="CA179" s="22">
        <f>(BB148-$BP$179)^2</f>
        <v>9.0250118061668743E-5</v>
      </c>
      <c r="CB179" s="22">
        <f>(BC148-$BP$179)^2</f>
        <v>2.1889203303042497</v>
      </c>
      <c r="CC179" s="22">
        <f>(BD148-$BP$179)^2</f>
        <v>4.2045503363399153</v>
      </c>
      <c r="CD179" s="22">
        <f>(BE148-$BP$179)^2</f>
        <v>7.8428005237677887</v>
      </c>
      <c r="CE179" s="22">
        <f>(BF148-$BP$179)^2</f>
        <v>0.37271030453076448</v>
      </c>
      <c r="CF179" s="22">
        <f>(BG148-$BP$179)^2</f>
        <v>12.748470580803438</v>
      </c>
      <c r="CG179" s="22">
        <f>(BH148-$BP$179)^2</f>
        <v>0.96138026260804355</v>
      </c>
      <c r="CH179" s="22">
        <f>(BI148-$BP$179)^2</f>
        <v>0.86397022543086532</v>
      </c>
      <c r="CI179" s="22">
        <f>(BJ148-$BP$179)^2</f>
        <v>8.8774204259573395</v>
      </c>
      <c r="CJ179" s="22">
        <f>(BK148-$BP$179)^2</f>
        <v>3.0258603145064424</v>
      </c>
      <c r="CK179" s="22">
        <f>(BL148-$BP$179)^2</f>
        <v>4.8863101947905898</v>
      </c>
      <c r="CL179" s="22">
        <f>(BM148-$BP$179)^2</f>
        <v>0.1447802384865455</v>
      </c>
      <c r="CN179" s="6" t="s">
        <v>46</v>
      </c>
      <c r="CO179" s="22">
        <f t="shared" si="120"/>
        <v>1.8643539350186249</v>
      </c>
      <c r="CP179" s="22">
        <v>0.5</v>
      </c>
      <c r="CQ179" s="22">
        <f t="shared" si="121"/>
        <v>0.93217696750931245</v>
      </c>
      <c r="CR179" s="22">
        <f t="shared" si="122"/>
        <v>1.8643539350186249</v>
      </c>
    </row>
    <row r="180" spans="67:96" ht="15" thickBot="1" x14ac:dyDescent="0.35">
      <c r="BO180" s="6" t="s">
        <v>47</v>
      </c>
      <c r="BP180" s="22">
        <f>AVERAGE(AT149:BM149)</f>
        <v>89.742499968594231</v>
      </c>
      <c r="BR180" s="6" t="s">
        <v>47</v>
      </c>
      <c r="BS180" s="22">
        <f>(AT149-$BP$180)^2</f>
        <v>0.43230626993324667</v>
      </c>
      <c r="BT180" s="22">
        <f>(AU149-$BP$180)^2</f>
        <v>12.584756433220223</v>
      </c>
      <c r="BU180" s="22">
        <f>(AV149-$BP$180)^2</f>
        <v>0.2575562693382305</v>
      </c>
      <c r="BV180" s="22">
        <f>(AW149-$BP$180)^2</f>
        <v>0.60450627935931411</v>
      </c>
      <c r="BW180" s="22">
        <f>(AX149-$BP$180)^2</f>
        <v>0.69305624168364677</v>
      </c>
      <c r="BX180" s="22">
        <f>(AY149-$BP$180)^2</f>
        <v>13.086306406877533</v>
      </c>
      <c r="BY180" s="22">
        <f>(AZ149-$BP$180)^2</f>
        <v>2.6487562691766651</v>
      </c>
      <c r="BZ180" s="22">
        <f>(BA149-$BP$180)^2</f>
        <v>3.2130564194261564</v>
      </c>
      <c r="CA180" s="22">
        <f>(BB149-$BP$180)^2</f>
        <v>19.382006462702822</v>
      </c>
      <c r="CB180" s="22">
        <f>(BC149-$BP$180)^2</f>
        <v>3.2851562252980973</v>
      </c>
      <c r="CC180" s="22">
        <f>(BD149-$BP$180)^2</f>
        <v>0.32205625098943186</v>
      </c>
      <c r="CD180" s="22">
        <f>(BE149-$BP$180)^2</f>
        <v>24.825306562590669</v>
      </c>
      <c r="CE180" s="22">
        <f>(BF149-$BP$180)^2</f>
        <v>9.5062378927755434E-3</v>
      </c>
      <c r="CF180" s="22">
        <f>(BG149-$BP$180)^2</f>
        <v>10.192056286581675</v>
      </c>
      <c r="CG180" s="22">
        <f>(BH149-$BP$180)^2</f>
        <v>0.69305623361801294</v>
      </c>
      <c r="CH180" s="22">
        <f>(BI149-$BP$180)^2</f>
        <v>10.288056199131043</v>
      </c>
      <c r="CI180" s="22">
        <f>(BJ149-$BP$180)^2</f>
        <v>8.9850063498529202</v>
      </c>
      <c r="CJ180" s="22">
        <f>(BK149-$BP$180)^2</f>
        <v>5.0512563171208136</v>
      </c>
      <c r="CK180" s="22">
        <f>(BL149-$BP$180)^2</f>
        <v>7.7980562109965499</v>
      </c>
      <c r="CL180" s="22">
        <f>(BM149-$BP$180)^2</f>
        <v>0.62015626724861928</v>
      </c>
      <c r="CN180" s="6" t="s">
        <v>47</v>
      </c>
      <c r="CO180" s="22">
        <f t="shared" si="120"/>
        <v>2.5646583459035144</v>
      </c>
      <c r="CP180" s="22">
        <v>0.5</v>
      </c>
      <c r="CQ180" s="22">
        <f t="shared" si="121"/>
        <v>1.2823291729517572</v>
      </c>
      <c r="CR180" s="22">
        <f t="shared" si="122"/>
        <v>2.5646583459035144</v>
      </c>
    </row>
    <row r="181" spans="67:96" ht="15" thickBot="1" x14ac:dyDescent="0.35">
      <c r="BO181" s="6" t="s">
        <v>48</v>
      </c>
      <c r="BP181" s="22">
        <f>AVERAGE(AT150:BM150)</f>
        <v>92.125499987314043</v>
      </c>
      <c r="BR181" s="6" t="s">
        <v>48</v>
      </c>
      <c r="BS181" s="22">
        <f>(AT150-$BP$181)^2</f>
        <v>0.36663024491578206</v>
      </c>
      <c r="BT181" s="22">
        <f>(AU150-$BP$181)^2</f>
        <v>15.876240330715373</v>
      </c>
      <c r="BU181" s="22">
        <f>(AV150-$BP$181)^2</f>
        <v>0.20657025749182981</v>
      </c>
      <c r="BV181" s="22">
        <f>(AW150-$BP$181)^2</f>
        <v>2.1741502749525572</v>
      </c>
      <c r="BW181" s="22">
        <f>(AX150-$BP$181)^2</f>
        <v>10.53327029770103</v>
      </c>
      <c r="BX181" s="22">
        <f>(AY150-$BP$181)^2</f>
        <v>32.769900357869084</v>
      </c>
      <c r="BY181" s="22">
        <f>(AZ150-$BP$181)^2</f>
        <v>0.87329025743985211</v>
      </c>
      <c r="BZ181" s="22">
        <f>(BA150-$BP$181)^2</f>
        <v>0.61544025078782716</v>
      </c>
      <c r="CA181" s="22">
        <f>(BB150-$BP$181)^2</f>
        <v>31.871670402235125</v>
      </c>
      <c r="CB181" s="22">
        <f>(BC150-$BP$181)^2</f>
        <v>44.695910623561538</v>
      </c>
      <c r="CC181" s="22">
        <f>(BD150-$BP$181)^2</f>
        <v>7.3143202822352569</v>
      </c>
      <c r="CD181" s="22">
        <f>(BE150-$BP$181)^2</f>
        <v>9.8941702636263233</v>
      </c>
      <c r="CE181" s="22">
        <f>(BF150-$BP$181)^2</f>
        <v>7.4283503846752401</v>
      </c>
      <c r="CF181" s="22">
        <f>(BG150-$BP$181)^2</f>
        <v>14.028770258561044</v>
      </c>
      <c r="CG181" s="22">
        <f>(BH150-$BP$181)^2</f>
        <v>6.4770254022137555E-2</v>
      </c>
      <c r="CH181" s="22">
        <f>(BI150-$BP$181)^2</f>
        <v>15.167130251476754</v>
      </c>
      <c r="CI181" s="22">
        <f>(BJ150-$BP$181)^2</f>
        <v>12.992420304669118</v>
      </c>
      <c r="CJ181" s="22">
        <f>(BK150-$BP$181)^2</f>
        <v>23.760750330349683</v>
      </c>
      <c r="CK181" s="22">
        <f>(BL150-$BP$181)^2</f>
        <v>11.19237024015521</v>
      </c>
      <c r="CL181" s="22">
        <f>(BM150-$BP$181)^2</f>
        <v>0.20657025045641619</v>
      </c>
      <c r="CN181" s="6" t="s">
        <v>48</v>
      </c>
      <c r="CO181" s="22">
        <f t="shared" si="120"/>
        <v>3.5691123481299289</v>
      </c>
      <c r="CP181" s="22">
        <v>0.5</v>
      </c>
      <c r="CQ181" s="22">
        <f t="shared" si="121"/>
        <v>1.7845561740649645</v>
      </c>
      <c r="CR181" s="22">
        <f t="shared" si="122"/>
        <v>3.5691123481299289</v>
      </c>
    </row>
    <row r="182" spans="67:96" ht="15" thickBot="1" x14ac:dyDescent="0.35">
      <c r="BO182" s="6" t="s">
        <v>49</v>
      </c>
      <c r="BP182" s="22">
        <f>AVERAGE(AT151:BM151)</f>
        <v>92.171999985301824</v>
      </c>
      <c r="BR182" s="6" t="s">
        <v>49</v>
      </c>
      <c r="BS182" s="22">
        <f>(AT151-$BP$182)^2</f>
        <v>0.14288400644193988</v>
      </c>
      <c r="BT182" s="22">
        <f>(AU151-$BP$182)^2</f>
        <v>32.012964146714722</v>
      </c>
      <c r="BU182" s="22">
        <f>(AV151-$BP$182)^2</f>
        <v>2.566403979117637</v>
      </c>
      <c r="BV182" s="22">
        <f>(AW151-$BP$182)^2</f>
        <v>1.582564024172219</v>
      </c>
      <c r="BW182" s="22">
        <f>(AX151-$BP$182)^2</f>
        <v>0.28944401038777917</v>
      </c>
      <c r="BX182" s="22">
        <f>(AY151-$BP$182)^2</f>
        <v>31.787044133752278</v>
      </c>
      <c r="BY182" s="22">
        <f>(AZ151-$BP$182)^2</f>
        <v>27.331984130016984</v>
      </c>
      <c r="BZ182" s="22">
        <f>(BA151-$BP$182)^2</f>
        <v>2.5027239832815136</v>
      </c>
      <c r="CA182" s="22">
        <f>(BB151-$BP$182)^2</f>
        <v>15.460623971998112</v>
      </c>
      <c r="CB182" s="22">
        <f>(BC151-$BP$182)^2</f>
        <v>8.7143039981263986</v>
      </c>
      <c r="CC182" s="22">
        <f>(BD151-$BP$182)^2</f>
        <v>0.16160399437764747</v>
      </c>
      <c r="CD182" s="22">
        <f>(BE151-$BP$182)^2</f>
        <v>11.303044008423031</v>
      </c>
      <c r="CE182" s="22">
        <f>(BF151-$BP$182)^2</f>
        <v>78.535046107295443</v>
      </c>
      <c r="CF182" s="22">
        <f>(BG151-$BP$182)^2</f>
        <v>56.130064231007132</v>
      </c>
      <c r="CG182" s="22">
        <f>(BH151-$BP$182)^2</f>
        <v>3.7713639683843003</v>
      </c>
      <c r="CH182" s="22">
        <f>(BI151-$BP$182)^2</f>
        <v>25.180324062329571</v>
      </c>
      <c r="CI182" s="22">
        <f>(BJ151-$BP$182)^2</f>
        <v>18.905104095818722</v>
      </c>
      <c r="CJ182" s="22">
        <f>(BK151-$BP$182)^2</f>
        <v>18.818244098607646</v>
      </c>
      <c r="CK182" s="22">
        <f>(BL151-$BP$182)^2</f>
        <v>3.6176039809031724</v>
      </c>
      <c r="CL182" s="22">
        <f>(BM151-$BP$182)^2</f>
        <v>2.6503840198372464</v>
      </c>
      <c r="CN182" s="6" t="s">
        <v>49</v>
      </c>
      <c r="CO182" s="22">
        <f t="shared" si="120"/>
        <v>4.2393130212520935</v>
      </c>
      <c r="CP182" s="22">
        <v>0.5</v>
      </c>
      <c r="CQ182" s="22">
        <f t="shared" si="121"/>
        <v>2.1196565106260468</v>
      </c>
      <c r="CR182" s="22">
        <f t="shared" si="122"/>
        <v>4.2393130212520935</v>
      </c>
    </row>
    <row r="183" spans="67:96" ht="15" thickBot="1" x14ac:dyDescent="0.35">
      <c r="BO183" s="6" t="s">
        <v>50</v>
      </c>
      <c r="BP183" s="22">
        <f>AVERAGE(AT152:BM152)</f>
        <v>90.149499983499965</v>
      </c>
      <c r="BR183" s="6" t="s">
        <v>50</v>
      </c>
      <c r="BS183" s="22">
        <f>(AT152-$BP$183)^2</f>
        <v>5.6192703053361779</v>
      </c>
      <c r="BT183" s="22">
        <f>(AU152-$BP$183)^2</f>
        <v>27.567750399277905</v>
      </c>
      <c r="BU183" s="22">
        <f>(AV152-$BP$183)^2</f>
        <v>2.854410245600147</v>
      </c>
      <c r="BV183" s="22">
        <f>(AW152-$BP$183)^2</f>
        <v>3.8828702984540562</v>
      </c>
      <c r="BW183" s="22">
        <f>(AX152-$BP$183)^2</f>
        <v>8.4390256475087869E-2</v>
      </c>
      <c r="BX183" s="22">
        <f>(AY152-$BP$183)^2</f>
        <v>16.650480332473968</v>
      </c>
      <c r="BY183" s="22">
        <f>(AZ152-$BP$183)^2</f>
        <v>24.309830380813207</v>
      </c>
      <c r="BZ183" s="22">
        <f>(BA152-$BP$183)^2</f>
        <v>5.567240246205003</v>
      </c>
      <c r="CA183" s="22">
        <f>(BB152-$BP$183)^2</f>
        <v>1.9460247115935796E-2</v>
      </c>
      <c r="CB183" s="22">
        <f>(BC152-$BP$183)^2</f>
        <v>8.4651902239112466</v>
      </c>
      <c r="CC183" s="22">
        <f>(BD152-$BP$183)^2</f>
        <v>13.391940294903245</v>
      </c>
      <c r="CD183" s="22">
        <f>(BE152-$BP$183)^2</f>
        <v>48.853110643455082</v>
      </c>
      <c r="CE183" s="22">
        <f>(BF152-$BP$183)^2</f>
        <v>20.516370656256981</v>
      </c>
      <c r="CF183" s="22">
        <f>(BG152-$BP$183)^2</f>
        <v>71.225160915841457</v>
      </c>
      <c r="CG183" s="22">
        <f>(BH152-$BP$183)^2</f>
        <v>9.9824402451468099</v>
      </c>
      <c r="CH183" s="22">
        <f>(BI152-$BP$183)^2</f>
        <v>47.203770285388345</v>
      </c>
      <c r="CI183" s="22">
        <f>(BJ152-$BP$183)^2</f>
        <v>48.448560443518552</v>
      </c>
      <c r="CJ183" s="22">
        <f>(BK152-$BP$183)^2</f>
        <v>30.255500398842134</v>
      </c>
      <c r="CK183" s="22">
        <f>(BL152-$BP$183)^2</f>
        <v>41.081690357374313</v>
      </c>
      <c r="CL183" s="22">
        <f>(BM152-$BP$183)^2</f>
        <v>4.2456602769963601</v>
      </c>
      <c r="CN183" s="6" t="s">
        <v>50</v>
      </c>
      <c r="CO183" s="22">
        <f t="shared" si="120"/>
        <v>4.7585109206302301</v>
      </c>
      <c r="CP183" s="22">
        <v>0.5</v>
      </c>
      <c r="CQ183" s="22">
        <f t="shared" si="121"/>
        <v>2.379255460315115</v>
      </c>
      <c r="CR183" s="22">
        <f t="shared" si="122"/>
        <v>4.7585109206302301</v>
      </c>
    </row>
    <row r="184" spans="67:96" ht="15" thickBot="1" x14ac:dyDescent="0.35">
      <c r="BO184" s="6" t="s">
        <v>51</v>
      </c>
      <c r="BP184" s="22">
        <f>AVERAGE(AT153:BM153)</f>
        <v>87.243999963871929</v>
      </c>
      <c r="BR184" s="6" t="s">
        <v>51</v>
      </c>
      <c r="BS184" s="22">
        <f>(AT153-$BP$184)^2</f>
        <v>19.855936273916129</v>
      </c>
      <c r="BT184" s="22">
        <f>(AU153-$BP$184)^2</f>
        <v>47.969476459680067</v>
      </c>
      <c r="BU184" s="22">
        <f>(AV153-$BP$184)^2</f>
        <v>10.523536100485579</v>
      </c>
      <c r="BV184" s="22">
        <f>(AW153-$BP$184)^2</f>
        <v>1.1793960552083336</v>
      </c>
      <c r="BW184" s="22">
        <f>(AX153-$BP$184)^2</f>
        <v>13.883076233821919</v>
      </c>
      <c r="BX184" s="22">
        <f>(AY153-$BP$184)^2</f>
        <v>17.85907619924771</v>
      </c>
      <c r="BY184" s="22">
        <f>(AZ153-$BP$184)^2</f>
        <v>3.4077160874602122</v>
      </c>
      <c r="BZ184" s="22">
        <f>(BA153-$BP$184)^2</f>
        <v>20.92147610212427</v>
      </c>
      <c r="CA184" s="22">
        <f>(BB153-$BP$184)^2</f>
        <v>0.36723602958729007</v>
      </c>
      <c r="CB184" s="22">
        <f>(BC153-$BP$184)^2</f>
        <v>3.556996106189656</v>
      </c>
      <c r="CC184" s="22">
        <f>(BD153-$BP$184)^2</f>
        <v>46.977316740016505</v>
      </c>
      <c r="CD184" s="22">
        <f>(BE153-$BP$184)^2</f>
        <v>72.999937649768583</v>
      </c>
      <c r="CE184" s="22">
        <f>(BF153-$BP$184)^2</f>
        <v>0.27667600581087121</v>
      </c>
      <c r="CF184" s="22">
        <f>(BG153-$BP$184)^2</f>
        <v>50.466816546720139</v>
      </c>
      <c r="CG184" s="22">
        <f>(BH153-$BP$184)^2</f>
        <v>25.140196090603563</v>
      </c>
      <c r="CH184" s="22">
        <f>(BI153-$BP$184)^2</f>
        <v>55.890576200965086</v>
      </c>
      <c r="CI184" s="22">
        <f>(BJ153-$BP$184)^2</f>
        <v>62.346816515930968</v>
      </c>
      <c r="CJ184" s="22">
        <f>(BK153-$BP$184)^2</f>
        <v>12.503296200375546</v>
      </c>
      <c r="CK184" s="22">
        <f>(BL153-$BP$184)^2</f>
        <v>82.519057271556079</v>
      </c>
      <c r="CL184" s="22">
        <f>(BM153-$BP$184)^2</f>
        <v>5.1075997366206362E-2</v>
      </c>
      <c r="CN184" s="6" t="s">
        <v>51</v>
      </c>
      <c r="CO184" s="22">
        <f t="shared" si="120"/>
        <v>5.3738924776564287</v>
      </c>
      <c r="CP184" s="22">
        <v>0.5</v>
      </c>
      <c r="CQ184" s="22">
        <f t="shared" si="121"/>
        <v>2.6869462388282144</v>
      </c>
      <c r="CR184" s="22">
        <f t="shared" si="122"/>
        <v>5.3738924776564287</v>
      </c>
    </row>
    <row r="185" spans="67:96" ht="15" thickBot="1" x14ac:dyDescent="0.35">
      <c r="BO185" s="6" t="s">
        <v>52</v>
      </c>
      <c r="BP185" s="22">
        <f>AVERAGE(AT154:BM154)</f>
        <v>87.620999965567989</v>
      </c>
      <c r="BR185" s="6" t="s">
        <v>52</v>
      </c>
      <c r="BS185" s="22">
        <f>(AT154-$BP$185)^2</f>
        <v>16.883881241984376</v>
      </c>
      <c r="BT185" s="22">
        <f>(AU154-$BP$185)^2</f>
        <v>58.354321484379803</v>
      </c>
      <c r="BU185" s="22">
        <f>(AV154-$BP$185)^2</f>
        <v>8.3578810385227893</v>
      </c>
      <c r="BV185" s="22">
        <f>(AW154-$BP$185)^2</f>
        <v>5.1030811177430966</v>
      </c>
      <c r="BW185" s="22">
        <f>(AX154-$BP$185)^2</f>
        <v>11.417641196417026</v>
      </c>
      <c r="BX185" s="22">
        <f>(AY154-$BP$185)^2</f>
        <v>25.290841218292044</v>
      </c>
      <c r="BY185" s="22">
        <f>(AZ154-$BP$185)^2</f>
        <v>1.0200999488442988E-2</v>
      </c>
      <c r="BZ185" s="22">
        <f>(BA154-$BP$185)^2</f>
        <v>4.4563209618546438</v>
      </c>
      <c r="CA185" s="22">
        <f>(BB154-$BP$185)^2</f>
        <v>17.065160995336708</v>
      </c>
      <c r="CB185" s="22">
        <f>(BC154-$BP$185)^2</f>
        <v>2.1579610743797222</v>
      </c>
      <c r="CC185" s="22">
        <f>(BD154-$BP$185)^2</f>
        <v>29.170801343036434</v>
      </c>
      <c r="CD185" s="22">
        <f>(BE154-$BP$185)^2</f>
        <v>37.222201402510876</v>
      </c>
      <c r="CE185" s="22">
        <f>(BF154-$BP$185)^2</f>
        <v>5.8612412646096326</v>
      </c>
      <c r="CF185" s="22">
        <f>(BG154-$BP$185)^2</f>
        <v>56.265001572214111</v>
      </c>
      <c r="CG185" s="22">
        <f>(BH154-$BP$185)^2</f>
        <v>10.634121132843072</v>
      </c>
      <c r="CH185" s="22">
        <f>(BI154-$BP$185)^2</f>
        <v>28.398240963832663</v>
      </c>
      <c r="CI185" s="22">
        <f>(BJ154-$BP$185)^2</f>
        <v>43.54680140057053</v>
      </c>
      <c r="CJ185" s="22">
        <f>(BK154-$BP$185)^2</f>
        <v>6.5997611151700797</v>
      </c>
      <c r="CK185" s="22">
        <f>(BL154-$BP$185)^2</f>
        <v>39.200121251900924</v>
      </c>
      <c r="CL185" s="22">
        <f>(BM154-$BP$185)^2</f>
        <v>3.2364009276201844</v>
      </c>
      <c r="CN185" s="6" t="s">
        <v>52</v>
      </c>
      <c r="CO185" s="22">
        <f t="shared" si="120"/>
        <v>4.6409616953856903</v>
      </c>
      <c r="CP185" s="22">
        <v>0.5</v>
      </c>
      <c r="CQ185" s="22">
        <f t="shared" si="121"/>
        <v>2.3204808476928451</v>
      </c>
      <c r="CR185" s="22">
        <f t="shared" si="122"/>
        <v>4.6409616953856903</v>
      </c>
    </row>
    <row r="186" spans="67:96" ht="15" thickBot="1" x14ac:dyDescent="0.35">
      <c r="BO186" s="6" t="s">
        <v>53</v>
      </c>
      <c r="BP186" s="22">
        <f>AVERAGE(AT155:BM155)</f>
        <v>84.674999889826495</v>
      </c>
      <c r="BR186" s="6" t="s">
        <v>53</v>
      </c>
      <c r="BS186" s="22">
        <f>(AT155-$BP$186)^2</f>
        <v>20.475625896044246</v>
      </c>
      <c r="BT186" s="22">
        <f>(AU155-$BP$186)^2</f>
        <v>60.450626621044158</v>
      </c>
      <c r="BU186" s="22">
        <f>(AV155-$BP$186)^2</f>
        <v>3.2942248545719739</v>
      </c>
      <c r="BV186" s="22">
        <f>(AW155-$BP$186)^2</f>
        <v>9.8282255939485754</v>
      </c>
      <c r="BW186" s="22">
        <f>(AX155-$BP$186)^2</f>
        <v>14.402025746675095</v>
      </c>
      <c r="BX186" s="22">
        <f>(AY155-$BP$186)^2</f>
        <v>32.661225955313334</v>
      </c>
      <c r="BY186" s="22">
        <f>(AZ155-$BP$186)^2</f>
        <v>0.20702504719075093</v>
      </c>
      <c r="BZ186" s="22">
        <f>(BA155-$BP$186)^2</f>
        <v>0.78322489164065101</v>
      </c>
      <c r="CA186" s="22">
        <f>(BB155-$BP$186)^2</f>
        <v>5.6406247108170433</v>
      </c>
      <c r="CB186" s="22">
        <f>(BC155-$BP$186)^2</f>
        <v>6.2500411951642819E-4</v>
      </c>
      <c r="CC186" s="22">
        <f>(BD155-$BP$186)^2</f>
        <v>44.422226779375457</v>
      </c>
      <c r="CD186" s="22">
        <f>(BE155-$BP$186)^2</f>
        <v>47.679026296744091</v>
      </c>
      <c r="CE186" s="22">
        <f>(BF155-$BP$186)^2</f>
        <v>41.796232192988128</v>
      </c>
      <c r="CF186" s="22">
        <f>(BG155-$BP$186)^2</f>
        <v>84.548028287230167</v>
      </c>
      <c r="CG186" s="22">
        <f>(BH155-$BP$186)^2</f>
        <v>5.4522250453776913</v>
      </c>
      <c r="CH186" s="22">
        <f>(BI155-$BP$186)^2</f>
        <v>39.501225799929955</v>
      </c>
      <c r="CI186" s="22">
        <f>(BJ155-$BP$186)^2</f>
        <v>62.964226617124396</v>
      </c>
      <c r="CJ186" s="22">
        <f>(BK155-$BP$186)^2</f>
        <v>10.530025498241256</v>
      </c>
      <c r="CK186" s="22">
        <f>(BL155-$BP$186)^2</f>
        <v>61.858226147770132</v>
      </c>
      <c r="CL186" s="22">
        <f>(BM155-$BP$186)^2</f>
        <v>2.6082250854728541</v>
      </c>
      <c r="CN186" s="6" t="s">
        <v>53</v>
      </c>
      <c r="CO186" s="22">
        <f t="shared" si="120"/>
        <v>5.3758873053254117</v>
      </c>
      <c r="CP186" s="22">
        <v>0.5</v>
      </c>
      <c r="CQ186" s="22">
        <f t="shared" si="121"/>
        <v>2.6879436526627059</v>
      </c>
      <c r="CR186" s="22">
        <f t="shared" si="122"/>
        <v>5.3758873053254117</v>
      </c>
    </row>
    <row r="187" spans="67:96" ht="15" thickBot="1" x14ac:dyDescent="0.35">
      <c r="BO187" s="6" t="s">
        <v>54</v>
      </c>
      <c r="BP187" s="22">
        <f>AVERAGE(AT156:BM156)</f>
        <v>84.3024998719238</v>
      </c>
      <c r="BR187" s="6" t="s">
        <v>54</v>
      </c>
      <c r="BS187" s="22">
        <f>(AT156-$BP$187)^2</f>
        <v>36.330757663656563</v>
      </c>
      <c r="BT187" s="22">
        <f>(AU156-$BP$187)^2</f>
        <v>90.202508591727465</v>
      </c>
      <c r="BU187" s="22">
        <f>(AV156-$BP$187)^2</f>
        <v>6.0062615510906373E-3</v>
      </c>
      <c r="BV187" s="22">
        <f>(AW156-$BP$187)^2</f>
        <v>0.57380639005993117</v>
      </c>
      <c r="BW187" s="22">
        <f>(AX156-$BP$187)^2</f>
        <v>11.747757011337345</v>
      </c>
      <c r="BX187" s="22">
        <f>(AY156-$BP$187)^2</f>
        <v>46.478307757296363</v>
      </c>
      <c r="BY187" s="22">
        <f>(AZ156-$BP$187)^2</f>
        <v>0.96530616244475009</v>
      </c>
      <c r="BZ187" s="22">
        <f>(BA156-$BP$187)^2</f>
        <v>14.23175615351326</v>
      </c>
      <c r="CA187" s="22">
        <f>(BB156-$BP$187)^2</f>
        <v>22.113506062026961</v>
      </c>
      <c r="CB187" s="22">
        <f>(BC156-$BP$187)^2</f>
        <v>11.509055897816916</v>
      </c>
      <c r="CC187" s="22">
        <f>(BD156-$BP$187)^2</f>
        <v>24.034506350126101</v>
      </c>
      <c r="CD187" s="22">
        <f>(BE156-$BP$187)^2</f>
        <v>31.388006549493394</v>
      </c>
      <c r="CE187" s="22">
        <f>(BF156-$BP$187)^2</f>
        <v>25.426812430754058</v>
      </c>
      <c r="CF187" s="22">
        <f>(BG156-$BP$187)^2</f>
        <v>108.21201158283397</v>
      </c>
      <c r="CG187" s="22">
        <f>(BH156-$BP$187)^2</f>
        <v>41.377058127583531</v>
      </c>
      <c r="CH187" s="22">
        <f>(BI156-$BP$187)^2</f>
        <v>85.701308251240306</v>
      </c>
      <c r="CI187" s="22">
        <f>(BJ156-$BP$187)^2</f>
        <v>162.49875944576206</v>
      </c>
      <c r="CJ187" s="22">
        <f>(BK156-$BP$187)^2</f>
        <v>8.051406823105431</v>
      </c>
      <c r="CK187" s="22">
        <f>(BL156-$BP$187)^2</f>
        <v>39.974006675522602</v>
      </c>
      <c r="CL187" s="22">
        <f>(BM156-$BP$187)^2</f>
        <v>1.1556248481252054E-2</v>
      </c>
      <c r="CN187" s="6" t="s">
        <v>54</v>
      </c>
      <c r="CO187" s="22">
        <f t="shared" si="120"/>
        <v>6.3280253860207303</v>
      </c>
      <c r="CP187" s="22">
        <v>0.5</v>
      </c>
      <c r="CQ187" s="22">
        <f t="shared" si="121"/>
        <v>3.1640126930103651</v>
      </c>
      <c r="CR187" s="22">
        <f t="shared" si="122"/>
        <v>6.3280253860207303</v>
      </c>
    </row>
    <row r="188" spans="67:96" ht="15" thickBot="1" x14ac:dyDescent="0.35">
      <c r="BO188" s="6" t="s">
        <v>55</v>
      </c>
      <c r="BP188" s="22">
        <f>AVERAGE(AT157:BM157)</f>
        <v>85.554999867144289</v>
      </c>
      <c r="BR188" s="6" t="s">
        <v>55</v>
      </c>
      <c r="BS188" s="22">
        <f>(AT157-$BP$188)^2</f>
        <v>23.571026170078142</v>
      </c>
      <c r="BT188" s="22">
        <f>(AU157-$BP$188)^2</f>
        <v>87.89062741399276</v>
      </c>
      <c r="BU188" s="22">
        <f>(AV157-$BP$188)^2</f>
        <v>8.9102248626321465</v>
      </c>
      <c r="BV188" s="22">
        <f>(AW157-$BP$188)^2</f>
        <v>8.3232256501755248</v>
      </c>
      <c r="BW188" s="22">
        <f>(AX157-$BP$188)^2</f>
        <v>16.443025971582038</v>
      </c>
      <c r="BX188" s="22">
        <f>(AY157-$BP$188)^2</f>
        <v>53.655626684142646</v>
      </c>
      <c r="BY188" s="22">
        <f>(AZ157-$BP$188)^2</f>
        <v>7.2250093044006064E-3</v>
      </c>
      <c r="BZ188" s="22">
        <f>(BA157-$BP$188)^2</f>
        <v>19.58062485396696</v>
      </c>
      <c r="CA188" s="22">
        <f>(BB157-$BP$188)^2</f>
        <v>6.3252246312050779</v>
      </c>
      <c r="CB188" s="22">
        <f>(BC157-$BP$188)^2</f>
        <v>1.6770247686452471</v>
      </c>
      <c r="CC188" s="22">
        <f>(BD157-$BP$188)^2</f>
        <v>28.143025054261308</v>
      </c>
      <c r="CD188" s="22">
        <f>(BE157-$BP$188)^2</f>
        <v>69.639027890517909</v>
      </c>
      <c r="CE188" s="22">
        <f>(BF157-$BP$188)^2</f>
        <v>35.224231334069835</v>
      </c>
      <c r="CF188" s="22">
        <f>(BG157-$BP$188)^2</f>
        <v>155.37623547607683</v>
      </c>
      <c r="CG188" s="22">
        <f>(BH157-$BP$188)^2</f>
        <v>24.354225759339034</v>
      </c>
      <c r="CH188" s="22">
        <f>(BI157-$BP$188)^2</f>
        <v>80.730227086579731</v>
      </c>
      <c r="CI188" s="22">
        <f>(BJ157-$BP$188)^2</f>
        <v>126.90022791832808</v>
      </c>
      <c r="CJ188" s="22">
        <f>(BK157-$BP$188)^2</f>
        <v>25.45202620001438</v>
      </c>
      <c r="CK188" s="22">
        <f>(BL157-$BP$188)^2</f>
        <v>60.29522602673142</v>
      </c>
      <c r="CL188" s="22">
        <f>(BM157-$BP$188)^2</f>
        <v>4.389025238979249</v>
      </c>
      <c r="CN188" s="6" t="s">
        <v>55</v>
      </c>
      <c r="CO188" s="22">
        <f t="shared" si="120"/>
        <v>6.6367689269332297</v>
      </c>
      <c r="CP188" s="22">
        <v>0.5</v>
      </c>
      <c r="CQ188" s="22">
        <f t="shared" si="121"/>
        <v>3.3183844634666149</v>
      </c>
      <c r="CR188" s="22">
        <f t="shared" si="122"/>
        <v>6.6367689269332297</v>
      </c>
    </row>
    <row r="189" spans="67:96" ht="15" thickBot="1" x14ac:dyDescent="0.35">
      <c r="BO189" s="6" t="s">
        <v>56</v>
      </c>
      <c r="BP189" s="22">
        <f>AVERAGE(AT158:BM158)</f>
        <v>81.387499266985188</v>
      </c>
      <c r="BR189" s="6" t="s">
        <v>56</v>
      </c>
      <c r="BS189" s="22">
        <f>(AT158-$BP$189)^2</f>
        <v>38.719514996723433</v>
      </c>
      <c r="BT189" s="22">
        <f>(AU158-$BP$189)^2</f>
        <v>115.61627181288777</v>
      </c>
      <c r="BU189" s="22">
        <f>(AV158-$BP$189)^2</f>
        <v>12.584753317749286</v>
      </c>
      <c r="BV189" s="22">
        <f>(AW158-$BP$189)^2</f>
        <v>32.97631431556141</v>
      </c>
      <c r="BW189" s="22">
        <f>(AX158-$BP$189)^2</f>
        <v>46.546515961078192</v>
      </c>
      <c r="BX189" s="22">
        <f>(AY158-$BP$189)^2</f>
        <v>76.956768135895814</v>
      </c>
      <c r="BY189" s="22">
        <f>(AZ158-$BP$189)^2</f>
        <v>4.5156457017828534E-2</v>
      </c>
      <c r="BZ189" s="22">
        <f>(BA158-$BP$189)^2</f>
        <v>5.796053754200817</v>
      </c>
      <c r="CA189" s="22">
        <f>(BB158-$BP$189)^2</f>
        <v>11.954302735651774</v>
      </c>
      <c r="CB189" s="22">
        <f>(BC158-$BP$189)^2</f>
        <v>2.9155542645701775</v>
      </c>
      <c r="CC189" s="22">
        <f>(BD158-$BP$189)^2</f>
        <v>33.379503757991372</v>
      </c>
      <c r="CD189" s="22">
        <f>(BE158-$BP$189)^2</f>
        <v>101.75768398188819</v>
      </c>
      <c r="CE189" s="22">
        <f>(BF158-$BP$189)^2</f>
        <v>52.381422088228987</v>
      </c>
      <c r="CF189" s="22">
        <f>(BG158-$BP$189)^2</f>
        <v>339.57298116546161</v>
      </c>
      <c r="CG189" s="22">
        <f>(BH158-$BP$189)^2</f>
        <v>29.56640491916</v>
      </c>
      <c r="CH189" s="22">
        <f>(BI158-$BP$189)^2</f>
        <v>84.686018988268415</v>
      </c>
      <c r="CI189" s="22">
        <f>(BJ158-$BP$189)^2</f>
        <v>96.874820405921014</v>
      </c>
      <c r="CJ189" s="22">
        <f>(BK158-$BP$189)^2</f>
        <v>36.996814781739474</v>
      </c>
      <c r="CK189" s="22">
        <f>(BL158-$BP$189)^2</f>
        <v>103.98901714108969</v>
      </c>
      <c r="CL189" s="22">
        <f>(BM158-$BP$189)^2</f>
        <v>21.46006207392988</v>
      </c>
      <c r="CN189" s="6" t="s">
        <v>56</v>
      </c>
      <c r="CO189" s="22">
        <f t="shared" si="120"/>
        <v>8.0941042060028092</v>
      </c>
      <c r="CP189" s="22">
        <v>0.5</v>
      </c>
      <c r="CQ189" s="22">
        <f t="shared" si="121"/>
        <v>4.0470521030014046</v>
      </c>
      <c r="CR189" s="22">
        <f t="shared" si="122"/>
        <v>8.0941042060028092</v>
      </c>
    </row>
    <row r="190" spans="67:96" ht="15" thickBot="1" x14ac:dyDescent="0.35">
      <c r="BO190" s="6" t="s">
        <v>57</v>
      </c>
      <c r="BP190" s="22">
        <f>AVERAGE(AT159:BM159)</f>
        <v>84.065499708005177</v>
      </c>
      <c r="BR190" s="6" t="s">
        <v>57</v>
      </c>
      <c r="BS190" s="22">
        <f>(AT159-$BP$190)^2</f>
        <v>10.985911789143662</v>
      </c>
      <c r="BT190" s="22">
        <f>(AU159-$BP$190)^2</f>
        <v>57.82842449913359</v>
      </c>
      <c r="BU190" s="22">
        <f>(AV159-$BP$190)^2</f>
        <v>3.9820198500092308</v>
      </c>
      <c r="BV190" s="22">
        <f>(AW159-$BP$190)^2</f>
        <v>20.652482657734243</v>
      </c>
      <c r="BW190" s="22">
        <f>(AX159-$BP$190)^2</f>
        <v>6.5254715142290491</v>
      </c>
      <c r="BX190" s="22">
        <f>(AY159-$BP$190)^2</f>
        <v>47.810313470332325</v>
      </c>
      <c r="BY190" s="22">
        <f>(AZ159-$BP$190)^2</f>
        <v>12.072151704020792</v>
      </c>
      <c r="BZ190" s="22">
        <f>(BA159-$BP$190)^2</f>
        <v>12.499759444998762</v>
      </c>
      <c r="CA190" s="22">
        <f>(BB159-$BP$190)^2</f>
        <v>1.4774397617603492</v>
      </c>
      <c r="CB190" s="22">
        <f>(BC159-$BP$190)^2</f>
        <v>1.7305397323178278</v>
      </c>
      <c r="CC190" s="22">
        <f>(BD159-$BP$190)^2</f>
        <v>7.4283495178651151</v>
      </c>
      <c r="CD190" s="22">
        <f>(BE159-$BP$190)^2</f>
        <v>90.925776922547797</v>
      </c>
      <c r="CE190" s="22">
        <f>(BF159-$BP$190)^2</f>
        <v>57.539829522890351</v>
      </c>
      <c r="CF190" s="22">
        <f>(BG159-$BP$190)^2</f>
        <v>120.02299190082745</v>
      </c>
      <c r="CG190" s="22">
        <f>(BH159-$BP$190)^2</f>
        <v>25.659290074309748</v>
      </c>
      <c r="CH190" s="22">
        <f>(BI159-$BP$190)^2</f>
        <v>43.355643417112447</v>
      </c>
      <c r="CI190" s="22">
        <f>(BJ159-$BP$190)^2</f>
        <v>76.816465115714564</v>
      </c>
      <c r="CJ190" s="22">
        <f>(BK159-$BP$190)^2</f>
        <v>46.30122398353685</v>
      </c>
      <c r="CK190" s="22">
        <f>(BL159-$BP$190)^2</f>
        <v>93.808921149043201</v>
      </c>
      <c r="CL190" s="22">
        <f>(BM159-$BP$190)^2</f>
        <v>9.3299715769665301</v>
      </c>
      <c r="CN190" s="6" t="s">
        <v>57</v>
      </c>
      <c r="CO190" s="22">
        <f t="shared" si="120"/>
        <v>6.2691935920797146</v>
      </c>
      <c r="CP190" s="22">
        <v>0.5</v>
      </c>
      <c r="CQ190" s="22">
        <f t="shared" si="121"/>
        <v>3.1345967960398573</v>
      </c>
      <c r="CR190" s="22">
        <f t="shared" si="122"/>
        <v>6.2691935920797146</v>
      </c>
    </row>
    <row r="191" spans="67:96" ht="15" thickBot="1" x14ac:dyDescent="0.35">
      <c r="BO191" s="6" t="s">
        <v>58</v>
      </c>
      <c r="BP191" s="22">
        <f>AVERAGE(AT160:BM160)</f>
        <v>85.794499769845174</v>
      </c>
      <c r="BR191" s="6" t="s">
        <v>58</v>
      </c>
      <c r="BS191" s="22">
        <f>(AT160-$BP$191)^2</f>
        <v>24.855212265282951</v>
      </c>
      <c r="BT191" s="22">
        <f>(AU160-$BP$191)^2</f>
        <v>72.854764028643928</v>
      </c>
      <c r="BU191" s="22">
        <f>(AV160-$BP$191)^2</f>
        <v>9.329970116767452</v>
      </c>
      <c r="BV191" s="22">
        <f>(AW160-$BP$191)^2</f>
        <v>15.566971852396907</v>
      </c>
      <c r="BW191" s="22">
        <f>(AX160-$BP$191)^2</f>
        <v>21.673682179774925</v>
      </c>
      <c r="BX191" s="22">
        <f>(AY160-$BP$191)^2</f>
        <v>68.981333752342039</v>
      </c>
      <c r="BY191" s="22">
        <f>(AZ160-$BP$191)^2</f>
        <v>10.083800979518925</v>
      </c>
      <c r="BZ191" s="22">
        <f>(BA160-$BP$191)^2</f>
        <v>11.590619620152099</v>
      </c>
      <c r="CA191" s="22">
        <f>(BB160-$BP$191)^2</f>
        <v>13.209589568427646</v>
      </c>
      <c r="CB191" s="22">
        <f>(BC160-$BP$191)^2</f>
        <v>4.1602280971238621E-3</v>
      </c>
      <c r="CC191" s="22">
        <f>(BD160-$BP$191)^2</f>
        <v>38.495820716937949</v>
      </c>
      <c r="CD191" s="22">
        <f>(BE160-$BP$191)^2</f>
        <v>93.983338769472837</v>
      </c>
      <c r="CE191" s="22">
        <f>(BF160-$BP$191)^2</f>
        <v>82.709945365308954</v>
      </c>
      <c r="CF191" s="22">
        <f>(BG160-$BP$191)^2</f>
        <v>121.98099160832845</v>
      </c>
      <c r="CG191" s="22">
        <f>(BH160-$BP$191)^2</f>
        <v>18.100769839227137</v>
      </c>
      <c r="CH191" s="22">
        <f>(BI160-$BP$191)^2</f>
        <v>69.313953627085027</v>
      </c>
      <c r="CI191" s="22">
        <f>(BJ160-$BP$191)^2</f>
        <v>75.959944016297854</v>
      </c>
      <c r="CJ191" s="22">
        <f>(BK160-$BP$191)^2</f>
        <v>51.48780333434398</v>
      </c>
      <c r="CK191" s="22">
        <f>(BL160-$BP$191)^2</f>
        <v>119.34471284986992</v>
      </c>
      <c r="CL191" s="22">
        <f>(BM160-$BP$191)^2</f>
        <v>12.641581526288926</v>
      </c>
      <c r="CN191" s="6" t="s">
        <v>58</v>
      </c>
      <c r="CO191" s="22">
        <f t="shared" si="120"/>
        <v>7.004393231336147</v>
      </c>
      <c r="CP191" s="22">
        <v>0.5</v>
      </c>
      <c r="CQ191" s="22">
        <f t="shared" si="121"/>
        <v>3.5021966156680735</v>
      </c>
      <c r="CR191" s="22">
        <f t="shared" si="122"/>
        <v>7.004393231336147</v>
      </c>
    </row>
    <row r="192" spans="67:96" ht="15" thickBot="1" x14ac:dyDescent="0.35">
      <c r="BO192" s="6" t="s">
        <v>59</v>
      </c>
      <c r="BP192" s="22">
        <f>AVERAGE(AT161:BM161)</f>
        <v>83.071999345687033</v>
      </c>
      <c r="BR192" s="6" t="s">
        <v>59</v>
      </c>
      <c r="BS192" s="22">
        <f>(AT161-$BP$192)^2</f>
        <v>32.467210799594177</v>
      </c>
      <c r="BT192" s="22">
        <f>(AU161-$BP$192)^2</f>
        <v>88.510475996553055</v>
      </c>
      <c r="BU192" s="22">
        <f>(AV161-$BP$192)^2</f>
        <v>7.8512023390062833</v>
      </c>
      <c r="BV192" s="22">
        <f>(AW161-$BP$192)^2</f>
        <v>22.638569747549312</v>
      </c>
      <c r="BW192" s="22">
        <f>(AX161-$BP$192)^2</f>
        <v>20.41232942846699</v>
      </c>
      <c r="BX192" s="22">
        <f>(AY161-$BP$192)^2</f>
        <v>59.567533437272239</v>
      </c>
      <c r="BY192" s="22">
        <f>(AZ161-$BP$192)^2</f>
        <v>7.2253466008523271</v>
      </c>
      <c r="BZ192" s="22">
        <f>(BA161-$BP$192)^2</f>
        <v>14.76096168477131</v>
      </c>
      <c r="CA192" s="22">
        <f>(BB161-$BP$192)^2</f>
        <v>13.557121514549998</v>
      </c>
      <c r="CB192" s="22">
        <f>(BC161-$BP$192)^2</f>
        <v>3.9204206326979539E-2</v>
      </c>
      <c r="CC192" s="22">
        <f>(BD161-$BP$192)^2</f>
        <v>103.87688236354634</v>
      </c>
      <c r="CD192" s="22">
        <f>(BE161-$BP$192)^2</f>
        <v>141.89578436152439</v>
      </c>
      <c r="CE192" s="22">
        <f>(BF161-$BP$192)^2</f>
        <v>38.217129429037087</v>
      </c>
      <c r="CF192" s="22">
        <f>(BG161-$BP$192)^2</f>
        <v>81.036012503738903</v>
      </c>
      <c r="CG192" s="22">
        <f>(BH161-$BP$192)^2</f>
        <v>14.379261684256102</v>
      </c>
      <c r="CH192" s="22">
        <f>(BI161-$BP$192)^2</f>
        <v>103.38823646073337</v>
      </c>
      <c r="CI192" s="22">
        <f>(BJ161-$BP$192)^2</f>
        <v>135.6759188830716</v>
      </c>
      <c r="CJ192" s="22">
        <f>(BK161-$BP$192)^2</f>
        <v>36.096071342774451</v>
      </c>
      <c r="CK192" s="22">
        <f>(BL161-$BP$192)^2</f>
        <v>228.97755065514221</v>
      </c>
      <c r="CL192" s="22">
        <f>(BM161-$BP$192)^2</f>
        <v>13.89798797430427</v>
      </c>
      <c r="CN192" s="6" t="s">
        <v>59</v>
      </c>
      <c r="CO192" s="22">
        <f t="shared" si="120"/>
        <v>7.8286612131424906</v>
      </c>
      <c r="CP192" s="22">
        <v>0.5</v>
      </c>
      <c r="CQ192" s="22">
        <f t="shared" si="121"/>
        <v>3.9143306065712453</v>
      </c>
      <c r="CR192" s="22">
        <f t="shared" si="122"/>
        <v>7.8286612131424906</v>
      </c>
    </row>
    <row r="193" spans="67:96" ht="15" thickBot="1" x14ac:dyDescent="0.35">
      <c r="BO193" s="6" t="s">
        <v>60</v>
      </c>
      <c r="BP193" s="22">
        <f>AVERAGE(AT162:BM162)</f>
        <v>81.698499032515699</v>
      </c>
      <c r="BR193" s="6" t="s">
        <v>60</v>
      </c>
      <c r="BS193" s="22">
        <f>(AT162-$BP$193)^2</f>
        <v>29.718861126119805</v>
      </c>
      <c r="BT193" s="22">
        <f>(AU162-$BP$193)^2</f>
        <v>116.67242270562754</v>
      </c>
      <c r="BU193" s="22">
        <f>(AV162-$BP$193)^2</f>
        <v>12.099960929324993</v>
      </c>
      <c r="BV193" s="22">
        <f>(AW162-$BP$193)^2</f>
        <v>17.568679462613126</v>
      </c>
      <c r="BW193" s="22">
        <f>(AX162-$BP$193)^2</f>
        <v>14.451408733276134</v>
      </c>
      <c r="BX193" s="22">
        <f>(AY162-$BP$193)^2</f>
        <v>59.159186119308281</v>
      </c>
      <c r="BY193" s="22">
        <f>(AZ162-$BP$193)^2</f>
        <v>11.098897575739585</v>
      </c>
      <c r="BZ193" s="22">
        <f>(BA162-$BP$193)^2</f>
        <v>44.602364690922876</v>
      </c>
      <c r="CA193" s="22">
        <f>(BB162-$BP$193)^2</f>
        <v>5.0557496886225053</v>
      </c>
      <c r="CB193" s="22">
        <f>(BC162-$BP$193)^2</f>
        <v>0.63760118586618253</v>
      </c>
      <c r="CC193" s="22">
        <f>(BD162-$BP$193)^2</f>
        <v>135.92068973567382</v>
      </c>
      <c r="CD193" s="22">
        <f>(BE162-$BP$193)^2</f>
        <v>135.45474420162645</v>
      </c>
      <c r="CE193" s="22">
        <f>(BF162-$BP$193)^2</f>
        <v>40.940818241277547</v>
      </c>
      <c r="CF193" s="22">
        <f>(BG162-$BP$193)^2</f>
        <v>51.962477429325759</v>
      </c>
      <c r="CG193" s="22">
        <f>(BH162-$BP$193)^2</f>
        <v>46.35567543887462</v>
      </c>
      <c r="CH193" s="22">
        <f>(BI162-$BP$193)^2</f>
        <v>122.57813221747718</v>
      </c>
      <c r="CI193" s="22">
        <f>(BJ162-$BP$193)^2</f>
        <v>148.38896506830608</v>
      </c>
      <c r="CJ193" s="22">
        <f>(BK162-$BP$193)^2</f>
        <v>46.124484254289015</v>
      </c>
      <c r="CK193" s="22">
        <f>(BL162-$BP$193)^2</f>
        <v>130.6106700835019</v>
      </c>
      <c r="CL193" s="22">
        <f>(BM162-$BP$193)^2</f>
        <v>9.1899970332484244</v>
      </c>
      <c r="CN193" s="6" t="s">
        <v>60</v>
      </c>
      <c r="CO193" s="22">
        <f t="shared" si="120"/>
        <v>7.8759854384973433</v>
      </c>
      <c r="CP193" s="22">
        <v>0.5</v>
      </c>
      <c r="CQ193" s="22">
        <f t="shared" si="121"/>
        <v>3.9379927192486717</v>
      </c>
      <c r="CR193" s="22">
        <f t="shared" si="122"/>
        <v>7.8759854384973433</v>
      </c>
    </row>
    <row r="194" spans="67:96" ht="15" thickBot="1" x14ac:dyDescent="0.35">
      <c r="BO194" s="6" t="s">
        <v>61</v>
      </c>
      <c r="BP194" s="22">
        <f>AVERAGE(AT163:BM163)</f>
        <v>78.890497834726972</v>
      </c>
      <c r="BR194" s="6" t="s">
        <v>61</v>
      </c>
      <c r="BS194" s="22">
        <f>(AT163-$BP$194)^2</f>
        <v>50.8297982347949</v>
      </c>
      <c r="BT194" s="22">
        <f>(AU163-$BP$194)^2</f>
        <v>188.22473897877936</v>
      </c>
      <c r="BU194" s="22">
        <f>(AV163-$BP$194)^2</f>
        <v>44.096253085530662</v>
      </c>
      <c r="BV194" s="22">
        <f>(AW163-$BP$194)^2</f>
        <v>10.689642466516188</v>
      </c>
      <c r="BW194" s="22">
        <f>(AX163-$BP$194)^2</f>
        <v>21.432288400038821</v>
      </c>
      <c r="BX194" s="22">
        <f>(AY163-$BP$194)^2</f>
        <v>85.738378717891592</v>
      </c>
      <c r="BY194" s="22">
        <f>(AZ163-$BP$194)^2</f>
        <v>4.118877474966598</v>
      </c>
      <c r="BZ194" s="22">
        <f>(BA163-$BP$194)^2</f>
        <v>81.549974612225981</v>
      </c>
      <c r="CA194" s="22">
        <f>(BB163-$BP$194)^2</f>
        <v>51.129661178337898</v>
      </c>
      <c r="CB194" s="22">
        <f>(BC163-$BP$194)^2</f>
        <v>6.5050445069431078</v>
      </c>
      <c r="CC194" s="22">
        <f>(BD163-$BP$194)^2</f>
        <v>43.963538464734555</v>
      </c>
      <c r="CD194" s="22">
        <f>(BE163-$BP$194)^2</f>
        <v>112.15878490509452</v>
      </c>
      <c r="CE194" s="22">
        <f>(BF163-$BP$194)^2</f>
        <v>28.949781589289906</v>
      </c>
      <c r="CF194" s="22">
        <f>(BG163-$BP$194)^2</f>
        <v>47.616909513753825</v>
      </c>
      <c r="CG194" s="22">
        <f>(BH163-$BP$194)^2</f>
        <v>111.9470738493123</v>
      </c>
      <c r="CH194" s="22">
        <f>(BI163-$BP$194)^2</f>
        <v>186.85528728085987</v>
      </c>
      <c r="CI194" s="22">
        <f>(BJ163-$BP$194)^2</f>
        <v>214.31502283169064</v>
      </c>
      <c r="CJ194" s="22">
        <f>(BK163-$BP$194)^2</f>
        <v>33.634223341032026</v>
      </c>
      <c r="CK194" s="22">
        <f>(BL163-$BP$194)^2</f>
        <v>127.24982555186108</v>
      </c>
      <c r="CL194" s="22">
        <f>(BM163-$BP$194)^2</f>
        <v>6.7055196017354621</v>
      </c>
      <c r="CN194" s="6" t="s">
        <v>61</v>
      </c>
      <c r="CO194" s="22">
        <f t="shared" si="120"/>
        <v>8.759087385126584</v>
      </c>
      <c r="CP194" s="22">
        <v>0.5</v>
      </c>
      <c r="CQ194" s="22">
        <f t="shared" si="121"/>
        <v>4.379543692563292</v>
      </c>
      <c r="CR194" s="22">
        <f t="shared" si="122"/>
        <v>8.759087385126584</v>
      </c>
    </row>
    <row r="195" spans="67:96" ht="15" thickBot="1" x14ac:dyDescent="0.35">
      <c r="BO195" s="6" t="s">
        <v>62</v>
      </c>
      <c r="BP195" s="22">
        <f>AVERAGE(AT164:BM164)</f>
        <v>78.826497148827031</v>
      </c>
      <c r="BR195" s="6" t="s">
        <v>62</v>
      </c>
      <c r="BS195" s="22">
        <f>(AT164-$BP$195)^2</f>
        <v>86.92770310167073</v>
      </c>
      <c r="BT195" s="22">
        <f>(AU164-$BP$195)^2</f>
        <v>206.31021335568178</v>
      </c>
      <c r="BU195" s="22">
        <f>(AV164-$BP$195)^2</f>
        <v>81.117104751701604</v>
      </c>
      <c r="BV195" s="22">
        <f>(AW164-$BP$195)^2</f>
        <v>15.630182499160551</v>
      </c>
      <c r="BW195" s="22">
        <f>(AX164-$BP$195)^2</f>
        <v>34.733373617094635</v>
      </c>
      <c r="BX195" s="22">
        <f>(AY164-$BP$195)^2</f>
        <v>98.07936699893007</v>
      </c>
      <c r="BY195" s="22">
        <f>(AZ164-$BP$195)^2</f>
        <v>2.0836989101429615</v>
      </c>
      <c r="BZ195" s="22">
        <f>(BA164-$BP$195)^2</f>
        <v>86.983665622727457</v>
      </c>
      <c r="CA195" s="22">
        <f>(BB164-$BP$195)^2</f>
        <v>31.770129204101401</v>
      </c>
      <c r="CB195" s="22">
        <f>(BC164-$BP$195)^2</f>
        <v>12.648683660218879</v>
      </c>
      <c r="CC195" s="22">
        <f>(BD164-$BP$195)^2</f>
        <v>31.995990499062277</v>
      </c>
      <c r="CD195" s="22">
        <f>(BE164-$BP$195)^2</f>
        <v>107.05016565898042</v>
      </c>
      <c r="CE195" s="22">
        <f>(BF164-$BP$195)^2</f>
        <v>15.027245047187302</v>
      </c>
      <c r="CF195" s="22">
        <f>(BG164-$BP$195)^2</f>
        <v>64.104071628023902</v>
      </c>
      <c r="CG195" s="22">
        <f>(BH164-$BP$195)^2</f>
        <v>131.4807876693535</v>
      </c>
      <c r="CH195" s="22">
        <f>(BI164-$BP$195)^2</f>
        <v>135.10581510235394</v>
      </c>
      <c r="CI195" s="22">
        <f>(BJ164-$BP$195)^2</f>
        <v>178.58320731112764</v>
      </c>
      <c r="CJ195" s="22">
        <f>(BK164-$BP$195)^2</f>
        <v>28.233310030614334</v>
      </c>
      <c r="CK195" s="22">
        <f>(BL164-$BP$195)^2</f>
        <v>138.45071305983271</v>
      </c>
      <c r="CL195" s="22">
        <f>(BM164-$BP$195)^2</f>
        <v>11.995849492069976</v>
      </c>
      <c r="CN195" s="6" t="s">
        <v>62</v>
      </c>
      <c r="CO195" s="22">
        <f t="shared" si="120"/>
        <v>8.880230192666108</v>
      </c>
      <c r="CP195" s="22">
        <v>0.5</v>
      </c>
      <c r="CQ195" s="22">
        <f t="shared" si="121"/>
        <v>4.440115096333054</v>
      </c>
      <c r="CR195" s="22">
        <f t="shared" si="122"/>
        <v>8.880230192666108</v>
      </c>
    </row>
  </sheetData>
  <mergeCells count="17">
    <mergeCell ref="AS26:AS46"/>
    <mergeCell ref="BO26:BO46"/>
    <mergeCell ref="BR26:BR46"/>
    <mergeCell ref="BU26:BU46"/>
    <mergeCell ref="X48:BX49"/>
    <mergeCell ref="AR144:AR164"/>
    <mergeCell ref="BY52:BY72"/>
    <mergeCell ref="CB52:CB72"/>
    <mergeCell ref="V119:V139"/>
    <mergeCell ref="V95:V115"/>
    <mergeCell ref="AR95:AR115"/>
    <mergeCell ref="AR119:AR139"/>
    <mergeCell ref="AU95:AU115"/>
    <mergeCell ref="AU119:AU139"/>
    <mergeCell ref="AD52:AD72"/>
    <mergeCell ref="AZ52:AZ72"/>
    <mergeCell ref="BV52:BV72"/>
  </mergeCells>
  <phoneticPr fontId="7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ANECOICA ISO 3745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 Mayor Boronat</dc:creator>
  <cp:lastModifiedBy>Pau Mayor Boronat</cp:lastModifiedBy>
  <dcterms:created xsi:type="dcterms:W3CDTF">2024-04-12T10:34:14Z</dcterms:created>
  <dcterms:modified xsi:type="dcterms:W3CDTF">2024-07-04T23:42:42Z</dcterms:modified>
</cp:coreProperties>
</file>