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/>
  <mc:AlternateContent xmlns:mc="http://schemas.openxmlformats.org/markup-compatibility/2006">
    <mc:Choice Requires="x15">
      <x15ac:absPath xmlns:x15ac="http://schemas.microsoft.com/office/spreadsheetml/2010/11/ac" url="C:\Users\Pau\Downloads\"/>
    </mc:Choice>
  </mc:AlternateContent>
  <xr:revisionPtr revIDLastSave="0" documentId="13_ncr:1_{889FC6FF-3356-4C68-9675-1DF4C456C067}" xr6:coauthVersionLast="47" xr6:coauthVersionMax="47" xr10:uidLastSave="{00000000-0000-0000-0000-000000000000}"/>
  <bookViews>
    <workbookView xWindow="-96" yWindow="0" windowWidth="11712" windowHeight="12336" activeTab="2" xr2:uid="{00000000-000D-0000-FFFF-FFFF00000000}"/>
  </bookViews>
  <sheets>
    <sheet name="U(+-)" sheetId="2" r:id="rId1"/>
    <sheet name="Lw (dB)" sheetId="1" r:id="rId2"/>
    <sheet name="GraficaRangoyValor" sheetId="9" r:id="rId3"/>
    <sheet name="Margenes3741Comparacion" sheetId="4" r:id="rId4"/>
    <sheet name="Margenes3741NivelPresion" sheetId="5" r:id="rId5"/>
    <sheet name="Margenes3745Anecoica" sheetId="6" r:id="rId6"/>
    <sheet name="Margenes3746PlanoReflectante" sheetId="8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3" i="9" l="1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97" i="9"/>
  <c r="A98" i="9"/>
  <c r="A99" i="9"/>
  <c r="A100" i="9"/>
  <c r="A101" i="9"/>
  <c r="A102" i="9"/>
  <c r="A103" i="9"/>
  <c r="A104" i="9"/>
  <c r="A105" i="9"/>
  <c r="A106" i="9"/>
  <c r="A107" i="9"/>
  <c r="A108" i="9"/>
  <c r="A109" i="9"/>
  <c r="A110" i="9"/>
  <c r="A111" i="9"/>
  <c r="A112" i="9"/>
  <c r="A113" i="9"/>
  <c r="A114" i="9"/>
  <c r="A115" i="9"/>
  <c r="A116" i="9"/>
  <c r="A117" i="9"/>
  <c r="A118" i="9"/>
  <c r="A39" i="9"/>
  <c r="A40" i="9"/>
  <c r="A41" i="9"/>
  <c r="A42" i="9"/>
  <c r="A38" i="9"/>
  <c r="A37" i="9"/>
  <c r="A36" i="9"/>
  <c r="A35" i="9"/>
  <c r="L13" i="9"/>
  <c r="B69" i="9" s="1"/>
  <c r="L21" i="9"/>
  <c r="B101" i="9" s="1"/>
  <c r="J11" i="9"/>
  <c r="B60" i="9" s="1"/>
  <c r="J23" i="9"/>
  <c r="B108" i="9" s="1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5" i="9"/>
  <c r="B5" i="9"/>
  <c r="D35" i="9" s="1"/>
  <c r="C5" i="9"/>
  <c r="D36" i="9" s="1"/>
  <c r="D5" i="9"/>
  <c r="D37" i="9" s="1"/>
  <c r="E5" i="9"/>
  <c r="D38" i="9" s="1"/>
  <c r="B6" i="9"/>
  <c r="D39" i="9" s="1"/>
  <c r="C6" i="9"/>
  <c r="D40" i="9" s="1"/>
  <c r="D6" i="9"/>
  <c r="D41" i="9" s="1"/>
  <c r="E6" i="9"/>
  <c r="D42" i="9" s="1"/>
  <c r="B7" i="9"/>
  <c r="D43" i="9" s="1"/>
  <c r="C7" i="9"/>
  <c r="D44" i="9" s="1"/>
  <c r="D7" i="9"/>
  <c r="D45" i="9" s="1"/>
  <c r="E7" i="9"/>
  <c r="D46" i="9" s="1"/>
  <c r="B8" i="9"/>
  <c r="D47" i="9" s="1"/>
  <c r="C8" i="9"/>
  <c r="D48" i="9" s="1"/>
  <c r="D8" i="9"/>
  <c r="D49" i="9" s="1"/>
  <c r="E8" i="9"/>
  <c r="D50" i="9" s="1"/>
  <c r="B9" i="9"/>
  <c r="D51" i="9" s="1"/>
  <c r="C9" i="9"/>
  <c r="D52" i="9" s="1"/>
  <c r="D9" i="9"/>
  <c r="D53" i="9" s="1"/>
  <c r="E9" i="9"/>
  <c r="D54" i="9" s="1"/>
  <c r="B10" i="9"/>
  <c r="D55" i="9" s="1"/>
  <c r="C10" i="9"/>
  <c r="D56" i="9" s="1"/>
  <c r="D10" i="9"/>
  <c r="D57" i="9" s="1"/>
  <c r="E10" i="9"/>
  <c r="D58" i="9" s="1"/>
  <c r="B11" i="9"/>
  <c r="D59" i="9" s="1"/>
  <c r="C11" i="9"/>
  <c r="D60" i="9" s="1"/>
  <c r="D11" i="9"/>
  <c r="D61" i="9" s="1"/>
  <c r="E11" i="9"/>
  <c r="D62" i="9" s="1"/>
  <c r="B12" i="9"/>
  <c r="D63" i="9" s="1"/>
  <c r="C12" i="9"/>
  <c r="D64" i="9" s="1"/>
  <c r="D12" i="9"/>
  <c r="D65" i="9" s="1"/>
  <c r="E12" i="9"/>
  <c r="D66" i="9" s="1"/>
  <c r="B13" i="9"/>
  <c r="D67" i="9" s="1"/>
  <c r="C13" i="9"/>
  <c r="D68" i="9" s="1"/>
  <c r="D13" i="9"/>
  <c r="D69" i="9" s="1"/>
  <c r="E13" i="9"/>
  <c r="D70" i="9" s="1"/>
  <c r="B14" i="9"/>
  <c r="D71" i="9" s="1"/>
  <c r="C14" i="9"/>
  <c r="D72" i="9" s="1"/>
  <c r="D14" i="9"/>
  <c r="D73" i="9" s="1"/>
  <c r="E14" i="9"/>
  <c r="D74" i="9" s="1"/>
  <c r="B15" i="9"/>
  <c r="D75" i="9" s="1"/>
  <c r="C15" i="9"/>
  <c r="D76" i="9" s="1"/>
  <c r="D15" i="9"/>
  <c r="D77" i="9" s="1"/>
  <c r="E15" i="9"/>
  <c r="D78" i="9" s="1"/>
  <c r="B16" i="9"/>
  <c r="D79" i="9" s="1"/>
  <c r="C16" i="9"/>
  <c r="D80" i="9" s="1"/>
  <c r="D16" i="9"/>
  <c r="D81" i="9" s="1"/>
  <c r="E16" i="9"/>
  <c r="D82" i="9" s="1"/>
  <c r="B17" i="9"/>
  <c r="D83" i="9" s="1"/>
  <c r="C17" i="9"/>
  <c r="D84" i="9" s="1"/>
  <c r="D17" i="9"/>
  <c r="D85" i="9" s="1"/>
  <c r="E17" i="9"/>
  <c r="D86" i="9" s="1"/>
  <c r="B18" i="9"/>
  <c r="D87" i="9" s="1"/>
  <c r="C18" i="9"/>
  <c r="D88" i="9" s="1"/>
  <c r="D18" i="9"/>
  <c r="D89" i="9" s="1"/>
  <c r="E18" i="9"/>
  <c r="D90" i="9" s="1"/>
  <c r="B19" i="9"/>
  <c r="D91" i="9" s="1"/>
  <c r="C19" i="9"/>
  <c r="D92" i="9" s="1"/>
  <c r="D19" i="9"/>
  <c r="D93" i="9" s="1"/>
  <c r="E19" i="9"/>
  <c r="D94" i="9" s="1"/>
  <c r="B20" i="9"/>
  <c r="D95" i="9" s="1"/>
  <c r="C20" i="9"/>
  <c r="D96" i="9" s="1"/>
  <c r="D20" i="9"/>
  <c r="D97" i="9" s="1"/>
  <c r="E20" i="9"/>
  <c r="D98" i="9" s="1"/>
  <c r="B21" i="9"/>
  <c r="D99" i="9" s="1"/>
  <c r="C21" i="9"/>
  <c r="D100" i="9" s="1"/>
  <c r="D21" i="9"/>
  <c r="D101" i="9" s="1"/>
  <c r="E21" i="9"/>
  <c r="D102" i="9" s="1"/>
  <c r="B22" i="9"/>
  <c r="D103" i="9" s="1"/>
  <c r="C22" i="9"/>
  <c r="D104" i="9" s="1"/>
  <c r="D22" i="9"/>
  <c r="D105" i="9" s="1"/>
  <c r="E22" i="9"/>
  <c r="D106" i="9" s="1"/>
  <c r="B23" i="9"/>
  <c r="D107" i="9" s="1"/>
  <c r="C23" i="9"/>
  <c r="D108" i="9" s="1"/>
  <c r="D23" i="9"/>
  <c r="D109" i="9" s="1"/>
  <c r="E23" i="9"/>
  <c r="D110" i="9" s="1"/>
  <c r="B24" i="9"/>
  <c r="D111" i="9" s="1"/>
  <c r="C24" i="9"/>
  <c r="D112" i="9" s="1"/>
  <c r="D24" i="9"/>
  <c r="D113" i="9" s="1"/>
  <c r="E24" i="9"/>
  <c r="D114" i="9" s="1"/>
  <c r="B25" i="9"/>
  <c r="D115" i="9" s="1"/>
  <c r="C25" i="9"/>
  <c r="D116" i="9" s="1"/>
  <c r="D25" i="9"/>
  <c r="D117" i="9" s="1"/>
  <c r="E25" i="9"/>
  <c r="D118" i="9" s="1"/>
  <c r="C4" i="9"/>
  <c r="J4" i="9" s="1"/>
  <c r="D4" i="9"/>
  <c r="L4" i="9" s="1"/>
  <c r="E4" i="9"/>
  <c r="N4" i="9" s="1"/>
  <c r="B4" i="9"/>
  <c r="H4" i="9" s="1"/>
  <c r="B4" i="8"/>
  <c r="N6" i="9" s="1"/>
  <c r="B42" i="9" s="1"/>
  <c r="C4" i="8"/>
  <c r="O6" i="9" s="1"/>
  <c r="C42" i="9" s="1"/>
  <c r="B5" i="8"/>
  <c r="N7" i="9" s="1"/>
  <c r="B46" i="9" s="1"/>
  <c r="C5" i="8"/>
  <c r="O7" i="9" s="1"/>
  <c r="C46" i="9" s="1"/>
  <c r="B6" i="8"/>
  <c r="N8" i="9" s="1"/>
  <c r="B50" i="9" s="1"/>
  <c r="C6" i="8"/>
  <c r="O8" i="9" s="1"/>
  <c r="C50" i="9" s="1"/>
  <c r="B7" i="8"/>
  <c r="N9" i="9" s="1"/>
  <c r="B54" i="9" s="1"/>
  <c r="C7" i="8"/>
  <c r="O9" i="9" s="1"/>
  <c r="C54" i="9" s="1"/>
  <c r="B8" i="8"/>
  <c r="N10" i="9" s="1"/>
  <c r="B58" i="9" s="1"/>
  <c r="C8" i="8"/>
  <c r="O10" i="9" s="1"/>
  <c r="C58" i="9" s="1"/>
  <c r="B9" i="8"/>
  <c r="N11" i="9" s="1"/>
  <c r="B62" i="9" s="1"/>
  <c r="C9" i="8"/>
  <c r="O11" i="9" s="1"/>
  <c r="C62" i="9" s="1"/>
  <c r="B10" i="8"/>
  <c r="N12" i="9" s="1"/>
  <c r="B66" i="9" s="1"/>
  <c r="C10" i="8"/>
  <c r="O12" i="9" s="1"/>
  <c r="C66" i="9" s="1"/>
  <c r="B11" i="8"/>
  <c r="N13" i="9" s="1"/>
  <c r="B70" i="9" s="1"/>
  <c r="C11" i="8"/>
  <c r="O13" i="9" s="1"/>
  <c r="C70" i="9" s="1"/>
  <c r="B12" i="8"/>
  <c r="N14" i="9" s="1"/>
  <c r="B74" i="9" s="1"/>
  <c r="C12" i="8"/>
  <c r="O14" i="9" s="1"/>
  <c r="C74" i="9" s="1"/>
  <c r="B13" i="8"/>
  <c r="N15" i="9" s="1"/>
  <c r="B78" i="9" s="1"/>
  <c r="C13" i="8"/>
  <c r="O15" i="9" s="1"/>
  <c r="C78" i="9" s="1"/>
  <c r="B14" i="8"/>
  <c r="N16" i="9" s="1"/>
  <c r="B82" i="9" s="1"/>
  <c r="C14" i="8"/>
  <c r="O16" i="9" s="1"/>
  <c r="C82" i="9" s="1"/>
  <c r="B15" i="8"/>
  <c r="N17" i="9" s="1"/>
  <c r="B86" i="9" s="1"/>
  <c r="C15" i="8"/>
  <c r="O17" i="9" s="1"/>
  <c r="C86" i="9" s="1"/>
  <c r="B16" i="8"/>
  <c r="N18" i="9" s="1"/>
  <c r="B90" i="9" s="1"/>
  <c r="C16" i="8"/>
  <c r="O18" i="9" s="1"/>
  <c r="C90" i="9" s="1"/>
  <c r="B17" i="8"/>
  <c r="N19" i="9" s="1"/>
  <c r="B94" i="9" s="1"/>
  <c r="C17" i="8"/>
  <c r="O19" i="9" s="1"/>
  <c r="C94" i="9" s="1"/>
  <c r="B18" i="8"/>
  <c r="N20" i="9" s="1"/>
  <c r="B98" i="9" s="1"/>
  <c r="C18" i="8"/>
  <c r="O20" i="9" s="1"/>
  <c r="C98" i="9" s="1"/>
  <c r="B19" i="8"/>
  <c r="N21" i="9" s="1"/>
  <c r="B102" i="9" s="1"/>
  <c r="C19" i="8"/>
  <c r="O21" i="9" s="1"/>
  <c r="C102" i="9" s="1"/>
  <c r="B20" i="8"/>
  <c r="N22" i="9" s="1"/>
  <c r="B106" i="9" s="1"/>
  <c r="C20" i="8"/>
  <c r="O22" i="9" s="1"/>
  <c r="C106" i="9" s="1"/>
  <c r="B21" i="8"/>
  <c r="N23" i="9" s="1"/>
  <c r="B110" i="9" s="1"/>
  <c r="C21" i="8"/>
  <c r="O23" i="9" s="1"/>
  <c r="C110" i="9" s="1"/>
  <c r="B22" i="8"/>
  <c r="N24" i="9" s="1"/>
  <c r="B114" i="9" s="1"/>
  <c r="C22" i="8"/>
  <c r="O24" i="9" s="1"/>
  <c r="C114" i="9" s="1"/>
  <c r="B23" i="8"/>
  <c r="N25" i="9" s="1"/>
  <c r="B118" i="9" s="1"/>
  <c r="C23" i="8"/>
  <c r="O25" i="9" s="1"/>
  <c r="C118" i="9" s="1"/>
  <c r="C3" i="8"/>
  <c r="O5" i="9" s="1"/>
  <c r="C38" i="9" s="1"/>
  <c r="B3" i="8"/>
  <c r="N5" i="9" s="1"/>
  <c r="B38" i="9" s="1"/>
  <c r="B4" i="6"/>
  <c r="L6" i="9" s="1"/>
  <c r="B41" i="9" s="1"/>
  <c r="C4" i="6"/>
  <c r="M6" i="9" s="1"/>
  <c r="C41" i="9" s="1"/>
  <c r="B5" i="6"/>
  <c r="L7" i="9" s="1"/>
  <c r="B45" i="9" s="1"/>
  <c r="C5" i="6"/>
  <c r="M7" i="9" s="1"/>
  <c r="C45" i="9" s="1"/>
  <c r="B6" i="6"/>
  <c r="L8" i="9" s="1"/>
  <c r="B49" i="9" s="1"/>
  <c r="C6" i="6"/>
  <c r="M8" i="9" s="1"/>
  <c r="C49" i="9" s="1"/>
  <c r="B7" i="6"/>
  <c r="L9" i="9" s="1"/>
  <c r="B53" i="9" s="1"/>
  <c r="C7" i="6"/>
  <c r="M9" i="9" s="1"/>
  <c r="C53" i="9" s="1"/>
  <c r="B8" i="6"/>
  <c r="L10" i="9" s="1"/>
  <c r="B57" i="9" s="1"/>
  <c r="C8" i="6"/>
  <c r="M10" i="9" s="1"/>
  <c r="C57" i="9" s="1"/>
  <c r="B9" i="6"/>
  <c r="L11" i="9" s="1"/>
  <c r="B61" i="9" s="1"/>
  <c r="C9" i="6"/>
  <c r="M11" i="9" s="1"/>
  <c r="C61" i="9" s="1"/>
  <c r="B10" i="6"/>
  <c r="L12" i="9" s="1"/>
  <c r="B65" i="9" s="1"/>
  <c r="C10" i="6"/>
  <c r="M12" i="9" s="1"/>
  <c r="C65" i="9" s="1"/>
  <c r="B11" i="6"/>
  <c r="C11" i="6"/>
  <c r="M13" i="9" s="1"/>
  <c r="C69" i="9" s="1"/>
  <c r="B12" i="6"/>
  <c r="L14" i="9" s="1"/>
  <c r="B73" i="9" s="1"/>
  <c r="C12" i="6"/>
  <c r="M14" i="9" s="1"/>
  <c r="C73" i="9" s="1"/>
  <c r="B13" i="6"/>
  <c r="L15" i="9" s="1"/>
  <c r="B77" i="9" s="1"/>
  <c r="C13" i="6"/>
  <c r="M15" i="9" s="1"/>
  <c r="C77" i="9" s="1"/>
  <c r="B14" i="6"/>
  <c r="L16" i="9" s="1"/>
  <c r="B81" i="9" s="1"/>
  <c r="C14" i="6"/>
  <c r="M16" i="9" s="1"/>
  <c r="C81" i="9" s="1"/>
  <c r="B15" i="6"/>
  <c r="L17" i="9" s="1"/>
  <c r="B85" i="9" s="1"/>
  <c r="C15" i="6"/>
  <c r="M17" i="9" s="1"/>
  <c r="C85" i="9" s="1"/>
  <c r="B16" i="6"/>
  <c r="L18" i="9" s="1"/>
  <c r="B89" i="9" s="1"/>
  <c r="C16" i="6"/>
  <c r="M18" i="9" s="1"/>
  <c r="C89" i="9" s="1"/>
  <c r="B17" i="6"/>
  <c r="L19" i="9" s="1"/>
  <c r="B93" i="9" s="1"/>
  <c r="C17" i="6"/>
  <c r="M19" i="9" s="1"/>
  <c r="C93" i="9" s="1"/>
  <c r="B18" i="6"/>
  <c r="L20" i="9" s="1"/>
  <c r="B97" i="9" s="1"/>
  <c r="C18" i="6"/>
  <c r="M20" i="9" s="1"/>
  <c r="C97" i="9" s="1"/>
  <c r="B19" i="6"/>
  <c r="C19" i="6"/>
  <c r="M21" i="9" s="1"/>
  <c r="C101" i="9" s="1"/>
  <c r="B20" i="6"/>
  <c r="L22" i="9" s="1"/>
  <c r="B105" i="9" s="1"/>
  <c r="C20" i="6"/>
  <c r="M22" i="9" s="1"/>
  <c r="C105" i="9" s="1"/>
  <c r="B21" i="6"/>
  <c r="L23" i="9" s="1"/>
  <c r="B109" i="9" s="1"/>
  <c r="C21" i="6"/>
  <c r="M23" i="9" s="1"/>
  <c r="C109" i="9" s="1"/>
  <c r="B22" i="6"/>
  <c r="L24" i="9" s="1"/>
  <c r="B113" i="9" s="1"/>
  <c r="C22" i="6"/>
  <c r="M24" i="9" s="1"/>
  <c r="C113" i="9" s="1"/>
  <c r="B23" i="6"/>
  <c r="L25" i="9" s="1"/>
  <c r="B117" i="9" s="1"/>
  <c r="C23" i="6"/>
  <c r="M25" i="9" s="1"/>
  <c r="C117" i="9" s="1"/>
  <c r="C3" i="6"/>
  <c r="M5" i="9" s="1"/>
  <c r="C37" i="9" s="1"/>
  <c r="B3" i="6"/>
  <c r="L5" i="9" s="1"/>
  <c r="B37" i="9" s="1"/>
  <c r="B4" i="5"/>
  <c r="J6" i="9" s="1"/>
  <c r="B40" i="9" s="1"/>
  <c r="C4" i="5"/>
  <c r="K6" i="9" s="1"/>
  <c r="C40" i="9" s="1"/>
  <c r="B5" i="5"/>
  <c r="J7" i="9" s="1"/>
  <c r="B44" i="9" s="1"/>
  <c r="C5" i="5"/>
  <c r="K7" i="9" s="1"/>
  <c r="C44" i="9" s="1"/>
  <c r="B6" i="5"/>
  <c r="J8" i="9" s="1"/>
  <c r="B48" i="9" s="1"/>
  <c r="C6" i="5"/>
  <c r="K8" i="9" s="1"/>
  <c r="C48" i="9" s="1"/>
  <c r="B7" i="5"/>
  <c r="J9" i="9" s="1"/>
  <c r="B52" i="9" s="1"/>
  <c r="C7" i="5"/>
  <c r="K9" i="9" s="1"/>
  <c r="C52" i="9" s="1"/>
  <c r="B8" i="5"/>
  <c r="J10" i="9" s="1"/>
  <c r="B56" i="9" s="1"/>
  <c r="C8" i="5"/>
  <c r="K10" i="9" s="1"/>
  <c r="C56" i="9" s="1"/>
  <c r="B9" i="5"/>
  <c r="C9" i="5"/>
  <c r="K11" i="9" s="1"/>
  <c r="C60" i="9" s="1"/>
  <c r="B10" i="5"/>
  <c r="J12" i="9" s="1"/>
  <c r="B64" i="9" s="1"/>
  <c r="C10" i="5"/>
  <c r="K12" i="9" s="1"/>
  <c r="C64" i="9" s="1"/>
  <c r="B11" i="5"/>
  <c r="J13" i="9" s="1"/>
  <c r="B68" i="9" s="1"/>
  <c r="C11" i="5"/>
  <c r="K13" i="9" s="1"/>
  <c r="C68" i="9" s="1"/>
  <c r="B12" i="5"/>
  <c r="J14" i="9" s="1"/>
  <c r="B72" i="9" s="1"/>
  <c r="C12" i="5"/>
  <c r="K14" i="9" s="1"/>
  <c r="C72" i="9" s="1"/>
  <c r="B13" i="5"/>
  <c r="J15" i="9" s="1"/>
  <c r="B76" i="9" s="1"/>
  <c r="C13" i="5"/>
  <c r="K15" i="9" s="1"/>
  <c r="C76" i="9" s="1"/>
  <c r="B14" i="5"/>
  <c r="J16" i="9" s="1"/>
  <c r="B80" i="9" s="1"/>
  <c r="C14" i="5"/>
  <c r="K16" i="9" s="1"/>
  <c r="C80" i="9" s="1"/>
  <c r="B15" i="5"/>
  <c r="J17" i="9" s="1"/>
  <c r="B84" i="9" s="1"/>
  <c r="C15" i="5"/>
  <c r="K17" i="9" s="1"/>
  <c r="C84" i="9" s="1"/>
  <c r="B16" i="5"/>
  <c r="J18" i="9" s="1"/>
  <c r="B88" i="9" s="1"/>
  <c r="C16" i="5"/>
  <c r="K18" i="9" s="1"/>
  <c r="C88" i="9" s="1"/>
  <c r="B17" i="5"/>
  <c r="J19" i="9" s="1"/>
  <c r="B92" i="9" s="1"/>
  <c r="C17" i="5"/>
  <c r="K19" i="9" s="1"/>
  <c r="C92" i="9" s="1"/>
  <c r="B18" i="5"/>
  <c r="J20" i="9" s="1"/>
  <c r="B96" i="9" s="1"/>
  <c r="C18" i="5"/>
  <c r="K20" i="9" s="1"/>
  <c r="C96" i="9" s="1"/>
  <c r="B19" i="5"/>
  <c r="J21" i="9" s="1"/>
  <c r="B100" i="9" s="1"/>
  <c r="C19" i="5"/>
  <c r="K21" i="9" s="1"/>
  <c r="C100" i="9" s="1"/>
  <c r="B20" i="5"/>
  <c r="J22" i="9" s="1"/>
  <c r="B104" i="9" s="1"/>
  <c r="C20" i="5"/>
  <c r="K22" i="9" s="1"/>
  <c r="C104" i="9" s="1"/>
  <c r="B21" i="5"/>
  <c r="C21" i="5"/>
  <c r="K23" i="9" s="1"/>
  <c r="C108" i="9" s="1"/>
  <c r="B22" i="5"/>
  <c r="J24" i="9" s="1"/>
  <c r="B112" i="9" s="1"/>
  <c r="C22" i="5"/>
  <c r="K24" i="9" s="1"/>
  <c r="C112" i="9" s="1"/>
  <c r="B23" i="5"/>
  <c r="J25" i="9" s="1"/>
  <c r="B116" i="9" s="1"/>
  <c r="C23" i="5"/>
  <c r="K25" i="9" s="1"/>
  <c r="C116" i="9" s="1"/>
  <c r="C3" i="5"/>
  <c r="K5" i="9" s="1"/>
  <c r="C36" i="9" s="1"/>
  <c r="B3" i="5"/>
  <c r="J5" i="9" s="1"/>
  <c r="B36" i="9" s="1"/>
  <c r="C4" i="4"/>
  <c r="I6" i="9" s="1"/>
  <c r="C39" i="9" s="1"/>
  <c r="C5" i="4"/>
  <c r="I7" i="9" s="1"/>
  <c r="C43" i="9" s="1"/>
  <c r="C6" i="4"/>
  <c r="I8" i="9" s="1"/>
  <c r="C47" i="9" s="1"/>
  <c r="C7" i="4"/>
  <c r="I9" i="9" s="1"/>
  <c r="C51" i="9" s="1"/>
  <c r="C8" i="4"/>
  <c r="I10" i="9" s="1"/>
  <c r="C55" i="9" s="1"/>
  <c r="C9" i="4"/>
  <c r="I11" i="9" s="1"/>
  <c r="C59" i="9" s="1"/>
  <c r="C10" i="4"/>
  <c r="I12" i="9" s="1"/>
  <c r="C63" i="9" s="1"/>
  <c r="C11" i="4"/>
  <c r="I13" i="9" s="1"/>
  <c r="C67" i="9" s="1"/>
  <c r="C12" i="4"/>
  <c r="I14" i="9" s="1"/>
  <c r="C71" i="9" s="1"/>
  <c r="C13" i="4"/>
  <c r="I15" i="9" s="1"/>
  <c r="C75" i="9" s="1"/>
  <c r="C14" i="4"/>
  <c r="I16" i="9" s="1"/>
  <c r="C79" i="9" s="1"/>
  <c r="C15" i="4"/>
  <c r="I17" i="9" s="1"/>
  <c r="C83" i="9" s="1"/>
  <c r="C16" i="4"/>
  <c r="I18" i="9" s="1"/>
  <c r="C87" i="9" s="1"/>
  <c r="C17" i="4"/>
  <c r="I19" i="9" s="1"/>
  <c r="C91" i="9" s="1"/>
  <c r="C18" i="4"/>
  <c r="I20" i="9" s="1"/>
  <c r="C95" i="9" s="1"/>
  <c r="C19" i="4"/>
  <c r="I21" i="9" s="1"/>
  <c r="C99" i="9" s="1"/>
  <c r="C20" i="4"/>
  <c r="I22" i="9" s="1"/>
  <c r="C103" i="9" s="1"/>
  <c r="C21" i="4"/>
  <c r="I23" i="9" s="1"/>
  <c r="C107" i="9" s="1"/>
  <c r="C22" i="4"/>
  <c r="I24" i="9" s="1"/>
  <c r="C111" i="9" s="1"/>
  <c r="C23" i="4"/>
  <c r="I25" i="9" s="1"/>
  <c r="C115" i="9" s="1"/>
  <c r="B4" i="4"/>
  <c r="H6" i="9" s="1"/>
  <c r="B39" i="9" s="1"/>
  <c r="B5" i="4"/>
  <c r="H7" i="9" s="1"/>
  <c r="B43" i="9" s="1"/>
  <c r="B6" i="4"/>
  <c r="H8" i="9" s="1"/>
  <c r="B47" i="9" s="1"/>
  <c r="B7" i="4"/>
  <c r="H9" i="9" s="1"/>
  <c r="B51" i="9" s="1"/>
  <c r="B8" i="4"/>
  <c r="H10" i="9" s="1"/>
  <c r="B55" i="9" s="1"/>
  <c r="B9" i="4"/>
  <c r="H11" i="9" s="1"/>
  <c r="B59" i="9" s="1"/>
  <c r="B10" i="4"/>
  <c r="H12" i="9" s="1"/>
  <c r="B63" i="9" s="1"/>
  <c r="B11" i="4"/>
  <c r="H13" i="9" s="1"/>
  <c r="B67" i="9" s="1"/>
  <c r="B12" i="4"/>
  <c r="H14" i="9" s="1"/>
  <c r="B71" i="9" s="1"/>
  <c r="B13" i="4"/>
  <c r="H15" i="9" s="1"/>
  <c r="B75" i="9" s="1"/>
  <c r="B14" i="4"/>
  <c r="H16" i="9" s="1"/>
  <c r="B79" i="9" s="1"/>
  <c r="B15" i="4"/>
  <c r="H17" i="9" s="1"/>
  <c r="B83" i="9" s="1"/>
  <c r="B16" i="4"/>
  <c r="H18" i="9" s="1"/>
  <c r="B87" i="9" s="1"/>
  <c r="B17" i="4"/>
  <c r="H19" i="9" s="1"/>
  <c r="B91" i="9" s="1"/>
  <c r="B18" i="4"/>
  <c r="H20" i="9" s="1"/>
  <c r="B95" i="9" s="1"/>
  <c r="B19" i="4"/>
  <c r="H21" i="9" s="1"/>
  <c r="B99" i="9" s="1"/>
  <c r="B20" i="4"/>
  <c r="H22" i="9" s="1"/>
  <c r="B103" i="9" s="1"/>
  <c r="B21" i="4"/>
  <c r="H23" i="9" s="1"/>
  <c r="B107" i="9" s="1"/>
  <c r="B22" i="4"/>
  <c r="H24" i="9" s="1"/>
  <c r="B111" i="9" s="1"/>
  <c r="B23" i="4"/>
  <c r="H25" i="9" s="1"/>
  <c r="B115" i="9" s="1"/>
  <c r="C3" i="4"/>
  <c r="I5" i="9" s="1"/>
  <c r="C35" i="9" s="1"/>
  <c r="B3" i="4"/>
  <c r="H5" i="9" s="1"/>
  <c r="B35" i="9" s="1"/>
</calcChain>
</file>

<file path=xl/sharedStrings.xml><?xml version="1.0" encoding="utf-8"?>
<sst xmlns="http://schemas.openxmlformats.org/spreadsheetml/2006/main" count="31" uniqueCount="20">
  <si>
    <t>f(Hz)</t>
  </si>
  <si>
    <t>U (dB) UNE EN ISO 3741 (Rever Comparacion)</t>
  </si>
  <si>
    <t>U (dB) UNE EN ISO 3741 (Rever Nivel Presion)</t>
  </si>
  <si>
    <t>U(dB) UNE EN ISO 3745 (Anecoica)</t>
  </si>
  <si>
    <t>U (dB) UNE EN ISO 3746 (Plano Reflectante)</t>
  </si>
  <si>
    <t>Lw(-)</t>
  </si>
  <si>
    <t>Lw(+)</t>
  </si>
  <si>
    <t>Lw(dB)</t>
  </si>
  <si>
    <t>Margenes</t>
  </si>
  <si>
    <t>Minimo</t>
  </si>
  <si>
    <t>Maximo</t>
  </si>
  <si>
    <t>Valor</t>
  </si>
  <si>
    <t>3741 Comparación</t>
  </si>
  <si>
    <t>3741 Nivel Presion</t>
  </si>
  <si>
    <t>3745 Anecoica</t>
  </si>
  <si>
    <t>3746 P. Reflectante</t>
  </si>
  <si>
    <t>LW 3741 comparacion (dB)</t>
  </si>
  <si>
    <t>LW 3741 directo (dB)</t>
  </si>
  <si>
    <t>LW 3745 (dB)</t>
  </si>
  <si>
    <t>LW 3744 (dB)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</si>
</sst>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0.0"/>
  </numFmts>
  <fonts count="4" x14ac:knownFonts="1">
    <font>
      <sz val="11"/>
      <color theme="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color rgb="FF000000"/>
      <name val="Calibri"/>
      <family val="2"/>
    </font>
    <font>
      <sz val="11"/>
      <color rgb="FFFF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4EA72E"/>
        <bgColor rgb="FF000000"/>
      </patternFill>
    </fill>
    <fill>
      <patternFill patternType="solid">
        <fgColor theme="2"/>
        <bgColor indexed="64"/>
      </patternFill>
    </fill>
    <fill>
      <patternFill patternType="solid">
        <fgColor rgb="FFD0CECE"/>
        <bgColor rgb="FF00000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3" borderId="0" xfId="0" applyFill="1"/>
    <xf numFmtId="0" fontId="0" fillId="0" borderId="0" xfId="0" applyAlignment="1">
      <alignment horizontal="center"/>
    </xf>
    <xf numFmtId="168" fontId="1" fillId="0" borderId="0" xfId="0" applyNumberFormat="1" applyFont="1" applyAlignment="1">
      <alignment horizontal="center" vertical="center"/>
    </xf>
    <xf numFmtId="168" fontId="2" fillId="0" borderId="0" xfId="0" applyNumberFormat="1" applyFont="1" applyAlignment="1">
      <alignment horizontal="center" vertical="center"/>
    </xf>
    <xf numFmtId="168" fontId="2" fillId="0" borderId="1" xfId="0" applyNumberFormat="1" applyFont="1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center" vertical="center"/>
    </xf>
    <xf numFmtId="168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Resultados de 4</a:t>
            </a:r>
            <a:r>
              <a:rPr lang="es-ES" baseline="0"/>
              <a:t> métodos para obtener la </a:t>
            </a:r>
            <a:r>
              <a:rPr lang="es-ES"/>
              <a:t>Potencia Acústica</a:t>
            </a:r>
            <a:r>
              <a:rPr lang="es-ES" baseline="0"/>
              <a:t>  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'Lw (dB)'!$B$2</c:f>
              <c:strCache>
                <c:ptCount val="1"/>
                <c:pt idx="0">
                  <c:v>LW 3741 comparacion (dB)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(dB)'!$B$3:$B$23</c:f>
              <c:numCache>
                <c:formatCode>0.0</c:formatCode>
                <c:ptCount val="21"/>
                <c:pt idx="0">
                  <c:v>83.962226525983766</c:v>
                </c:pt>
                <c:pt idx="1">
                  <c:v>92.999646157985552</c:v>
                </c:pt>
                <c:pt idx="2">
                  <c:v>97.475163607373617</c:v>
                </c:pt>
                <c:pt idx="3">
                  <c:v>98.970580841762029</c:v>
                </c:pt>
                <c:pt idx="4">
                  <c:v>98.339025954251767</c:v>
                </c:pt>
                <c:pt idx="5">
                  <c:v>97.536293726404736</c:v>
                </c:pt>
                <c:pt idx="6">
                  <c:v>97.48358688964349</c:v>
                </c:pt>
                <c:pt idx="7">
                  <c:v>97.22288466794457</c:v>
                </c:pt>
                <c:pt idx="8">
                  <c:v>97.402487252026404</c:v>
                </c:pt>
                <c:pt idx="9">
                  <c:v>97.250449184296656</c:v>
                </c:pt>
                <c:pt idx="10">
                  <c:v>95.375186332045786</c:v>
                </c:pt>
                <c:pt idx="11">
                  <c:v>93.310179037387684</c:v>
                </c:pt>
                <c:pt idx="12">
                  <c:v>92.258828697479899</c:v>
                </c:pt>
                <c:pt idx="13">
                  <c:v>95.719469197127054</c:v>
                </c:pt>
                <c:pt idx="14">
                  <c:v>94.484262957290937</c:v>
                </c:pt>
                <c:pt idx="15">
                  <c:v>89.545651121317974</c:v>
                </c:pt>
                <c:pt idx="16">
                  <c:v>89.111712254556025</c:v>
                </c:pt>
                <c:pt idx="17">
                  <c:v>85.236981344908457</c:v>
                </c:pt>
                <c:pt idx="18">
                  <c:v>76.129917152733839</c:v>
                </c:pt>
                <c:pt idx="19">
                  <c:v>71.132882410537349</c:v>
                </c:pt>
                <c:pt idx="20">
                  <c:v>65.655755882002666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F6F-4173-BB9D-A558E47CF770}"/>
            </c:ext>
          </c:extLst>
        </c:ser>
        <c:ser>
          <c:idx val="1"/>
          <c:order val="1"/>
          <c:tx>
            <c:strRef>
              <c:f>'Lw (dB)'!$C$2</c:f>
              <c:strCache>
                <c:ptCount val="1"/>
                <c:pt idx="0">
                  <c:v>LW 3741 directo (dB)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(dB)'!$C$3:$C$23</c:f>
              <c:numCache>
                <c:formatCode>0.0</c:formatCode>
                <c:ptCount val="21"/>
                <c:pt idx="0">
                  <c:v>100.57056622112361</c:v>
                </c:pt>
                <c:pt idx="1">
                  <c:v>102.71592309029288</c:v>
                </c:pt>
                <c:pt idx="2">
                  <c:v>102.46568639346246</c:v>
                </c:pt>
                <c:pt idx="3">
                  <c:v>102.99101016154545</c:v>
                </c:pt>
                <c:pt idx="4">
                  <c:v>103.12731138677961</c:v>
                </c:pt>
                <c:pt idx="5">
                  <c:v>103.56149831894398</c:v>
                </c:pt>
                <c:pt idx="6">
                  <c:v>105.65203531341152</c:v>
                </c:pt>
                <c:pt idx="7">
                  <c:v>106.10474885855508</c:v>
                </c:pt>
                <c:pt idx="8">
                  <c:v>104.92539684112603</c:v>
                </c:pt>
                <c:pt idx="9">
                  <c:v>102.7813923477778</c:v>
                </c:pt>
                <c:pt idx="10">
                  <c:v>103.33811312193438</c:v>
                </c:pt>
                <c:pt idx="11">
                  <c:v>100.36423515007444</c:v>
                </c:pt>
                <c:pt idx="12">
                  <c:v>102.64073565444038</c:v>
                </c:pt>
                <c:pt idx="13">
                  <c:v>101.98730314095764</c:v>
                </c:pt>
                <c:pt idx="14">
                  <c:v>99.048365879476549</c:v>
                </c:pt>
                <c:pt idx="15">
                  <c:v>98.179883300957272</c:v>
                </c:pt>
                <c:pt idx="16">
                  <c:v>99.807759260465559</c:v>
                </c:pt>
                <c:pt idx="17">
                  <c:v>98.502084344514572</c:v>
                </c:pt>
                <c:pt idx="18">
                  <c:v>97.342250726751104</c:v>
                </c:pt>
                <c:pt idx="19">
                  <c:v>96.720293581798742</c:v>
                </c:pt>
                <c:pt idx="20">
                  <c:v>94.831860028359131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F6F-4173-BB9D-A558E47CF770}"/>
            </c:ext>
          </c:extLst>
        </c:ser>
        <c:ser>
          <c:idx val="2"/>
          <c:order val="2"/>
          <c:tx>
            <c:strRef>
              <c:f>'Lw (dB)'!$D$2</c:f>
              <c:strCache>
                <c:ptCount val="1"/>
                <c:pt idx="0">
                  <c:v>LW 3745 (dB)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(dB)'!$D$3:$D$23</c:f>
              <c:numCache>
                <c:formatCode>General</c:formatCode>
                <c:ptCount val="21"/>
                <c:pt idx="0">
                  <c:v>94.7</c:v>
                </c:pt>
                <c:pt idx="1">
                  <c:v>94.3</c:v>
                </c:pt>
                <c:pt idx="2">
                  <c:v>94.3</c:v>
                </c:pt>
                <c:pt idx="3">
                  <c:v>94.1</c:v>
                </c:pt>
                <c:pt idx="4">
                  <c:v>93.9</c:v>
                </c:pt>
                <c:pt idx="5">
                  <c:v>96.5</c:v>
                </c:pt>
                <c:pt idx="6">
                  <c:v>99.5</c:v>
                </c:pt>
                <c:pt idx="7">
                  <c:v>100</c:v>
                </c:pt>
                <c:pt idx="8">
                  <c:v>98.4</c:v>
                </c:pt>
                <c:pt idx="9">
                  <c:v>95.9</c:v>
                </c:pt>
                <c:pt idx="10">
                  <c:v>95.9</c:v>
                </c:pt>
                <c:pt idx="11">
                  <c:v>93.4</c:v>
                </c:pt>
                <c:pt idx="12">
                  <c:v>94.9</c:v>
                </c:pt>
                <c:pt idx="13">
                  <c:v>95.8</c:v>
                </c:pt>
                <c:pt idx="14">
                  <c:v>92.4</c:v>
                </c:pt>
                <c:pt idx="15">
                  <c:v>93.5</c:v>
                </c:pt>
                <c:pt idx="16">
                  <c:v>95.9</c:v>
                </c:pt>
                <c:pt idx="17">
                  <c:v>94</c:v>
                </c:pt>
                <c:pt idx="18">
                  <c:v>93.1</c:v>
                </c:pt>
                <c:pt idx="19">
                  <c:v>92.2</c:v>
                </c:pt>
                <c:pt idx="20">
                  <c:v>91.8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F6F-4173-BB9D-A558E47CF770}"/>
            </c:ext>
          </c:extLst>
        </c:ser>
        <c:ser>
          <c:idx val="3"/>
          <c:order val="3"/>
          <c:tx>
            <c:strRef>
              <c:f>'Lw (dB)'!$E$2</c:f>
              <c:strCache>
                <c:ptCount val="1"/>
                <c:pt idx="0">
                  <c:v>LW 3744 (dB)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(dB)'!$E$3:$E$23</c:f>
              <c:numCache>
                <c:formatCode>0.0</c:formatCode>
                <c:ptCount val="21"/>
                <c:pt idx="1">
                  <c:v>96.354621478755519</c:v>
                </c:pt>
                <c:pt idx="2">
                  <c:v>95.081180671633504</c:v>
                </c:pt>
                <c:pt idx="3">
                  <c:v>94.300940586787959</c:v>
                </c:pt>
                <c:pt idx="4">
                  <c:v>93.729187696307406</c:v>
                </c:pt>
                <c:pt idx="5">
                  <c:v>95.312689736295951</c:v>
                </c:pt>
                <c:pt idx="6">
                  <c:v>99.122828684906011</c:v>
                </c:pt>
                <c:pt idx="7">
                  <c:v>102.54706432153938</c:v>
                </c:pt>
                <c:pt idx="8">
                  <c:v>102.19080001929569</c:v>
                </c:pt>
                <c:pt idx="9">
                  <c:v>97.849892601275144</c:v>
                </c:pt>
                <c:pt idx="10">
                  <c:v>100.4055155535152</c:v>
                </c:pt>
                <c:pt idx="11">
                  <c:v>97.874364739861107</c:v>
                </c:pt>
                <c:pt idx="12">
                  <c:v>96.90685046809071</c:v>
                </c:pt>
                <c:pt idx="13">
                  <c:v>98.602722122794091</c:v>
                </c:pt>
                <c:pt idx="14">
                  <c:v>96.463503442650236</c:v>
                </c:pt>
                <c:pt idx="15">
                  <c:v>96.580658014631368</c:v>
                </c:pt>
                <c:pt idx="16">
                  <c:v>100.19665000161049</c:v>
                </c:pt>
                <c:pt idx="17">
                  <c:v>97.226629829140165</c:v>
                </c:pt>
                <c:pt idx="18">
                  <c:v>97.091500039885943</c:v>
                </c:pt>
                <c:pt idx="19">
                  <c:v>96.76945002292095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F6F-4173-BB9D-A558E47CF7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55479792"/>
        <c:axId val="1255476464"/>
      </c:barChart>
      <c:catAx>
        <c:axId val="1255479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Frecuencia</a:t>
                </a:r>
                <a:r>
                  <a:rPr lang="es-ES" baseline="0"/>
                  <a:t> (Hz)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5476464"/>
        <c:crosses val="autoZero"/>
        <c:auto val="1"/>
        <c:lblAlgn val="ctr"/>
        <c:lblOffset val="100"/>
        <c:noMultiLvlLbl val="0"/>
      </c:catAx>
      <c:valAx>
        <c:axId val="1255476464"/>
        <c:scaling>
          <c:orientation val="minMax"/>
          <c:max val="11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547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400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'U(+-)'!$B$9</c:f>
                <c:numCache>
                  <c:formatCode>General</c:formatCode>
                  <c:ptCount val="1"/>
                  <c:pt idx="0">
                    <c:v>7.2</c:v>
                  </c:pt>
                </c:numCache>
              </c:numRef>
            </c:plus>
            <c:minus>
              <c:numRef>
                <c:f>'U(+-)'!$B$9</c:f>
                <c:numCache>
                  <c:formatCode>General</c:formatCode>
                  <c:ptCount val="1"/>
                  <c:pt idx="0">
                    <c:v>7.2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GraficaRangoyValor!$B$11</c:f>
              <c:numCache>
                <c:formatCode>General</c:formatCode>
                <c:ptCount val="1"/>
                <c:pt idx="0">
                  <c:v>97.48358688964349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DC6-4EFC-BE4A-53A2DB0B6CCE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'U(+-)'!$C$9</c:f>
                <c:numCache>
                  <c:formatCode>General</c:formatCode>
                  <c:ptCount val="1"/>
                  <c:pt idx="0">
                    <c:v>5.2</c:v>
                  </c:pt>
                </c:numCache>
              </c:numRef>
            </c:plus>
            <c:minus>
              <c:numRef>
                <c:f>'U(+-)'!$C$9</c:f>
                <c:numCache>
                  <c:formatCode>General</c:formatCode>
                  <c:ptCount val="1"/>
                  <c:pt idx="0">
                    <c:v>5.2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GraficaRangoyValor!$C$11</c:f>
              <c:numCache>
                <c:formatCode>General</c:formatCode>
                <c:ptCount val="1"/>
                <c:pt idx="0">
                  <c:v>105.65203531341152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DC6-4EFC-BE4A-53A2DB0B6CCE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'U(+-)'!$D$9</c:f>
                <c:numCache>
                  <c:formatCode>General</c:formatCode>
                  <c:ptCount val="1"/>
                  <c:pt idx="0">
                    <c:v>3.6</c:v>
                  </c:pt>
                </c:numCache>
              </c:numRef>
            </c:plus>
            <c:minus>
              <c:numRef>
                <c:f>'U(+-)'!$D$9</c:f>
                <c:numCache>
                  <c:formatCode>General</c:formatCode>
                  <c:ptCount val="1"/>
                  <c:pt idx="0">
                    <c:v>3.6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GraficaRangoyValor!$D$11</c:f>
              <c:numCache>
                <c:formatCode>General</c:formatCode>
                <c:ptCount val="1"/>
                <c:pt idx="0">
                  <c:v>99.5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DC6-4EFC-BE4A-53A2DB0B6CCE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'U(+-)'!$E$9</c:f>
                <c:numCache>
                  <c:formatCode>General</c:formatCode>
                  <c:ptCount val="1"/>
                  <c:pt idx="0">
                    <c:v>11.6</c:v>
                  </c:pt>
                </c:numCache>
              </c:numRef>
            </c:plus>
            <c:minus>
              <c:numRef>
                <c:f>'U(+-)'!$E$9</c:f>
                <c:numCache>
                  <c:formatCode>General</c:formatCode>
                  <c:ptCount val="1"/>
                  <c:pt idx="0">
                    <c:v>11.6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GraficaRangoyValor!$E$11</c:f>
              <c:numCache>
                <c:formatCode>General</c:formatCode>
                <c:ptCount val="1"/>
                <c:pt idx="0">
                  <c:v>99.122828684906011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DC6-4EFC-BE4A-53A2DB0B6C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500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'U(+-)'!$B$10</c:f>
                <c:numCache>
                  <c:formatCode>General</c:formatCode>
                  <c:ptCount val="1"/>
                  <c:pt idx="0">
                    <c:v>3.1</c:v>
                  </c:pt>
                </c:numCache>
              </c:numRef>
            </c:plus>
            <c:minus>
              <c:numRef>
                <c:f>'U(+-)'!$B$10</c:f>
                <c:numCache>
                  <c:formatCode>General</c:formatCode>
                  <c:ptCount val="1"/>
                  <c:pt idx="0">
                    <c:v>3.1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GraficaRangoyValor!$B$12</c:f>
              <c:numCache>
                <c:formatCode>General</c:formatCode>
                <c:ptCount val="1"/>
                <c:pt idx="0">
                  <c:v>97.22288466794457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236-4819-8374-59C9A1701809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'U(+-)'!$C$10</c:f>
                <c:numCache>
                  <c:formatCode>General</c:formatCode>
                  <c:ptCount val="1"/>
                  <c:pt idx="0">
                    <c:v>4.9000000000000004</c:v>
                  </c:pt>
                </c:numCache>
              </c:numRef>
            </c:plus>
            <c:minus>
              <c:numRef>
                <c:f>'U(+-)'!$C$10</c:f>
                <c:numCache>
                  <c:formatCode>General</c:formatCode>
                  <c:ptCount val="1"/>
                  <c:pt idx="0">
                    <c:v>4.9000000000000004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GraficaRangoyValor!$C$12</c:f>
              <c:numCache>
                <c:formatCode>General</c:formatCode>
                <c:ptCount val="1"/>
                <c:pt idx="0">
                  <c:v>106.10474885855508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236-4819-8374-59C9A1701809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'U(+-)'!$D$10</c:f>
                <c:numCache>
                  <c:formatCode>General</c:formatCode>
                  <c:ptCount val="1"/>
                  <c:pt idx="0">
                    <c:v>4.2</c:v>
                  </c:pt>
                </c:numCache>
              </c:numRef>
            </c:plus>
            <c:minus>
              <c:numRef>
                <c:f>'U(+-)'!$D$10</c:f>
                <c:numCache>
                  <c:formatCode>General</c:formatCode>
                  <c:ptCount val="1"/>
                  <c:pt idx="0">
                    <c:v>4.2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GraficaRangoyValor!$D$12</c:f>
              <c:numCache>
                <c:formatCode>General</c:formatCode>
                <c:ptCount val="1"/>
                <c:pt idx="0">
                  <c:v>100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236-4819-8374-59C9A1701809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'U(+-)'!$E$10</c:f>
                <c:numCache>
                  <c:formatCode>General</c:formatCode>
                  <c:ptCount val="1"/>
                  <c:pt idx="0">
                    <c:v>13.2</c:v>
                  </c:pt>
                </c:numCache>
              </c:numRef>
            </c:plus>
            <c:minus>
              <c:numRef>
                <c:f>'U(+-)'!$E$10</c:f>
                <c:numCache>
                  <c:formatCode>General</c:formatCode>
                  <c:ptCount val="1"/>
                  <c:pt idx="0">
                    <c:v>13.2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GraficaRangoyValor!$E$12</c:f>
              <c:numCache>
                <c:formatCode>General</c:formatCode>
                <c:ptCount val="1"/>
                <c:pt idx="0">
                  <c:v>102.54706432153938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236-4819-8374-59C9A17018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630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'U(+-)'!$B$11</c:f>
                <c:numCache>
                  <c:formatCode>General</c:formatCode>
                  <c:ptCount val="1"/>
                  <c:pt idx="0">
                    <c:v>2.6</c:v>
                  </c:pt>
                </c:numCache>
              </c:numRef>
            </c:plus>
            <c:minus>
              <c:numRef>
                <c:f>'U(+-)'!$B$11</c:f>
                <c:numCache>
                  <c:formatCode>General</c:formatCode>
                  <c:ptCount val="1"/>
                  <c:pt idx="0">
                    <c:v>2.6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GraficaRangoyValor!$B$13</c:f>
              <c:numCache>
                <c:formatCode>General</c:formatCode>
                <c:ptCount val="1"/>
                <c:pt idx="0">
                  <c:v>97.402487252026404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5639-4CB3-8F80-783F7A4EAD7D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'U(+-)'!$C$11</c:f>
                <c:numCache>
                  <c:formatCode>General</c:formatCode>
                  <c:ptCount val="1"/>
                  <c:pt idx="0">
                    <c:v>3.5</c:v>
                  </c:pt>
                </c:numCache>
              </c:numRef>
            </c:plus>
            <c:minus>
              <c:numRef>
                <c:f>'U(+-)'!$C$11</c:f>
                <c:numCache>
                  <c:formatCode>General</c:formatCode>
                  <c:ptCount val="1"/>
                  <c:pt idx="0">
                    <c:v>3.5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GraficaRangoyValor!$C$13</c:f>
              <c:numCache>
                <c:formatCode>General</c:formatCode>
                <c:ptCount val="1"/>
                <c:pt idx="0">
                  <c:v>104.92539684112603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5639-4CB3-8F80-783F7A4EAD7D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'U(+-)'!$D$11</c:f>
                <c:numCache>
                  <c:formatCode>General</c:formatCode>
                  <c:ptCount val="1"/>
                  <c:pt idx="0">
                    <c:v>4.8</c:v>
                  </c:pt>
                </c:numCache>
              </c:numRef>
            </c:plus>
            <c:minus>
              <c:numRef>
                <c:f>'U(+-)'!$D$11</c:f>
                <c:numCache>
                  <c:formatCode>General</c:formatCode>
                  <c:ptCount val="1"/>
                  <c:pt idx="0">
                    <c:v>4.8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GraficaRangoyValor!$D$13</c:f>
              <c:numCache>
                <c:formatCode>General</c:formatCode>
                <c:ptCount val="1"/>
                <c:pt idx="0">
                  <c:v>98.4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5639-4CB3-8F80-783F7A4EAD7D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'U(+-)'!$E$11</c:f>
                <c:numCache>
                  <c:formatCode>General</c:formatCode>
                  <c:ptCount val="1"/>
                  <c:pt idx="0">
                    <c:v>10.6</c:v>
                  </c:pt>
                </c:numCache>
              </c:numRef>
            </c:plus>
            <c:minus>
              <c:numRef>
                <c:f>'U(+-)'!$E$11</c:f>
                <c:numCache>
                  <c:formatCode>General</c:formatCode>
                  <c:ptCount val="1"/>
                  <c:pt idx="0">
                    <c:v>10.6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GraficaRangoyValor!$E$13</c:f>
              <c:numCache>
                <c:formatCode>General</c:formatCode>
                <c:ptCount val="1"/>
                <c:pt idx="0">
                  <c:v>102.19080001929569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5639-4CB3-8F80-783F7A4EAD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800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'U(+-)'!$B$12</c:f>
                <c:numCache>
                  <c:formatCode>General</c:formatCode>
                  <c:ptCount val="1"/>
                  <c:pt idx="0">
                    <c:v>1.7</c:v>
                  </c:pt>
                </c:numCache>
              </c:numRef>
            </c:plus>
            <c:minus>
              <c:numRef>
                <c:f>'U(+-)'!$B$12</c:f>
                <c:numCache>
                  <c:formatCode>General</c:formatCode>
                  <c:ptCount val="1"/>
                  <c:pt idx="0">
                    <c:v>1.7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GraficaRangoyValor!$B$14</c:f>
              <c:numCache>
                <c:formatCode>General</c:formatCode>
                <c:ptCount val="1"/>
                <c:pt idx="0">
                  <c:v>97.250449184296656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BCBD-4FD2-9FE0-C46162281E4F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'U(+-)'!$C$12</c:f>
                <c:numCache>
                  <c:formatCode>General</c:formatCode>
                  <c:ptCount val="1"/>
                  <c:pt idx="0">
                    <c:v>2.7</c:v>
                  </c:pt>
                </c:numCache>
              </c:numRef>
            </c:plus>
            <c:minus>
              <c:numRef>
                <c:f>'U(+-)'!$C$12</c:f>
                <c:numCache>
                  <c:formatCode>General</c:formatCode>
                  <c:ptCount val="1"/>
                  <c:pt idx="0">
                    <c:v>2.7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GraficaRangoyValor!$C$14</c:f>
              <c:numCache>
                <c:formatCode>General</c:formatCode>
                <c:ptCount val="1"/>
                <c:pt idx="0">
                  <c:v>102.7813923477778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BCBD-4FD2-9FE0-C46162281E4F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'U(+-)'!$D$12</c:f>
                <c:numCache>
                  <c:formatCode>General</c:formatCode>
                  <c:ptCount val="1"/>
                  <c:pt idx="0">
                    <c:v>5.4</c:v>
                  </c:pt>
                </c:numCache>
              </c:numRef>
            </c:plus>
            <c:minus>
              <c:numRef>
                <c:f>'U(+-)'!$D$12</c:f>
                <c:numCache>
                  <c:formatCode>General</c:formatCode>
                  <c:ptCount val="1"/>
                  <c:pt idx="0">
                    <c:v>5.4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GraficaRangoyValor!$D$14</c:f>
              <c:numCache>
                <c:formatCode>General</c:formatCode>
                <c:ptCount val="1"/>
                <c:pt idx="0">
                  <c:v>95.9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BCBD-4FD2-9FE0-C46162281E4F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'U(+-)'!$E$12</c:f>
                <c:numCache>
                  <c:formatCode>General</c:formatCode>
                  <c:ptCount val="1"/>
                  <c:pt idx="0">
                    <c:v>7.7</c:v>
                  </c:pt>
                </c:numCache>
              </c:numRef>
            </c:plus>
            <c:minus>
              <c:numRef>
                <c:f>'U(+-)'!$E$12</c:f>
                <c:numCache>
                  <c:formatCode>General</c:formatCode>
                  <c:ptCount val="1"/>
                  <c:pt idx="0">
                    <c:v>7.7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GraficaRangoyValor!$E$14</c:f>
              <c:numCache>
                <c:formatCode>General</c:formatCode>
                <c:ptCount val="1"/>
                <c:pt idx="0">
                  <c:v>97.849892601275144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BCBD-4FD2-9FE0-C46162281E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ax val="120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1000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'U(+-)'!$B$13</c:f>
                <c:numCache>
                  <c:formatCode>General</c:formatCode>
                  <c:ptCount val="1"/>
                  <c:pt idx="0">
                    <c:v>1.6</c:v>
                  </c:pt>
                </c:numCache>
              </c:numRef>
            </c:plus>
            <c:minus>
              <c:numRef>
                <c:f>'U(+-)'!$B$13</c:f>
                <c:numCache>
                  <c:formatCode>General</c:formatCode>
                  <c:ptCount val="1"/>
                  <c:pt idx="0">
                    <c:v>1.6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GraficaRangoyValor!$B$15</c:f>
              <c:numCache>
                <c:formatCode>General</c:formatCode>
                <c:ptCount val="1"/>
                <c:pt idx="0">
                  <c:v>95.375186332045786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6ABE-45CB-94B8-39989F1D7F0C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'U(+-)'!$C$13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plus>
            <c:minus>
              <c:numRef>
                <c:f>'U(+-)'!$C$13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GraficaRangoyValor!$C$15</c:f>
              <c:numCache>
                <c:formatCode>General</c:formatCode>
                <c:ptCount val="1"/>
                <c:pt idx="0">
                  <c:v>103.33811312193438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6ABE-45CB-94B8-39989F1D7F0C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'U(+-)'!$D$13</c:f>
                <c:numCache>
                  <c:formatCode>General</c:formatCode>
                  <c:ptCount val="1"/>
                  <c:pt idx="0">
                    <c:v>4.5999999999999996</c:v>
                  </c:pt>
                </c:numCache>
              </c:numRef>
            </c:plus>
            <c:minus>
              <c:numRef>
                <c:f>'U(+-)'!$D$13</c:f>
                <c:numCache>
                  <c:formatCode>General</c:formatCode>
                  <c:ptCount val="1"/>
                  <c:pt idx="0">
                    <c:v>4.5999999999999996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GraficaRangoyValor!$D$15</c:f>
              <c:numCache>
                <c:formatCode>General</c:formatCode>
                <c:ptCount val="1"/>
                <c:pt idx="0">
                  <c:v>95.9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6ABE-45CB-94B8-39989F1D7F0C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'U(+-)'!$E$13</c:f>
                <c:numCache>
                  <c:formatCode>General</c:formatCode>
                  <c:ptCount val="1"/>
                  <c:pt idx="0">
                    <c:v>9.1</c:v>
                  </c:pt>
                </c:numCache>
              </c:numRef>
            </c:plus>
            <c:minus>
              <c:numRef>
                <c:f>'U(+-)'!$E$13</c:f>
                <c:numCache>
                  <c:formatCode>General</c:formatCode>
                  <c:ptCount val="1"/>
                  <c:pt idx="0">
                    <c:v>9.1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GraficaRangoyValor!$E$15</c:f>
              <c:numCache>
                <c:formatCode>General</c:formatCode>
                <c:ptCount val="1"/>
                <c:pt idx="0">
                  <c:v>100.4055155535152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6ABE-45CB-94B8-39989F1D7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1250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'U(+-)'!$B$14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plus>
            <c:minus>
              <c:numRef>
                <c:f>'U(+-)'!$B$14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GraficaRangoyValor!$B$16</c:f>
              <c:numCache>
                <c:formatCode>General</c:formatCode>
                <c:ptCount val="1"/>
                <c:pt idx="0">
                  <c:v>93.310179037387684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DF1-4037-89F8-6BA6B306B36E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'U(+-)'!$C$14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plus>
            <c:minus>
              <c:numRef>
                <c:f>'U(+-)'!$C$14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GraficaRangoyValor!$C$16</c:f>
              <c:numCache>
                <c:formatCode>General</c:formatCode>
                <c:ptCount val="1"/>
                <c:pt idx="0">
                  <c:v>100.36423515007444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DF1-4037-89F8-6BA6B306B36E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'U(+-)'!$D$14</c:f>
                <c:numCache>
                  <c:formatCode>General</c:formatCode>
                  <c:ptCount val="1"/>
                  <c:pt idx="0">
                    <c:v>5.4</c:v>
                  </c:pt>
                </c:numCache>
              </c:numRef>
            </c:plus>
            <c:minus>
              <c:numRef>
                <c:f>'U(+-)'!$D$14</c:f>
                <c:numCache>
                  <c:formatCode>General</c:formatCode>
                  <c:ptCount val="1"/>
                  <c:pt idx="0">
                    <c:v>5.4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GraficaRangoyValor!$D$16</c:f>
              <c:numCache>
                <c:formatCode>General</c:formatCode>
                <c:ptCount val="1"/>
                <c:pt idx="0">
                  <c:v>93.4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DF1-4037-89F8-6BA6B306B36E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'U(+-)'!$E$14</c:f>
                <c:numCache>
                  <c:formatCode>General</c:formatCode>
                  <c:ptCount val="1"/>
                  <c:pt idx="0">
                    <c:v>11.2</c:v>
                  </c:pt>
                </c:numCache>
              </c:numRef>
            </c:plus>
            <c:minus>
              <c:numRef>
                <c:f>'U(+-)'!$E$14</c:f>
                <c:numCache>
                  <c:formatCode>General</c:formatCode>
                  <c:ptCount val="1"/>
                  <c:pt idx="0">
                    <c:v>11.2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GraficaRangoyValor!$E$16</c:f>
              <c:numCache>
                <c:formatCode>General</c:formatCode>
                <c:ptCount val="1"/>
                <c:pt idx="0">
                  <c:v>97.874364739861107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DF1-4037-89F8-6BA6B306B3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1600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'U(+-)'!$B$15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plus>
            <c:minus>
              <c:numRef>
                <c:f>'U(+-)'!$B$15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GraficaRangoyValor!$B$17</c:f>
              <c:numCache>
                <c:formatCode>General</c:formatCode>
                <c:ptCount val="1"/>
                <c:pt idx="0">
                  <c:v>92.258828697479899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358-4109-BF57-F8547D3DE33E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'U(+-)'!$C$15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plus>
            <c:minus>
              <c:numRef>
                <c:f>'U(+-)'!$C$15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GraficaRangoyValor!$C$17</c:f>
              <c:numCache>
                <c:formatCode>General</c:formatCode>
                <c:ptCount val="1"/>
                <c:pt idx="0">
                  <c:v>102.64073565444038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358-4109-BF57-F8547D3DE33E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'U(+-)'!$D$15</c:f>
                <c:numCache>
                  <c:formatCode>General</c:formatCode>
                  <c:ptCount val="1"/>
                  <c:pt idx="0">
                    <c:v>6.3</c:v>
                  </c:pt>
                </c:numCache>
              </c:numRef>
            </c:plus>
            <c:minus>
              <c:numRef>
                <c:f>'U(+-)'!$D$15</c:f>
                <c:numCache>
                  <c:formatCode>General</c:formatCode>
                  <c:ptCount val="1"/>
                  <c:pt idx="0">
                    <c:v>6.3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GraficaRangoyValor!$D$17</c:f>
              <c:numCache>
                <c:formatCode>General</c:formatCode>
                <c:ptCount val="1"/>
                <c:pt idx="0">
                  <c:v>94.9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358-4109-BF57-F8547D3DE33E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'U(+-)'!$E$15</c:f>
                <c:numCache>
                  <c:formatCode>General</c:formatCode>
                  <c:ptCount val="1"/>
                  <c:pt idx="0">
                    <c:v>12.6</c:v>
                  </c:pt>
                </c:numCache>
              </c:numRef>
            </c:plus>
            <c:minus>
              <c:numRef>
                <c:f>'U(+-)'!$E$15</c:f>
                <c:numCache>
                  <c:formatCode>General</c:formatCode>
                  <c:ptCount val="1"/>
                  <c:pt idx="0">
                    <c:v>12.6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GraficaRangoyValor!$E$17</c:f>
              <c:numCache>
                <c:formatCode>General</c:formatCode>
                <c:ptCount val="1"/>
                <c:pt idx="0">
                  <c:v>96.90685046809071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358-4109-BF57-F8547D3DE33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2000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'U(+-)'!$B$16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plus>
            <c:minus>
              <c:numRef>
                <c:f>'U(+-)'!$B$16</c:f>
                <c:numCache>
                  <c:formatCode>General</c:formatCode>
                  <c:ptCount val="1"/>
                  <c:pt idx="0">
                    <c:v>1.5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GraficaRangoyValor!$B$18</c:f>
              <c:numCache>
                <c:formatCode>General</c:formatCode>
                <c:ptCount val="1"/>
                <c:pt idx="0">
                  <c:v>95.719469197127054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03E0-4CAC-AC02-2A1ECC8FC285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'U(+-)'!$C$16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plus>
            <c:minus>
              <c:numRef>
                <c:f>'U(+-)'!$C$16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GraficaRangoyValor!$C$18</c:f>
              <c:numCache>
                <c:formatCode>General</c:formatCode>
                <c:ptCount val="1"/>
                <c:pt idx="0">
                  <c:v>101.98730314095764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03E0-4CAC-AC02-2A1ECC8FC285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'U(+-)'!$D$16</c:f>
                <c:numCache>
                  <c:formatCode>General</c:formatCode>
                  <c:ptCount val="1"/>
                  <c:pt idx="0">
                    <c:v>6.6</c:v>
                  </c:pt>
                </c:numCache>
              </c:numRef>
            </c:plus>
            <c:minus>
              <c:numRef>
                <c:f>'U(+-)'!$D$16</c:f>
                <c:numCache>
                  <c:formatCode>General</c:formatCode>
                  <c:ptCount val="1"/>
                  <c:pt idx="0">
                    <c:v>6.6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GraficaRangoyValor!$D$18</c:f>
              <c:numCache>
                <c:formatCode>General</c:formatCode>
                <c:ptCount val="1"/>
                <c:pt idx="0">
                  <c:v>95.8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03E0-4CAC-AC02-2A1ECC8FC285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'U(+-)'!$E$16</c:f>
                <c:numCache>
                  <c:formatCode>General</c:formatCode>
                  <c:ptCount val="1"/>
                  <c:pt idx="0">
                    <c:v>9.6999999999999993</c:v>
                  </c:pt>
                </c:numCache>
              </c:numRef>
            </c:plus>
            <c:minus>
              <c:numRef>
                <c:f>'U(+-)'!$E$16</c:f>
                <c:numCache>
                  <c:formatCode>General</c:formatCode>
                  <c:ptCount val="1"/>
                  <c:pt idx="0">
                    <c:v>9.6999999999999993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GraficaRangoyValor!$E$18</c:f>
              <c:numCache>
                <c:formatCode>General</c:formatCode>
                <c:ptCount val="1"/>
                <c:pt idx="0">
                  <c:v>98.602722122794091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03E0-4CAC-AC02-2A1ECC8FC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2500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'U(+-)'!$B$17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plus>
            <c:minus>
              <c:numRef>
                <c:f>'U(+-)'!$B$17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GraficaRangoyValor!$B$19</c:f>
              <c:numCache>
                <c:formatCode>General</c:formatCode>
                <c:ptCount val="1"/>
                <c:pt idx="0">
                  <c:v>94.484262957290937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339F-4AED-8F9D-D9046978FBCF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'U(+-)'!$C$17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plus>
            <c:minus>
              <c:numRef>
                <c:f>'U(+-)'!$C$17</c:f>
                <c:numCache>
                  <c:formatCode>General</c:formatCode>
                  <c:ptCount val="1"/>
                  <c:pt idx="0">
                    <c:v>1.4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GraficaRangoyValor!$C$19</c:f>
              <c:numCache>
                <c:formatCode>General</c:formatCode>
                <c:ptCount val="1"/>
                <c:pt idx="0">
                  <c:v>99.048365879476549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339F-4AED-8F9D-D9046978FBCF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'U(+-)'!$D$17</c:f>
                <c:numCache>
                  <c:formatCode>General</c:formatCode>
                  <c:ptCount val="1"/>
                  <c:pt idx="0">
                    <c:v>8.1</c:v>
                  </c:pt>
                </c:numCache>
              </c:numRef>
            </c:plus>
            <c:minus>
              <c:numRef>
                <c:f>'U(+-)'!$D$17</c:f>
                <c:numCache>
                  <c:formatCode>General</c:formatCode>
                  <c:ptCount val="1"/>
                  <c:pt idx="0">
                    <c:v>8.1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GraficaRangoyValor!$D$19</c:f>
              <c:numCache>
                <c:formatCode>General</c:formatCode>
                <c:ptCount val="1"/>
                <c:pt idx="0">
                  <c:v>92.4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339F-4AED-8F9D-D9046978FBCF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'U(+-)'!$E$17</c:f>
                <c:numCache>
                  <c:formatCode>General</c:formatCode>
                  <c:ptCount val="1"/>
                  <c:pt idx="0">
                    <c:v>9.5</c:v>
                  </c:pt>
                </c:numCache>
              </c:numRef>
            </c:plus>
            <c:minus>
              <c:numRef>
                <c:f>'U(+-)'!$E$17</c:f>
                <c:numCache>
                  <c:formatCode>General</c:formatCode>
                  <c:ptCount val="1"/>
                  <c:pt idx="0">
                    <c:v>9.5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GraficaRangoyValor!$E$19</c:f>
              <c:numCache>
                <c:formatCode>General</c:formatCode>
                <c:ptCount val="1"/>
                <c:pt idx="0">
                  <c:v>96.463503442650236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339F-4AED-8F9D-D9046978FB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3150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'U(+-)'!$B$18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plus>
            <c:minus>
              <c:numRef>
                <c:f>'U(+-)'!$B$18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GraficaRangoyValor!$B$20</c:f>
              <c:numCache>
                <c:formatCode>General</c:formatCode>
                <c:ptCount val="1"/>
                <c:pt idx="0">
                  <c:v>89.545651121317974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7A9A-4FFE-A500-F12792D02F11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'U(+-)'!$C$18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plus>
            <c:minus>
              <c:numRef>
                <c:f>'U(+-)'!$C$18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GraficaRangoyValor!$C$20</c:f>
              <c:numCache>
                <c:formatCode>General</c:formatCode>
                <c:ptCount val="1"/>
                <c:pt idx="0">
                  <c:v>98.179883300957272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7A9A-4FFE-A500-F12792D02F11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'U(+-)'!$D$18</c:f>
                <c:numCache>
                  <c:formatCode>General</c:formatCode>
                  <c:ptCount val="1"/>
                  <c:pt idx="0">
                    <c:v>6.3</c:v>
                  </c:pt>
                </c:numCache>
              </c:numRef>
            </c:plus>
            <c:minus>
              <c:numRef>
                <c:f>'U(+-)'!$D$18</c:f>
                <c:numCache>
                  <c:formatCode>General</c:formatCode>
                  <c:ptCount val="1"/>
                  <c:pt idx="0">
                    <c:v>6.3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GraficaRangoyValor!$D$20</c:f>
              <c:numCache>
                <c:formatCode>General</c:formatCode>
                <c:ptCount val="1"/>
                <c:pt idx="0">
                  <c:v>93.5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7A9A-4FFE-A500-F12792D02F11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'U(+-)'!$E$18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plus>
            <c:minus>
              <c:numRef>
                <c:f>'U(+-)'!$E$18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GraficaRangoyValor!$E$20</c:f>
              <c:numCache>
                <c:formatCode>General</c:formatCode>
                <c:ptCount val="1"/>
                <c:pt idx="0">
                  <c:v>96.580658014631368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7A9A-4FFE-A500-F12792D02F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Resultados de 4</a:t>
            </a:r>
            <a:r>
              <a:rPr lang="es-ES" baseline="0"/>
              <a:t> métodos para obtener la </a:t>
            </a:r>
            <a:r>
              <a:rPr lang="es-ES"/>
              <a:t>Potencia Acústica</a:t>
            </a:r>
            <a:r>
              <a:rPr lang="es-ES" baseline="0"/>
              <a:t>  </a:t>
            </a:r>
            <a:endParaRPr lang="es-E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6.1748566481312862E-2"/>
          <c:y val="7.3912585571353343E-2"/>
          <c:w val="0.92608043268195483"/>
          <c:h val="0.78016129500400133"/>
        </c:manualLayout>
      </c:layout>
      <c:lineChart>
        <c:grouping val="standard"/>
        <c:varyColors val="0"/>
        <c:ser>
          <c:idx val="0"/>
          <c:order val="0"/>
          <c:tx>
            <c:strRef>
              <c:f>'Lw (dB)'!$B$2</c:f>
              <c:strCache>
                <c:ptCount val="1"/>
                <c:pt idx="0">
                  <c:v>LW 3741 comparacion (dB)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(dB)'!$B$3:$B$23</c:f>
              <c:numCache>
                <c:formatCode>0.0</c:formatCode>
                <c:ptCount val="21"/>
                <c:pt idx="0">
                  <c:v>83.962226525983766</c:v>
                </c:pt>
                <c:pt idx="1">
                  <c:v>92.999646157985552</c:v>
                </c:pt>
                <c:pt idx="2">
                  <c:v>97.475163607373617</c:v>
                </c:pt>
                <c:pt idx="3">
                  <c:v>98.970580841762029</c:v>
                </c:pt>
                <c:pt idx="4">
                  <c:v>98.339025954251767</c:v>
                </c:pt>
                <c:pt idx="5">
                  <c:v>97.536293726404736</c:v>
                </c:pt>
                <c:pt idx="6">
                  <c:v>97.48358688964349</c:v>
                </c:pt>
                <c:pt idx="7">
                  <c:v>97.22288466794457</c:v>
                </c:pt>
                <c:pt idx="8">
                  <c:v>97.402487252026404</c:v>
                </c:pt>
                <c:pt idx="9">
                  <c:v>97.250449184296656</c:v>
                </c:pt>
                <c:pt idx="10">
                  <c:v>95.375186332045786</c:v>
                </c:pt>
                <c:pt idx="11">
                  <c:v>93.310179037387684</c:v>
                </c:pt>
                <c:pt idx="12">
                  <c:v>92.258828697479899</c:v>
                </c:pt>
                <c:pt idx="13">
                  <c:v>95.719469197127054</c:v>
                </c:pt>
                <c:pt idx="14">
                  <c:v>94.484262957290937</c:v>
                </c:pt>
                <c:pt idx="15">
                  <c:v>89.545651121317974</c:v>
                </c:pt>
                <c:pt idx="16">
                  <c:v>89.111712254556025</c:v>
                </c:pt>
                <c:pt idx="17">
                  <c:v>85.236981344908457</c:v>
                </c:pt>
                <c:pt idx="18">
                  <c:v>76.129917152733839</c:v>
                </c:pt>
                <c:pt idx="19">
                  <c:v>71.132882410537349</c:v>
                </c:pt>
                <c:pt idx="20">
                  <c:v>65.655755882002666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418-43D5-8B17-011C68632D79}"/>
            </c:ext>
          </c:extLst>
        </c:ser>
        <c:ser>
          <c:idx val="1"/>
          <c:order val="1"/>
          <c:tx>
            <c:strRef>
              <c:f>'Lw (dB)'!$C$2</c:f>
              <c:strCache>
                <c:ptCount val="1"/>
                <c:pt idx="0">
                  <c:v>LW 3741 directo (dB)</c:v>
                </c:pt>
              </c:strCache>
            </c:strRef>
          </c:tx>
          <c:spPr>
            <a:ln w="28575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(dB)'!$C$3:$C$23</c:f>
              <c:numCache>
                <c:formatCode>0.0</c:formatCode>
                <c:ptCount val="21"/>
                <c:pt idx="0">
                  <c:v>100.57056622112361</c:v>
                </c:pt>
                <c:pt idx="1">
                  <c:v>102.71592309029288</c:v>
                </c:pt>
                <c:pt idx="2">
                  <c:v>102.46568639346246</c:v>
                </c:pt>
                <c:pt idx="3">
                  <c:v>102.99101016154545</c:v>
                </c:pt>
                <c:pt idx="4">
                  <c:v>103.12731138677961</c:v>
                </c:pt>
                <c:pt idx="5">
                  <c:v>103.56149831894398</c:v>
                </c:pt>
                <c:pt idx="6">
                  <c:v>105.65203531341152</c:v>
                </c:pt>
                <c:pt idx="7">
                  <c:v>106.10474885855508</c:v>
                </c:pt>
                <c:pt idx="8">
                  <c:v>104.92539684112603</c:v>
                </c:pt>
                <c:pt idx="9">
                  <c:v>102.7813923477778</c:v>
                </c:pt>
                <c:pt idx="10">
                  <c:v>103.33811312193438</c:v>
                </c:pt>
                <c:pt idx="11">
                  <c:v>100.36423515007444</c:v>
                </c:pt>
                <c:pt idx="12">
                  <c:v>102.64073565444038</c:v>
                </c:pt>
                <c:pt idx="13">
                  <c:v>101.98730314095764</c:v>
                </c:pt>
                <c:pt idx="14">
                  <c:v>99.048365879476549</c:v>
                </c:pt>
                <c:pt idx="15">
                  <c:v>98.179883300957272</c:v>
                </c:pt>
                <c:pt idx="16">
                  <c:v>99.807759260465559</c:v>
                </c:pt>
                <c:pt idx="17">
                  <c:v>98.502084344514572</c:v>
                </c:pt>
                <c:pt idx="18">
                  <c:v>97.342250726751104</c:v>
                </c:pt>
                <c:pt idx="19">
                  <c:v>96.720293581798742</c:v>
                </c:pt>
                <c:pt idx="20">
                  <c:v>94.831860028359131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418-43D5-8B17-011C68632D79}"/>
            </c:ext>
          </c:extLst>
        </c:ser>
        <c:ser>
          <c:idx val="2"/>
          <c:order val="2"/>
          <c:tx>
            <c:strRef>
              <c:f>'Lw (dB)'!$D$2</c:f>
              <c:strCache>
                <c:ptCount val="1"/>
                <c:pt idx="0">
                  <c:v>LW 3745 (dB)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(dB)'!$D$3:$D$23</c:f>
              <c:numCache>
                <c:formatCode>General</c:formatCode>
                <c:ptCount val="21"/>
                <c:pt idx="0">
                  <c:v>94.7</c:v>
                </c:pt>
                <c:pt idx="1">
                  <c:v>94.3</c:v>
                </c:pt>
                <c:pt idx="2">
                  <c:v>94.3</c:v>
                </c:pt>
                <c:pt idx="3">
                  <c:v>94.1</c:v>
                </c:pt>
                <c:pt idx="4">
                  <c:v>93.9</c:v>
                </c:pt>
                <c:pt idx="5">
                  <c:v>96.5</c:v>
                </c:pt>
                <c:pt idx="6">
                  <c:v>99.5</c:v>
                </c:pt>
                <c:pt idx="7">
                  <c:v>100</c:v>
                </c:pt>
                <c:pt idx="8">
                  <c:v>98.4</c:v>
                </c:pt>
                <c:pt idx="9">
                  <c:v>95.9</c:v>
                </c:pt>
                <c:pt idx="10">
                  <c:v>95.9</c:v>
                </c:pt>
                <c:pt idx="11">
                  <c:v>93.4</c:v>
                </c:pt>
                <c:pt idx="12">
                  <c:v>94.9</c:v>
                </c:pt>
                <c:pt idx="13">
                  <c:v>95.8</c:v>
                </c:pt>
                <c:pt idx="14">
                  <c:v>92.4</c:v>
                </c:pt>
                <c:pt idx="15">
                  <c:v>93.5</c:v>
                </c:pt>
                <c:pt idx="16">
                  <c:v>95.9</c:v>
                </c:pt>
                <c:pt idx="17">
                  <c:v>94</c:v>
                </c:pt>
                <c:pt idx="18">
                  <c:v>93.1</c:v>
                </c:pt>
                <c:pt idx="19">
                  <c:v>92.2</c:v>
                </c:pt>
                <c:pt idx="20">
                  <c:v>91.8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418-43D5-8B17-011C68632D79}"/>
            </c:ext>
          </c:extLst>
        </c:ser>
        <c:ser>
          <c:idx val="3"/>
          <c:order val="3"/>
          <c:tx>
            <c:strRef>
              <c:f>'Lw (dB)'!$E$2</c:f>
              <c:strCache>
                <c:ptCount val="1"/>
                <c:pt idx="0">
                  <c:v>LW 3744 (dB)</c:v>
                </c:pt>
              </c:strCache>
            </c:strRef>
          </c:tx>
          <c:spPr>
            <a:ln w="28575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'Lw (dB)'!$A$3:$A$23</c:f>
              <c:numCache>
                <c:formatCode>General</c:formatCode>
                <c:ptCount val="21"/>
                <c:pt idx="0">
                  <c:v>100</c:v>
                </c:pt>
                <c:pt idx="1">
                  <c:v>125</c:v>
                </c:pt>
                <c:pt idx="2">
                  <c:v>160</c:v>
                </c:pt>
                <c:pt idx="3">
                  <c:v>200</c:v>
                </c:pt>
                <c:pt idx="4">
                  <c:v>250</c:v>
                </c:pt>
                <c:pt idx="5">
                  <c:v>315</c:v>
                </c:pt>
                <c:pt idx="6">
                  <c:v>400</c:v>
                </c:pt>
                <c:pt idx="7">
                  <c:v>500</c:v>
                </c:pt>
                <c:pt idx="8">
                  <c:v>630</c:v>
                </c:pt>
                <c:pt idx="9">
                  <c:v>800</c:v>
                </c:pt>
                <c:pt idx="10">
                  <c:v>1000</c:v>
                </c:pt>
                <c:pt idx="11">
                  <c:v>1250</c:v>
                </c:pt>
                <c:pt idx="12">
                  <c:v>1600</c:v>
                </c:pt>
                <c:pt idx="13">
                  <c:v>2000</c:v>
                </c:pt>
                <c:pt idx="14">
                  <c:v>2500</c:v>
                </c:pt>
                <c:pt idx="15">
                  <c:v>3150</c:v>
                </c:pt>
                <c:pt idx="16">
                  <c:v>4000</c:v>
                </c:pt>
                <c:pt idx="17">
                  <c:v>5000</c:v>
                </c:pt>
                <c:pt idx="18">
                  <c:v>6300</c:v>
                </c:pt>
                <c:pt idx="19">
                  <c:v>8000</c:v>
                </c:pt>
                <c:pt idx="20">
                  <c:v>10000</c:v>
                </c:pt>
              </c:numCache>
            </c:numRef>
          </c:cat>
          <c:val>
            <c:numRef>
              <c:f>'Lw (dB)'!$E$3:$E$23</c:f>
              <c:numCache>
                <c:formatCode>0.0</c:formatCode>
                <c:ptCount val="21"/>
                <c:pt idx="1">
                  <c:v>96.354621478755519</c:v>
                </c:pt>
                <c:pt idx="2">
                  <c:v>95.081180671633504</c:v>
                </c:pt>
                <c:pt idx="3">
                  <c:v>94.300940586787959</c:v>
                </c:pt>
                <c:pt idx="4">
                  <c:v>93.729187696307406</c:v>
                </c:pt>
                <c:pt idx="5">
                  <c:v>95.312689736295951</c:v>
                </c:pt>
                <c:pt idx="6">
                  <c:v>99.122828684906011</c:v>
                </c:pt>
                <c:pt idx="7">
                  <c:v>102.54706432153938</c:v>
                </c:pt>
                <c:pt idx="8">
                  <c:v>102.19080001929569</c:v>
                </c:pt>
                <c:pt idx="9">
                  <c:v>97.849892601275144</c:v>
                </c:pt>
                <c:pt idx="10">
                  <c:v>100.4055155535152</c:v>
                </c:pt>
                <c:pt idx="11">
                  <c:v>97.874364739861107</c:v>
                </c:pt>
                <c:pt idx="12">
                  <c:v>96.90685046809071</c:v>
                </c:pt>
                <c:pt idx="13">
                  <c:v>98.602722122794091</c:v>
                </c:pt>
                <c:pt idx="14">
                  <c:v>96.463503442650236</c:v>
                </c:pt>
                <c:pt idx="15">
                  <c:v>96.580658014631368</c:v>
                </c:pt>
                <c:pt idx="16">
                  <c:v>100.19665000161049</c:v>
                </c:pt>
                <c:pt idx="17">
                  <c:v>97.226629829140165</c:v>
                </c:pt>
                <c:pt idx="18">
                  <c:v>97.091500039885943</c:v>
                </c:pt>
                <c:pt idx="19">
                  <c:v>96.76945002292095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4418-43D5-8B17-011C68632D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255479792"/>
        <c:axId val="1255476464"/>
      </c:lineChart>
      <c:catAx>
        <c:axId val="125547979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Frecuencia</a:t>
                </a:r>
                <a:r>
                  <a:rPr lang="es-ES" baseline="0"/>
                  <a:t> (Hz)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5476464"/>
        <c:crosses val="autoZero"/>
        <c:auto val="1"/>
        <c:lblAlgn val="ctr"/>
        <c:lblOffset val="100"/>
        <c:noMultiLvlLbl val="0"/>
      </c:catAx>
      <c:valAx>
        <c:axId val="1255476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2554797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4000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'U(+-)'!$B$19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plus>
            <c:minus>
              <c:numRef>
                <c:f>'U(+-)'!$B$19</c:f>
                <c:numCache>
                  <c:formatCode>General</c:formatCode>
                  <c:ptCount val="1"/>
                  <c:pt idx="0">
                    <c:v>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GraficaRangoyValor!$B$21</c:f>
              <c:numCache>
                <c:formatCode>General</c:formatCode>
                <c:ptCount val="1"/>
                <c:pt idx="0">
                  <c:v>89.111712254556025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DA7C-4292-814E-50E7FE3F7C4E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'U(+-)'!$C$19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plus>
            <c:minus>
              <c:numRef>
                <c:f>'U(+-)'!$C$19</c:f>
                <c:numCache>
                  <c:formatCode>General</c:formatCode>
                  <c:ptCount val="1"/>
                  <c:pt idx="0">
                    <c:v>1.3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GraficaRangoyValor!$C$21</c:f>
              <c:numCache>
                <c:formatCode>General</c:formatCode>
                <c:ptCount val="1"/>
                <c:pt idx="0">
                  <c:v>99.807759260465559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DA7C-4292-814E-50E7FE3F7C4E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'U(+-)'!$D$19</c:f>
                <c:numCache>
                  <c:formatCode>General</c:formatCode>
                  <c:ptCount val="1"/>
                  <c:pt idx="0">
                    <c:v>7</c:v>
                  </c:pt>
                </c:numCache>
              </c:numRef>
            </c:plus>
            <c:minus>
              <c:numRef>
                <c:f>'U(+-)'!$D$19</c:f>
                <c:numCache>
                  <c:formatCode>General</c:formatCode>
                  <c:ptCount val="1"/>
                  <c:pt idx="0">
                    <c:v>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GraficaRangoyValor!$D$21</c:f>
              <c:numCache>
                <c:formatCode>General</c:formatCode>
                <c:ptCount val="1"/>
                <c:pt idx="0">
                  <c:v>95.9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DA7C-4292-814E-50E7FE3F7C4E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'U(+-)'!$E$19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plus>
            <c:minus>
              <c:numRef>
                <c:f>'U(+-)'!$E$19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GraficaRangoyValor!$E$21</c:f>
              <c:numCache>
                <c:formatCode>General</c:formatCode>
                <c:ptCount val="1"/>
                <c:pt idx="0">
                  <c:v>100.19665000161049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DA7C-4292-814E-50E7FE3F7C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5000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'U(+-)'!$B$20</c:f>
                <c:numCache>
                  <c:formatCode>General</c:formatCode>
                  <c:ptCount val="1"/>
                  <c:pt idx="0">
                    <c:v>1.8</c:v>
                  </c:pt>
                </c:numCache>
              </c:numRef>
            </c:plus>
            <c:minus>
              <c:numRef>
                <c:f>'U(+-)'!$B$20</c:f>
                <c:numCache>
                  <c:formatCode>General</c:formatCode>
                  <c:ptCount val="1"/>
                  <c:pt idx="0">
                    <c:v>1.8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GraficaRangoyValor!$B$22</c:f>
              <c:numCache>
                <c:formatCode>General</c:formatCode>
                <c:ptCount val="1"/>
                <c:pt idx="0">
                  <c:v>85.236981344908457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F19C-43FE-B51A-177855D4B89B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'U(+-)'!$C$20</c:f>
                <c:numCache>
                  <c:formatCode>General</c:formatCode>
                  <c:ptCount val="1"/>
                  <c:pt idx="0">
                    <c:v>2.2999999999999998</c:v>
                  </c:pt>
                </c:numCache>
              </c:numRef>
            </c:plus>
            <c:minus>
              <c:numRef>
                <c:f>'U(+-)'!$C$20</c:f>
                <c:numCache>
                  <c:formatCode>General</c:formatCode>
                  <c:ptCount val="1"/>
                  <c:pt idx="0">
                    <c:v>2.2999999999999998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GraficaRangoyValor!$C$22</c:f>
              <c:numCache>
                <c:formatCode>General</c:formatCode>
                <c:ptCount val="1"/>
                <c:pt idx="0">
                  <c:v>98.502084344514572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F19C-43FE-B51A-177855D4B89B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'U(+-)'!$D$20</c:f>
                <c:numCache>
                  <c:formatCode>General</c:formatCode>
                  <c:ptCount val="1"/>
                  <c:pt idx="0">
                    <c:v>7.8</c:v>
                  </c:pt>
                </c:numCache>
              </c:numRef>
            </c:plus>
            <c:minus>
              <c:numRef>
                <c:f>'U(+-)'!$D$20</c:f>
                <c:numCache>
                  <c:formatCode>General</c:formatCode>
                  <c:ptCount val="1"/>
                  <c:pt idx="0">
                    <c:v>7.8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GraficaRangoyValor!$D$22</c:f>
              <c:numCache>
                <c:formatCode>General</c:formatCode>
                <c:ptCount val="1"/>
                <c:pt idx="0">
                  <c:v>94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F19C-43FE-B51A-177855D4B89B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'U(+-)'!$E$20</c:f>
                <c:numCache>
                  <c:formatCode>General</c:formatCode>
                  <c:ptCount val="1"/>
                  <c:pt idx="0">
                    <c:v>9.3000000000000007</c:v>
                  </c:pt>
                </c:numCache>
              </c:numRef>
            </c:plus>
            <c:minus>
              <c:numRef>
                <c:f>'U(+-)'!$E$20</c:f>
                <c:numCache>
                  <c:formatCode>General</c:formatCode>
                  <c:ptCount val="1"/>
                  <c:pt idx="0">
                    <c:v>9.3000000000000007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GraficaRangoyValor!$E$22</c:f>
              <c:numCache>
                <c:formatCode>General</c:formatCode>
                <c:ptCount val="1"/>
                <c:pt idx="0">
                  <c:v>97.226629829140165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F19C-43FE-B51A-177855D4B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6300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'U(+-)'!$B$21</c:f>
                <c:numCache>
                  <c:formatCode>General</c:formatCode>
                  <c:ptCount val="1"/>
                  <c:pt idx="0">
                    <c:v>2.2000000000000002</c:v>
                  </c:pt>
                </c:numCache>
              </c:numRef>
            </c:plus>
            <c:minus>
              <c:numRef>
                <c:f>'U(+-)'!$B$21</c:f>
                <c:numCache>
                  <c:formatCode>General</c:formatCode>
                  <c:ptCount val="1"/>
                  <c:pt idx="0">
                    <c:v>2.2000000000000002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GraficaRangoyValor!$B$23</c:f>
              <c:numCache>
                <c:formatCode>General</c:formatCode>
                <c:ptCount val="1"/>
                <c:pt idx="0">
                  <c:v>76.129917152733839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C93-4C66-8E79-3799D06DB156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'U(+-)'!$C$21</c:f>
                <c:numCache>
                  <c:formatCode>General</c:formatCode>
                  <c:ptCount val="1"/>
                  <c:pt idx="0">
                    <c:v>2.8</c:v>
                  </c:pt>
                </c:numCache>
              </c:numRef>
            </c:plus>
            <c:minus>
              <c:numRef>
                <c:f>'U(+-)'!$C$21</c:f>
                <c:numCache>
                  <c:formatCode>General</c:formatCode>
                  <c:ptCount val="1"/>
                  <c:pt idx="0">
                    <c:v>2.8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GraficaRangoyValor!$C$23</c:f>
              <c:numCache>
                <c:formatCode>General</c:formatCode>
                <c:ptCount val="1"/>
                <c:pt idx="0">
                  <c:v>97.342250726751104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C93-4C66-8E79-3799D06DB156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'U(+-)'!$D$21</c:f>
                <c:numCache>
                  <c:formatCode>General</c:formatCode>
                  <c:ptCount val="1"/>
                  <c:pt idx="0">
                    <c:v>7.9</c:v>
                  </c:pt>
                </c:numCache>
              </c:numRef>
            </c:plus>
            <c:minus>
              <c:numRef>
                <c:f>'U(+-)'!$D$21</c:f>
                <c:numCache>
                  <c:formatCode>General</c:formatCode>
                  <c:ptCount val="1"/>
                  <c:pt idx="0">
                    <c:v>7.9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GraficaRangoyValor!$D$23</c:f>
              <c:numCache>
                <c:formatCode>General</c:formatCode>
                <c:ptCount val="1"/>
                <c:pt idx="0">
                  <c:v>93.1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C93-4C66-8E79-3799D06DB156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'U(+-)'!$E$21</c:f>
                <c:numCache>
                  <c:formatCode>General</c:formatCode>
                  <c:ptCount val="1"/>
                  <c:pt idx="0">
                    <c:v>10.7</c:v>
                  </c:pt>
                </c:numCache>
              </c:numRef>
            </c:plus>
            <c:minus>
              <c:numRef>
                <c:f>'U(+-)'!$E$21</c:f>
                <c:numCache>
                  <c:formatCode>General</c:formatCode>
                  <c:ptCount val="1"/>
                  <c:pt idx="0">
                    <c:v>10.7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GraficaRangoyValor!$E$23</c:f>
              <c:numCache>
                <c:formatCode>General</c:formatCode>
                <c:ptCount val="1"/>
                <c:pt idx="0">
                  <c:v>97.091500039885943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C93-4C66-8E79-3799D06DB1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8000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'U(+-)'!$B$22</c:f>
                <c:numCache>
                  <c:formatCode>General</c:formatCode>
                  <c:ptCount val="1"/>
                  <c:pt idx="0">
                    <c:v>3.9</c:v>
                  </c:pt>
                </c:numCache>
              </c:numRef>
            </c:plus>
            <c:minus>
              <c:numRef>
                <c:f>'U(+-)'!$B$22</c:f>
                <c:numCache>
                  <c:formatCode>General</c:formatCode>
                  <c:ptCount val="1"/>
                  <c:pt idx="0">
                    <c:v>3.9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GraficaRangoyValor!$B$24</c:f>
              <c:numCache>
                <c:formatCode>General</c:formatCode>
                <c:ptCount val="1"/>
                <c:pt idx="0">
                  <c:v>71.132882410537349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12D-4DCB-B3A3-FE8287C8184A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'U(+-)'!$C$22</c:f>
                <c:numCache>
                  <c:formatCode>General</c:formatCode>
                  <c:ptCount val="1"/>
                  <c:pt idx="0">
                    <c:v>4.0999999999999996</c:v>
                  </c:pt>
                </c:numCache>
              </c:numRef>
            </c:plus>
            <c:minus>
              <c:numRef>
                <c:f>'U(+-)'!$C$22</c:f>
                <c:numCache>
                  <c:formatCode>General</c:formatCode>
                  <c:ptCount val="1"/>
                  <c:pt idx="0">
                    <c:v>4.0999999999999996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GraficaRangoyValor!$C$24</c:f>
              <c:numCache>
                <c:formatCode>General</c:formatCode>
                <c:ptCount val="1"/>
                <c:pt idx="0">
                  <c:v>96.720293581798742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12D-4DCB-B3A3-FE8287C8184A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'U(+-)'!$D$22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plus>
            <c:minus>
              <c:numRef>
                <c:f>'U(+-)'!$D$22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GraficaRangoyValor!$D$24</c:f>
              <c:numCache>
                <c:formatCode>General</c:formatCode>
                <c:ptCount val="1"/>
                <c:pt idx="0">
                  <c:v>92.2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12D-4DCB-B3A3-FE8287C8184A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'U(+-)'!$E$22</c:f>
                <c:numCache>
                  <c:formatCode>General</c:formatCode>
                  <c:ptCount val="1"/>
                  <c:pt idx="0">
                    <c:v>15.9</c:v>
                  </c:pt>
                </c:numCache>
              </c:numRef>
            </c:plus>
            <c:minus>
              <c:numRef>
                <c:f>'U(+-)'!$E$22</c:f>
                <c:numCache>
                  <c:formatCode>General</c:formatCode>
                  <c:ptCount val="1"/>
                  <c:pt idx="0">
                    <c:v>15.9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GraficaRangoyValor!$E$24</c:f>
              <c:numCache>
                <c:formatCode>General</c:formatCode>
                <c:ptCount val="1"/>
                <c:pt idx="0">
                  <c:v>96.76945002292095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12D-4DCB-B3A3-FE8287C818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</a:t>
            </a:r>
            <a:r>
              <a:rPr lang="es-ES" baseline="0"/>
              <a:t> 10000 </a:t>
            </a:r>
            <a:r>
              <a:rPr lang="es-ES"/>
              <a:t>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'U(+-)'!$B$23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plus>
            <c:minus>
              <c:numRef>
                <c:f>'U(+-)'!$B$23</c:f>
                <c:numCache>
                  <c:formatCode>General</c:formatCode>
                  <c:ptCount val="1"/>
                  <c:pt idx="0">
                    <c:v>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GraficaRangoyValor!$B$25</c:f>
              <c:numCache>
                <c:formatCode>General</c:formatCode>
                <c:ptCount val="1"/>
                <c:pt idx="0">
                  <c:v>65.655755882002666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ADF-4A57-82B6-5247D1D1D6BA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'U(+-)'!$C$23</c:f>
                <c:numCache>
                  <c:formatCode>General</c:formatCode>
                  <c:ptCount val="1"/>
                  <c:pt idx="0">
                    <c:v>5.5</c:v>
                  </c:pt>
                </c:numCache>
              </c:numRef>
            </c:plus>
            <c:minus>
              <c:numRef>
                <c:f>'U(+-)'!$C$23</c:f>
                <c:numCache>
                  <c:formatCode>General</c:formatCode>
                  <c:ptCount val="1"/>
                  <c:pt idx="0">
                    <c:v>5.5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GraficaRangoyValor!$C$25</c:f>
              <c:numCache>
                <c:formatCode>General</c:formatCode>
                <c:ptCount val="1"/>
                <c:pt idx="0">
                  <c:v>94.831860028359131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ADF-4A57-82B6-5247D1D1D6BA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'U(+-)'!$D$23</c:f>
                <c:numCache>
                  <c:formatCode>General</c:formatCode>
                  <c:ptCount val="1"/>
                  <c:pt idx="0">
                    <c:v>8.9</c:v>
                  </c:pt>
                </c:numCache>
              </c:numRef>
            </c:plus>
            <c:minus>
              <c:numRef>
                <c:f>'U(+-)'!$D$23</c:f>
                <c:numCache>
                  <c:formatCode>General</c:formatCode>
                  <c:ptCount val="1"/>
                  <c:pt idx="0">
                    <c:v>8.9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GraficaRangoyValor!$D$25</c:f>
              <c:numCache>
                <c:formatCode>General</c:formatCode>
                <c:ptCount val="1"/>
                <c:pt idx="0">
                  <c:v>91.8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ADF-4A57-82B6-5247D1D1D6BA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'U(+-)'!$E$23</c:f>
                <c:numCache>
                  <c:formatCode>General</c:formatCode>
                  <c:ptCount val="1"/>
                  <c:pt idx="0">
                    <c:v>17.3</c:v>
                  </c:pt>
                </c:numCache>
              </c:numRef>
            </c:plus>
            <c:minus>
              <c:numRef>
                <c:f>'U(+-)'!$E$23</c:f>
                <c:numCache>
                  <c:formatCode>General</c:formatCode>
                  <c:ptCount val="1"/>
                  <c:pt idx="0">
                    <c:v>17.3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GraficaRangoyValor!$E$25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ADF-4A57-82B6-5247D1D1D6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200" b="0" i="0" u="none" strike="noStrike" kern="1200" spc="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Rango en 10000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lang="en-US" sz="12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>
        <c:manualLayout>
          <c:layoutTarget val="inner"/>
          <c:xMode val="edge"/>
          <c:yMode val="edge"/>
          <c:x val="7.0914260717410318E-2"/>
          <c:y val="0.17171296296296298"/>
          <c:w val="0.89019685039370078"/>
          <c:h val="0.61498432487605714"/>
        </c:manualLayout>
      </c:layout>
      <c:stockChart>
        <c:ser>
          <c:idx val="0"/>
          <c:order val="0"/>
          <c:tx>
            <c:strRef>
              <c:f>GraficaRangoyValor!$B$34</c:f>
              <c:strCache>
                <c:ptCount val="1"/>
                <c:pt idx="0">
                  <c:v>Minimo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GraficaRangoyValor!$A$35:$A$38</c:f>
              <c:strCache>
                <c:ptCount val="4"/>
                <c:pt idx="0">
                  <c:v>3741 Comparación</c:v>
                </c:pt>
                <c:pt idx="1">
                  <c:v>3741 Nivel Presion</c:v>
                </c:pt>
                <c:pt idx="2">
                  <c:v>3745 Anecoica</c:v>
                </c:pt>
                <c:pt idx="3">
                  <c:v>3746 P. Reflectante</c:v>
                </c:pt>
              </c:strCache>
            </c:strRef>
          </c:cat>
          <c:val>
            <c:numRef>
              <c:f>GraficaRangoyValor!$B$115:$B$118</c:f>
              <c:numCache>
                <c:formatCode>General</c:formatCode>
                <c:ptCount val="4"/>
                <c:pt idx="0">
                  <c:v>61.655755882002666</c:v>
                </c:pt>
                <c:pt idx="1">
                  <c:v>89.331860028359131</c:v>
                </c:pt>
                <c:pt idx="2">
                  <c:v>82.899999999999991</c:v>
                </c:pt>
                <c:pt idx="3">
                  <c:v>-17.3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895-43E6-B5DA-994B16FBF5BC}"/>
            </c:ext>
          </c:extLst>
        </c:ser>
        <c:ser>
          <c:idx val="1"/>
          <c:order val="1"/>
          <c:tx>
            <c:strRef>
              <c:f>GraficaRangoyValor!$C$34</c:f>
              <c:strCache>
                <c:ptCount val="1"/>
                <c:pt idx="0">
                  <c:v>Maximo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none"/>
          </c:marker>
          <c:cat>
            <c:strRef>
              <c:f>GraficaRangoyValor!$A$35:$A$38</c:f>
              <c:strCache>
                <c:ptCount val="4"/>
                <c:pt idx="0">
                  <c:v>3741 Comparación</c:v>
                </c:pt>
                <c:pt idx="1">
                  <c:v>3741 Nivel Presion</c:v>
                </c:pt>
                <c:pt idx="2">
                  <c:v>3745 Anecoica</c:v>
                </c:pt>
                <c:pt idx="3">
                  <c:v>3746 P. Reflectante</c:v>
                </c:pt>
              </c:strCache>
            </c:strRef>
          </c:cat>
          <c:val>
            <c:numRef>
              <c:f>GraficaRangoyValor!$C$115:$C$118</c:f>
              <c:numCache>
                <c:formatCode>General</c:formatCode>
                <c:ptCount val="4"/>
                <c:pt idx="0">
                  <c:v>69.655755882002666</c:v>
                </c:pt>
                <c:pt idx="1">
                  <c:v>100.33186002835913</c:v>
                </c:pt>
                <c:pt idx="2">
                  <c:v>100.7</c:v>
                </c:pt>
                <c:pt idx="3">
                  <c:v>17.3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895-43E6-B5DA-994B16FBF5BC}"/>
            </c:ext>
          </c:extLst>
        </c:ser>
        <c:ser>
          <c:idx val="2"/>
          <c:order val="2"/>
          <c:tx>
            <c:strRef>
              <c:f>GraficaRangoyValor!$D$34</c:f>
              <c:strCache>
                <c:ptCount val="1"/>
                <c:pt idx="0">
                  <c:v>Valor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ash"/>
            <c:size val="8"/>
            <c:spPr>
              <a:solidFill>
                <a:schemeClr val="tx1"/>
              </a:solidFill>
              <a:ln w="9525">
                <a:noFill/>
              </a:ln>
              <a:effectLst/>
            </c:spPr>
          </c:marker>
          <c:cat>
            <c:strRef>
              <c:f>GraficaRangoyValor!$A$35:$A$38</c:f>
              <c:strCache>
                <c:ptCount val="4"/>
                <c:pt idx="0">
                  <c:v>3741 Comparación</c:v>
                </c:pt>
                <c:pt idx="1">
                  <c:v>3741 Nivel Presion</c:v>
                </c:pt>
                <c:pt idx="2">
                  <c:v>3745 Anecoica</c:v>
                </c:pt>
                <c:pt idx="3">
                  <c:v>3746 P. Reflectante</c:v>
                </c:pt>
              </c:strCache>
            </c:strRef>
          </c:cat>
          <c:val>
            <c:numRef>
              <c:f>GraficaRangoyValor!$D$115:$D$118</c:f>
              <c:numCache>
                <c:formatCode>General</c:formatCode>
                <c:ptCount val="4"/>
                <c:pt idx="0">
                  <c:v>65.655755882002666</c:v>
                </c:pt>
                <c:pt idx="1">
                  <c:v>94.831860028359131</c:v>
                </c:pt>
                <c:pt idx="2">
                  <c:v>91.8</c:v>
                </c:pt>
                <c:pt idx="3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4895-43E6-B5DA-994B16FBF5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12700" cap="flat" cmpd="sng" algn="ctr">
              <a:solidFill>
                <a:schemeClr val="tx1"/>
              </a:solidFill>
              <a:round/>
              <a:headEnd type="none"/>
              <a:tailEnd type="none"/>
            </a:ln>
            <a:effectLst/>
          </c:spPr>
        </c:hiLowLines>
        <c:axId val="1601907760"/>
        <c:axId val="1601908176"/>
      </c:stockChart>
      <c:catAx>
        <c:axId val="1601907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Modalidad de ensayo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01908176"/>
        <c:crosses val="autoZero"/>
        <c:auto val="1"/>
        <c:lblAlgn val="ctr"/>
        <c:lblOffset val="100"/>
        <c:tickLblSkip val="1"/>
        <c:noMultiLvlLbl val="0"/>
      </c:catAx>
      <c:valAx>
        <c:axId val="1601908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US" sz="1000" b="0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 (dB)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US" sz="1000" b="0" i="0" u="none" strike="noStrike" kern="1200" baseline="0">
                  <a:solidFill>
                    <a:schemeClr val="tx1"/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10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6019077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en-US" sz="1000" b="0" i="0" u="none" strike="noStrike" kern="1200" baseline="0">
          <a:solidFill>
            <a:schemeClr val="tx1"/>
          </a:solidFill>
          <a:latin typeface="+mn-lt"/>
          <a:ea typeface="+mn-ea"/>
          <a:cs typeface="+mn-cs"/>
        </a:defRPr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250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'U(+-)'!$B$7</c:f>
                <c:numCache>
                  <c:formatCode>General</c:formatCode>
                  <c:ptCount val="1"/>
                  <c:pt idx="0">
                    <c:v>4.5</c:v>
                  </c:pt>
                </c:numCache>
              </c:numRef>
            </c:plus>
            <c:minus>
              <c:numRef>
                <c:f>'U(+-)'!$B$7</c:f>
                <c:numCache>
                  <c:formatCode>General</c:formatCode>
                  <c:ptCount val="1"/>
                  <c:pt idx="0">
                    <c:v>4.5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GraficaRangoyValor!$B$9</c:f>
              <c:numCache>
                <c:formatCode>General</c:formatCode>
                <c:ptCount val="1"/>
                <c:pt idx="0">
                  <c:v>98.339025954251767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7EE-4C81-86D5-4A23D76064F0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'U(+-)'!$C$7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plus>
            <c:minus>
              <c:numRef>
                <c:f>'U(+-)'!$C$7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GraficaRangoyValor!$C$9</c:f>
              <c:numCache>
                <c:formatCode>General</c:formatCode>
                <c:ptCount val="1"/>
                <c:pt idx="0">
                  <c:v>103.12731138677961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7EE-4C81-86D5-4A23D76064F0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'U(+-)'!$D$7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plus>
            <c:minus>
              <c:numRef>
                <c:f>'U(+-)'!$D$7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GraficaRangoyValor!$D$9</c:f>
              <c:numCache>
                <c:formatCode>General</c:formatCode>
                <c:ptCount val="1"/>
                <c:pt idx="0">
                  <c:v>93.9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7EE-4C81-86D5-4A23D76064F0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'U(+-)'!$E$7</c:f>
                <c:numCache>
                  <c:formatCode>General</c:formatCode>
                  <c:ptCount val="1"/>
                  <c:pt idx="0">
                    <c:v>11.1</c:v>
                  </c:pt>
                </c:numCache>
              </c:numRef>
            </c:plus>
            <c:minus>
              <c:numRef>
                <c:f>'U(+-)'!$E$7</c:f>
                <c:numCache>
                  <c:formatCode>General</c:formatCode>
                  <c:ptCount val="1"/>
                  <c:pt idx="0">
                    <c:v>11.1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GraficaRangoyValor!$E$9</c:f>
              <c:numCache>
                <c:formatCode>General</c:formatCode>
                <c:ptCount val="1"/>
                <c:pt idx="0">
                  <c:v>93.729187696307406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4-17EE-4C81-86D5-4A23D76064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200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'U(+-)'!$B$6</c:f>
                <c:numCache>
                  <c:formatCode>General</c:formatCode>
                  <c:ptCount val="1"/>
                  <c:pt idx="0">
                    <c:v>5.6</c:v>
                  </c:pt>
                </c:numCache>
              </c:numRef>
            </c:plus>
            <c:minus>
              <c:numRef>
                <c:f>'U(+-)'!$B$6</c:f>
                <c:numCache>
                  <c:formatCode>General</c:formatCode>
                  <c:ptCount val="1"/>
                  <c:pt idx="0">
                    <c:v>5.6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GraficaRangoyValor!$B$8</c:f>
              <c:numCache>
                <c:formatCode>General</c:formatCode>
                <c:ptCount val="1"/>
                <c:pt idx="0">
                  <c:v>98.970580841762029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5ED-466B-90F5-990D2771C9B4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'U(+-)'!$C$6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plus>
            <c:minus>
              <c:numRef>
                <c:f>'U(+-)'!$C$6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GraficaRangoyValor!$C$8</c:f>
              <c:numCache>
                <c:formatCode>General</c:formatCode>
                <c:ptCount val="1"/>
                <c:pt idx="0">
                  <c:v>102.99101016154545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5ED-466B-90F5-990D2771C9B4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'U(+-)'!$D$6</c:f>
                <c:numCache>
                  <c:formatCode>General</c:formatCode>
                  <c:ptCount val="1"/>
                  <c:pt idx="0">
                    <c:v>1.8</c:v>
                  </c:pt>
                </c:numCache>
              </c:numRef>
            </c:plus>
            <c:minus>
              <c:numRef>
                <c:f>'U(+-)'!$D$6</c:f>
                <c:numCache>
                  <c:formatCode>General</c:formatCode>
                  <c:ptCount val="1"/>
                  <c:pt idx="0">
                    <c:v>1.8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GraficaRangoyValor!$D$8</c:f>
              <c:numCache>
                <c:formatCode>General</c:formatCode>
                <c:ptCount val="1"/>
                <c:pt idx="0">
                  <c:v>94.1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5ED-466B-90F5-990D2771C9B4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'U(+-)'!$E$6</c:f>
                <c:numCache>
                  <c:formatCode>General</c:formatCode>
                  <c:ptCount val="1"/>
                  <c:pt idx="0">
                    <c:v>9.6999999999999993</c:v>
                  </c:pt>
                </c:numCache>
              </c:numRef>
            </c:plus>
            <c:minus>
              <c:numRef>
                <c:f>'U(+-)'!$E$6</c:f>
                <c:numCache>
                  <c:formatCode>General</c:formatCode>
                  <c:ptCount val="1"/>
                  <c:pt idx="0">
                    <c:v>9.6999999999999993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GraficaRangoyValor!$E$8</c:f>
              <c:numCache>
                <c:formatCode>General</c:formatCode>
                <c:ptCount val="1"/>
                <c:pt idx="0">
                  <c:v>94.300940586787959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5ED-466B-90F5-990D2771C9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160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'U(+-)'!$B$5</c:f>
                <c:numCache>
                  <c:formatCode>General</c:formatCode>
                  <c:ptCount val="1"/>
                  <c:pt idx="0">
                    <c:v>7.1</c:v>
                  </c:pt>
                </c:numCache>
              </c:numRef>
            </c:plus>
            <c:minus>
              <c:numRef>
                <c:f>'U(+-)'!$B$5</c:f>
                <c:numCache>
                  <c:formatCode>General</c:formatCode>
                  <c:ptCount val="1"/>
                  <c:pt idx="0">
                    <c:v>7.1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GraficaRangoyValor!$B$7</c:f>
              <c:numCache>
                <c:formatCode>General</c:formatCode>
                <c:ptCount val="1"/>
                <c:pt idx="0">
                  <c:v>97.475163607373617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172B-4D7D-B92A-F7E0A67A47EB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'U(+-)'!$C$5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plus>
            <c:minus>
              <c:numRef>
                <c:f>'U(+-)'!$C$5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GraficaRangoyValor!$C$7</c:f>
              <c:numCache>
                <c:formatCode>General</c:formatCode>
                <c:ptCount val="1"/>
                <c:pt idx="0">
                  <c:v>102.46568639346246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172B-4D7D-B92A-F7E0A67A47EB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'U(+-)'!$D$5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plus>
            <c:minus>
              <c:numRef>
                <c:f>'U(+-)'!$D$5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GraficaRangoyValor!$D$7</c:f>
              <c:numCache>
                <c:formatCode>General</c:formatCode>
                <c:ptCount val="1"/>
                <c:pt idx="0">
                  <c:v>94.3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172B-4D7D-B92A-F7E0A67A47EB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'U(+-)'!$E$5</c:f>
                <c:numCache>
                  <c:formatCode>General</c:formatCode>
                  <c:ptCount val="1"/>
                  <c:pt idx="0">
                    <c:v>9.9</c:v>
                  </c:pt>
                </c:numCache>
              </c:numRef>
            </c:plus>
            <c:minus>
              <c:numRef>
                <c:f>'U(+-)'!$E$5</c:f>
                <c:numCache>
                  <c:formatCode>General</c:formatCode>
                  <c:ptCount val="1"/>
                  <c:pt idx="0">
                    <c:v>9.9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GraficaRangoyValor!$E$7</c:f>
              <c:numCache>
                <c:formatCode>General</c:formatCode>
                <c:ptCount val="1"/>
                <c:pt idx="0">
                  <c:v>95.081180671633504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172B-4D7D-B92A-F7E0A67A47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125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'U(+-)'!$B$4</c:f>
                <c:numCache>
                  <c:formatCode>General</c:formatCode>
                  <c:ptCount val="1"/>
                  <c:pt idx="0">
                    <c:v>7.6</c:v>
                  </c:pt>
                </c:numCache>
              </c:numRef>
            </c:plus>
            <c:minus>
              <c:numRef>
                <c:f>'U(+-)'!$B$4</c:f>
                <c:numCache>
                  <c:formatCode>General</c:formatCode>
                  <c:ptCount val="1"/>
                  <c:pt idx="0">
                    <c:v>7.6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GraficaRangoyValor!$B$6</c:f>
              <c:numCache>
                <c:formatCode>General</c:formatCode>
                <c:ptCount val="1"/>
                <c:pt idx="0">
                  <c:v>92.999646157985552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95C3-43B3-A71F-32570E19F84F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'U(+-)'!$C$4</c:f>
                <c:numCache>
                  <c:formatCode>General</c:formatCode>
                  <c:ptCount val="1"/>
                  <c:pt idx="0">
                    <c:v>10.8</c:v>
                  </c:pt>
                </c:numCache>
              </c:numRef>
            </c:plus>
            <c:minus>
              <c:numRef>
                <c:f>'U(+-)'!$C$4</c:f>
                <c:numCache>
                  <c:formatCode>General</c:formatCode>
                  <c:ptCount val="1"/>
                  <c:pt idx="0">
                    <c:v>10.8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GraficaRangoyValor!$C$6</c:f>
              <c:numCache>
                <c:formatCode>General</c:formatCode>
                <c:ptCount val="1"/>
                <c:pt idx="0">
                  <c:v>102.71592309029288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95C3-43B3-A71F-32570E19F84F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'U(+-)'!$D$4</c:f>
                <c:numCache>
                  <c:formatCode>General</c:formatCode>
                  <c:ptCount val="1"/>
                  <c:pt idx="0">
                    <c:v>2.2000000000000002</c:v>
                  </c:pt>
                </c:numCache>
              </c:numRef>
            </c:plus>
            <c:minus>
              <c:numRef>
                <c:f>'U(+-)'!$D$4</c:f>
                <c:numCache>
                  <c:formatCode>General</c:formatCode>
                  <c:ptCount val="1"/>
                  <c:pt idx="0">
                    <c:v>2.2000000000000002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GraficaRangoyValor!$D$6</c:f>
              <c:numCache>
                <c:formatCode>General</c:formatCode>
                <c:ptCount val="1"/>
                <c:pt idx="0">
                  <c:v>94.3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95C3-43B3-A71F-32570E19F84F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'U(+-)'!$E$4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plus>
            <c:minus>
              <c:numRef>
                <c:f>'U(+-)'!$E$4</c:f>
                <c:numCache>
                  <c:formatCode>General</c:formatCode>
                  <c:ptCount val="1"/>
                  <c:pt idx="0">
                    <c:v>8.8000000000000007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GraficaRangoyValor!$E$6</c:f>
              <c:numCache>
                <c:formatCode>General</c:formatCode>
                <c:ptCount val="1"/>
                <c:pt idx="0">
                  <c:v>96.354621478755519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95C3-43B3-A71F-32570E19F8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100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'U(+-)'!$B$3</c:f>
                <c:numCache>
                  <c:formatCode>General</c:formatCode>
                  <c:ptCount val="1"/>
                  <c:pt idx="0">
                    <c:v>6.5</c:v>
                  </c:pt>
                </c:numCache>
              </c:numRef>
            </c:plus>
            <c:minus>
              <c:numRef>
                <c:f>'U(+-)'!$B$3</c:f>
                <c:numCache>
                  <c:formatCode>General</c:formatCode>
                  <c:ptCount val="1"/>
                  <c:pt idx="0">
                    <c:v>6.5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GraficaRangoyValor!$B$5</c:f>
              <c:numCache>
                <c:formatCode>General</c:formatCode>
                <c:ptCount val="1"/>
                <c:pt idx="0">
                  <c:v>83.962226525983766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218D-4B52-8571-161A47BD7531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'U(+-)'!$C$3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plus>
            <c:minus>
              <c:numRef>
                <c:f>'U(+-)'!$C$3</c:f>
                <c:numCache>
                  <c:formatCode>General</c:formatCode>
                  <c:ptCount val="1"/>
                  <c:pt idx="0">
                    <c:v>10.199999999999999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GraficaRangoyValor!$C$5</c:f>
              <c:numCache>
                <c:formatCode>General</c:formatCode>
                <c:ptCount val="1"/>
                <c:pt idx="0">
                  <c:v>100.57056622112361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218D-4B52-8571-161A47BD7531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'U(+-)'!$D$3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plus>
            <c:minus>
              <c:numRef>
                <c:f>'U(+-)'!$D$3</c:f>
                <c:numCache>
                  <c:formatCode>General</c:formatCode>
                  <c:ptCount val="1"/>
                  <c:pt idx="0">
                    <c:v>1.9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GraficaRangoyValor!$D$5</c:f>
              <c:numCache>
                <c:formatCode>General</c:formatCode>
                <c:ptCount val="1"/>
                <c:pt idx="0">
                  <c:v>94.7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218D-4B52-8571-161A47BD7531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plus>
            <c:minus>
              <c:numRef>
                <c:f>'U(+-)'!$E$3</c:f>
                <c:numCache>
                  <c:formatCode>General</c:formatCode>
                  <c:ptCount val="1"/>
                  <c:pt idx="0">
                    <c:v>10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GraficaRangoyValor!$E$5</c:f>
              <c:numCache>
                <c:formatCode>General</c:formatCode>
                <c:ptCount val="1"/>
                <c:pt idx="0">
                  <c:v>0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218D-4B52-8571-161A47BD75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 Rango a 315 Hz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v>UNE-EN ISO 3741 (Rever Comparacion)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/>
              </a:solidFill>
              <a:ln w="9525">
                <a:solidFill>
                  <a:schemeClr val="accent6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'U(+-)'!$B$8</c:f>
                <c:numCache>
                  <c:formatCode>General</c:formatCode>
                  <c:ptCount val="1"/>
                  <c:pt idx="0">
                    <c:v>3.5</c:v>
                  </c:pt>
                </c:numCache>
              </c:numRef>
            </c:plus>
            <c:minus>
              <c:numRef>
                <c:f>'U(+-)'!$B$8</c:f>
                <c:numCache>
                  <c:formatCode>General</c:formatCode>
                  <c:ptCount val="1"/>
                  <c:pt idx="0">
                    <c:v>3.5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GraficaRangoyValor!$B$10</c:f>
              <c:numCache>
                <c:formatCode>General</c:formatCode>
                <c:ptCount val="1"/>
                <c:pt idx="0">
                  <c:v>97.536293726404736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0-8A7E-4614-8709-A98585C3788B}"/>
            </c:ext>
          </c:extLst>
        </c:ser>
        <c:ser>
          <c:idx val="1"/>
          <c:order val="1"/>
          <c:tx>
            <c:v>UNE-EN ISO 3741 (Rever Nivel Presion)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'U(+-)'!$C$8</c:f>
                <c:numCache>
                  <c:formatCode>General</c:formatCode>
                  <c:ptCount val="1"/>
                  <c:pt idx="0">
                    <c:v>5.7</c:v>
                  </c:pt>
                </c:numCache>
              </c:numRef>
            </c:plus>
            <c:minus>
              <c:numRef>
                <c:f>'U(+-)'!$C$8</c:f>
                <c:numCache>
                  <c:formatCode>General</c:formatCode>
                  <c:ptCount val="1"/>
                  <c:pt idx="0">
                    <c:v>5.7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5"/>
                </a:solidFill>
                <a:round/>
              </a:ln>
              <a:effectLst/>
            </c:spPr>
          </c:errBars>
          <c:xVal>
            <c:numRef>
              <c:f>GraficaRangoyValor!$C$10</c:f>
              <c:numCache>
                <c:formatCode>General</c:formatCode>
                <c:ptCount val="1"/>
                <c:pt idx="0">
                  <c:v>103.56149831894398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2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1-8A7E-4614-8709-A98585C3788B}"/>
            </c:ext>
          </c:extLst>
        </c:ser>
        <c:ser>
          <c:idx val="2"/>
          <c:order val="2"/>
          <c:tx>
            <c:v>UNE-EN ISO 3745 (Anecoica)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'U(+-)'!$D$8</c:f>
                <c:numCache>
                  <c:formatCode>General</c:formatCode>
                  <c:ptCount val="1"/>
                  <c:pt idx="0">
                    <c:v>2.6</c:v>
                  </c:pt>
                </c:numCache>
              </c:numRef>
            </c:plus>
            <c:minus>
              <c:numRef>
                <c:f>'U(+-)'!$D$8</c:f>
                <c:numCache>
                  <c:formatCode>General</c:formatCode>
                  <c:ptCount val="1"/>
                  <c:pt idx="0">
                    <c:v>2.6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4"/>
                </a:solidFill>
                <a:round/>
              </a:ln>
              <a:effectLst/>
            </c:spPr>
          </c:errBars>
          <c:xVal>
            <c:numRef>
              <c:f>GraficaRangoyValor!$D$10</c:f>
              <c:numCache>
                <c:formatCode>General</c:formatCode>
                <c:ptCount val="1"/>
                <c:pt idx="0">
                  <c:v>96.5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3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2-8A7E-4614-8709-A98585C3788B}"/>
            </c:ext>
          </c:extLst>
        </c:ser>
        <c:ser>
          <c:idx val="3"/>
          <c:order val="3"/>
          <c:tx>
            <c:v>UNE-EN ISO 3746 (Plano Reflectante)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6">
                  <a:lumMod val="60000"/>
                </a:schemeClr>
              </a:solidFill>
              <a:ln w="9525">
                <a:solidFill>
                  <a:schemeClr val="accent6">
                    <a:lumMod val="60000"/>
                  </a:schemeClr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'U(+-)'!$E$8</c:f>
                <c:numCache>
                  <c:formatCode>General</c:formatCode>
                  <c:ptCount val="1"/>
                  <c:pt idx="0">
                    <c:v>11.1</c:v>
                  </c:pt>
                </c:numCache>
              </c:numRef>
            </c:plus>
            <c:minus>
              <c:numRef>
                <c:f>'U(+-)'!$E$8</c:f>
                <c:numCache>
                  <c:formatCode>General</c:formatCode>
                  <c:ptCount val="1"/>
                  <c:pt idx="0">
                    <c:v>11.1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accent6"/>
                </a:solidFill>
                <a:round/>
              </a:ln>
              <a:effectLst/>
            </c:spPr>
          </c:errBars>
          <c:xVal>
            <c:numRef>
              <c:f>GraficaRangoyValor!$E$10</c:f>
              <c:numCache>
                <c:formatCode>General</c:formatCode>
                <c:ptCount val="1"/>
                <c:pt idx="0">
                  <c:v>95.312689736295951</c:v>
                </c:pt>
              </c:numCache>
            </c:numRef>
          </c:xVal>
          <c:yVal>
            <c:numLit>
              <c:formatCode>General</c:formatCode>
              <c:ptCount val="1"/>
              <c:pt idx="0">
                <c:v>4</c:v>
              </c:pt>
            </c:numLit>
          </c:yVal>
          <c:smooth val="0"/>
          <c:extLst>
            <c:ext xmlns:c16="http://schemas.microsoft.com/office/drawing/2014/chart" uri="{C3380CC4-5D6E-409C-BE32-E72D297353CC}">
              <c16:uniqueId val="{00000003-8A7E-4614-8709-A98585C378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1305888"/>
        <c:axId val="1951316704"/>
      </c:scatterChart>
      <c:valAx>
        <c:axId val="1951305888"/>
        <c:scaling>
          <c:orientation val="minMax"/>
          <c:min val="6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s-ES"/>
                  <a:t>Lw</a:t>
                </a:r>
                <a:r>
                  <a:rPr lang="es-ES" baseline="0"/>
                  <a:t> (dB)</a:t>
                </a:r>
                <a:endParaRPr lang="es-E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1951316704"/>
        <c:crossesAt val="0"/>
        <c:crossBetween val="midCat"/>
      </c:valAx>
      <c:valAx>
        <c:axId val="1951316704"/>
        <c:scaling>
          <c:orientation val="minMax"/>
        </c:scaling>
        <c:delete val="1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195130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0.xml"/><Relationship Id="rId13" Type="http://schemas.openxmlformats.org/officeDocument/2006/relationships/chart" Target="../charts/chart15.xml"/><Relationship Id="rId18" Type="http://schemas.openxmlformats.org/officeDocument/2006/relationships/chart" Target="../charts/chart20.xml"/><Relationship Id="rId3" Type="http://schemas.openxmlformats.org/officeDocument/2006/relationships/chart" Target="../charts/chart5.xml"/><Relationship Id="rId21" Type="http://schemas.openxmlformats.org/officeDocument/2006/relationships/chart" Target="../charts/chart23.xml"/><Relationship Id="rId7" Type="http://schemas.openxmlformats.org/officeDocument/2006/relationships/chart" Target="../charts/chart9.xml"/><Relationship Id="rId12" Type="http://schemas.openxmlformats.org/officeDocument/2006/relationships/chart" Target="../charts/chart14.xml"/><Relationship Id="rId17" Type="http://schemas.openxmlformats.org/officeDocument/2006/relationships/chart" Target="../charts/chart19.xml"/><Relationship Id="rId2" Type="http://schemas.openxmlformats.org/officeDocument/2006/relationships/chart" Target="../charts/chart4.xml"/><Relationship Id="rId16" Type="http://schemas.openxmlformats.org/officeDocument/2006/relationships/chart" Target="../charts/chart18.xml"/><Relationship Id="rId20" Type="http://schemas.openxmlformats.org/officeDocument/2006/relationships/chart" Target="../charts/chart22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11" Type="http://schemas.openxmlformats.org/officeDocument/2006/relationships/chart" Target="../charts/chart13.xml"/><Relationship Id="rId5" Type="http://schemas.openxmlformats.org/officeDocument/2006/relationships/chart" Target="../charts/chart7.xml"/><Relationship Id="rId15" Type="http://schemas.openxmlformats.org/officeDocument/2006/relationships/chart" Target="../charts/chart17.xml"/><Relationship Id="rId10" Type="http://schemas.openxmlformats.org/officeDocument/2006/relationships/chart" Target="../charts/chart12.xml"/><Relationship Id="rId19" Type="http://schemas.openxmlformats.org/officeDocument/2006/relationships/chart" Target="../charts/chart21.xml"/><Relationship Id="rId4" Type="http://schemas.openxmlformats.org/officeDocument/2006/relationships/chart" Target="../charts/chart6.xml"/><Relationship Id="rId9" Type="http://schemas.openxmlformats.org/officeDocument/2006/relationships/chart" Target="../charts/chart11.xml"/><Relationship Id="rId14" Type="http://schemas.openxmlformats.org/officeDocument/2006/relationships/chart" Target="../charts/chart16.xml"/><Relationship Id="rId22" Type="http://schemas.openxmlformats.org/officeDocument/2006/relationships/chart" Target="../charts/chart2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547686</xdr:colOff>
      <xdr:row>1</xdr:row>
      <xdr:rowOff>304799</xdr:rowOff>
    </xdr:from>
    <xdr:to>
      <xdr:col>18</xdr:col>
      <xdr:colOff>85725</xdr:colOff>
      <xdr:row>30</xdr:row>
      <xdr:rowOff>161924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504825</xdr:colOff>
      <xdr:row>32</xdr:row>
      <xdr:rowOff>57150</xdr:rowOff>
    </xdr:from>
    <xdr:to>
      <xdr:col>18</xdr:col>
      <xdr:colOff>42864</xdr:colOff>
      <xdr:row>65</xdr:row>
      <xdr:rowOff>114300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399</xdr:row>
      <xdr:rowOff>0</xdr:rowOff>
    </xdr:from>
    <xdr:to>
      <xdr:col>10</xdr:col>
      <xdr:colOff>161925</xdr:colOff>
      <xdr:row>413</xdr:row>
      <xdr:rowOff>171451</xdr:rowOff>
    </xdr:to>
    <xdr:graphicFrame macro="">
      <xdr:nvGraphicFramePr>
        <xdr:cNvPr id="33" name="Gráfico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400050</xdr:colOff>
      <xdr:row>61</xdr:row>
      <xdr:rowOff>47625</xdr:rowOff>
    </xdr:from>
    <xdr:to>
      <xdr:col>23</xdr:col>
      <xdr:colOff>438150</xdr:colOff>
      <xdr:row>74</xdr:row>
      <xdr:rowOff>57150</xdr:rowOff>
    </xdr:to>
    <xdr:graphicFrame macro="">
      <xdr:nvGraphicFramePr>
        <xdr:cNvPr id="42" name="Gráfico 41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390525</xdr:colOff>
      <xdr:row>47</xdr:row>
      <xdr:rowOff>47624</xdr:rowOff>
    </xdr:from>
    <xdr:to>
      <xdr:col>23</xdr:col>
      <xdr:colOff>428625</xdr:colOff>
      <xdr:row>60</xdr:row>
      <xdr:rowOff>9524</xdr:rowOff>
    </xdr:to>
    <xdr:graphicFrame macro="">
      <xdr:nvGraphicFramePr>
        <xdr:cNvPr id="43" name="Gráfico 42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390525</xdr:colOff>
      <xdr:row>34</xdr:row>
      <xdr:rowOff>47624</xdr:rowOff>
    </xdr:from>
    <xdr:to>
      <xdr:col>23</xdr:col>
      <xdr:colOff>428625</xdr:colOff>
      <xdr:row>47</xdr:row>
      <xdr:rowOff>9525</xdr:rowOff>
    </xdr:to>
    <xdr:graphicFrame macro="">
      <xdr:nvGraphicFramePr>
        <xdr:cNvPr id="44" name="Gráfico 43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15</xdr:col>
      <xdr:colOff>400050</xdr:colOff>
      <xdr:row>20</xdr:row>
      <xdr:rowOff>47625</xdr:rowOff>
    </xdr:from>
    <xdr:to>
      <xdr:col>23</xdr:col>
      <xdr:colOff>438150</xdr:colOff>
      <xdr:row>32</xdr:row>
      <xdr:rowOff>152400</xdr:rowOff>
    </xdr:to>
    <xdr:graphicFrame macro="">
      <xdr:nvGraphicFramePr>
        <xdr:cNvPr id="45" name="Gráfico 44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400050</xdr:colOff>
      <xdr:row>5</xdr:row>
      <xdr:rowOff>57149</xdr:rowOff>
    </xdr:from>
    <xdr:to>
      <xdr:col>23</xdr:col>
      <xdr:colOff>438150</xdr:colOff>
      <xdr:row>18</xdr:row>
      <xdr:rowOff>19050</xdr:rowOff>
    </xdr:to>
    <xdr:graphicFrame macro="">
      <xdr:nvGraphicFramePr>
        <xdr:cNvPr id="46" name="Gráfico 45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15</xdr:col>
      <xdr:colOff>390525</xdr:colOff>
      <xdr:row>75</xdr:row>
      <xdr:rowOff>47625</xdr:rowOff>
    </xdr:from>
    <xdr:to>
      <xdr:col>23</xdr:col>
      <xdr:colOff>428625</xdr:colOff>
      <xdr:row>88</xdr:row>
      <xdr:rowOff>0</xdr:rowOff>
    </xdr:to>
    <xdr:graphicFrame macro="">
      <xdr:nvGraphicFramePr>
        <xdr:cNvPr id="47" name="Gráfico 46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15</xdr:col>
      <xdr:colOff>390525</xdr:colOff>
      <xdr:row>90</xdr:row>
      <xdr:rowOff>47624</xdr:rowOff>
    </xdr:from>
    <xdr:to>
      <xdr:col>23</xdr:col>
      <xdr:colOff>428625</xdr:colOff>
      <xdr:row>103</xdr:row>
      <xdr:rowOff>47624</xdr:rowOff>
    </xdr:to>
    <xdr:graphicFrame macro="">
      <xdr:nvGraphicFramePr>
        <xdr:cNvPr id="48" name="Gráfico 47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390525</xdr:colOff>
      <xdr:row>105</xdr:row>
      <xdr:rowOff>47625</xdr:rowOff>
    </xdr:from>
    <xdr:to>
      <xdr:col>23</xdr:col>
      <xdr:colOff>428625</xdr:colOff>
      <xdr:row>118</xdr:row>
      <xdr:rowOff>19050</xdr:rowOff>
    </xdr:to>
    <xdr:graphicFrame macro="">
      <xdr:nvGraphicFramePr>
        <xdr:cNvPr id="10" name="Gráfico 9">
          <a:extLst>
            <a:ext uri="{FF2B5EF4-FFF2-40B4-BE49-F238E27FC236}">
              <a16:creationId xmlns:a16="http://schemas.microsoft.com/office/drawing/2014/main" id="{F2F3EC25-35CD-4876-A87D-D9D7DE9A3BC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15</xdr:col>
      <xdr:colOff>390525</xdr:colOff>
      <xdr:row>119</xdr:row>
      <xdr:rowOff>47624</xdr:rowOff>
    </xdr:from>
    <xdr:to>
      <xdr:col>23</xdr:col>
      <xdr:colOff>428625</xdr:colOff>
      <xdr:row>132</xdr:row>
      <xdr:rowOff>9524</xdr:rowOff>
    </xdr:to>
    <xdr:graphicFrame macro="">
      <xdr:nvGraphicFramePr>
        <xdr:cNvPr id="11" name="Gráfico 10">
          <a:extLst>
            <a:ext uri="{FF2B5EF4-FFF2-40B4-BE49-F238E27FC236}">
              <a16:creationId xmlns:a16="http://schemas.microsoft.com/office/drawing/2014/main" id="{F80A6C3F-9BB0-432D-8A92-A267A31CACA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390525</xdr:colOff>
      <xdr:row>133</xdr:row>
      <xdr:rowOff>47625</xdr:rowOff>
    </xdr:from>
    <xdr:to>
      <xdr:col>23</xdr:col>
      <xdr:colOff>428625</xdr:colOff>
      <xdr:row>146</xdr:row>
      <xdr:rowOff>19050</xdr:rowOff>
    </xdr:to>
    <xdr:graphicFrame macro="">
      <xdr:nvGraphicFramePr>
        <xdr:cNvPr id="12" name="Gráfico 11">
          <a:extLst>
            <a:ext uri="{FF2B5EF4-FFF2-40B4-BE49-F238E27FC236}">
              <a16:creationId xmlns:a16="http://schemas.microsoft.com/office/drawing/2014/main" id="{ABCE7162-5901-4C7B-A680-E84EF826AB6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390525</xdr:colOff>
      <xdr:row>147</xdr:row>
      <xdr:rowOff>47624</xdr:rowOff>
    </xdr:from>
    <xdr:to>
      <xdr:col>23</xdr:col>
      <xdr:colOff>428625</xdr:colOff>
      <xdr:row>160</xdr:row>
      <xdr:rowOff>47624</xdr:rowOff>
    </xdr:to>
    <xdr:graphicFrame macro="">
      <xdr:nvGraphicFramePr>
        <xdr:cNvPr id="13" name="Gráfico 12">
          <a:extLst>
            <a:ext uri="{FF2B5EF4-FFF2-40B4-BE49-F238E27FC236}">
              <a16:creationId xmlns:a16="http://schemas.microsoft.com/office/drawing/2014/main" id="{47C1C16A-55C8-42F4-A48F-BD3C897FEA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390525</xdr:colOff>
      <xdr:row>161</xdr:row>
      <xdr:rowOff>47624</xdr:rowOff>
    </xdr:from>
    <xdr:to>
      <xdr:col>23</xdr:col>
      <xdr:colOff>428625</xdr:colOff>
      <xdr:row>174</xdr:row>
      <xdr:rowOff>66674</xdr:rowOff>
    </xdr:to>
    <xdr:graphicFrame macro="">
      <xdr:nvGraphicFramePr>
        <xdr:cNvPr id="14" name="Gráfico 13">
          <a:extLst>
            <a:ext uri="{FF2B5EF4-FFF2-40B4-BE49-F238E27FC236}">
              <a16:creationId xmlns:a16="http://schemas.microsoft.com/office/drawing/2014/main" id="{BB0B734E-4F4D-46E0-8DA0-1C60834D3B0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15</xdr:col>
      <xdr:colOff>390525</xdr:colOff>
      <xdr:row>175</xdr:row>
      <xdr:rowOff>47624</xdr:rowOff>
    </xdr:from>
    <xdr:to>
      <xdr:col>23</xdr:col>
      <xdr:colOff>428625</xdr:colOff>
      <xdr:row>188</xdr:row>
      <xdr:rowOff>28574</xdr:rowOff>
    </xdr:to>
    <xdr:graphicFrame macro="">
      <xdr:nvGraphicFramePr>
        <xdr:cNvPr id="15" name="Gráfico 14">
          <a:extLst>
            <a:ext uri="{FF2B5EF4-FFF2-40B4-BE49-F238E27FC236}">
              <a16:creationId xmlns:a16="http://schemas.microsoft.com/office/drawing/2014/main" id="{12091EDF-C743-401A-BC11-52C9F0D5EE2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15</xdr:col>
      <xdr:colOff>390525</xdr:colOff>
      <xdr:row>189</xdr:row>
      <xdr:rowOff>47625</xdr:rowOff>
    </xdr:from>
    <xdr:to>
      <xdr:col>23</xdr:col>
      <xdr:colOff>428625</xdr:colOff>
      <xdr:row>202</xdr:row>
      <xdr:rowOff>28575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id="{737AB05F-7714-4BC2-A61F-4553D38A626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15</xdr:col>
      <xdr:colOff>400050</xdr:colOff>
      <xdr:row>203</xdr:row>
      <xdr:rowOff>47625</xdr:rowOff>
    </xdr:from>
    <xdr:to>
      <xdr:col>23</xdr:col>
      <xdr:colOff>438150</xdr:colOff>
      <xdr:row>216</xdr:row>
      <xdr:rowOff>28575</xdr:rowOff>
    </xdr:to>
    <xdr:graphicFrame macro="">
      <xdr:nvGraphicFramePr>
        <xdr:cNvPr id="17" name="Gráfico 16">
          <a:extLst>
            <a:ext uri="{FF2B5EF4-FFF2-40B4-BE49-F238E27FC236}">
              <a16:creationId xmlns:a16="http://schemas.microsoft.com/office/drawing/2014/main" id="{83D18059-D686-45C9-AB4A-A1BAF19B083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15</xdr:col>
      <xdr:colOff>390525</xdr:colOff>
      <xdr:row>217</xdr:row>
      <xdr:rowOff>47625</xdr:rowOff>
    </xdr:from>
    <xdr:to>
      <xdr:col>23</xdr:col>
      <xdr:colOff>428625</xdr:colOff>
      <xdr:row>230</xdr:row>
      <xdr:rowOff>28575</xdr:rowOff>
    </xdr:to>
    <xdr:graphicFrame macro="">
      <xdr:nvGraphicFramePr>
        <xdr:cNvPr id="18" name="Gráfico 17">
          <a:extLst>
            <a:ext uri="{FF2B5EF4-FFF2-40B4-BE49-F238E27FC236}">
              <a16:creationId xmlns:a16="http://schemas.microsoft.com/office/drawing/2014/main" id="{04B107CB-065C-435F-B85C-5FB36DA2843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15</xdr:col>
      <xdr:colOff>390525</xdr:colOff>
      <xdr:row>231</xdr:row>
      <xdr:rowOff>47625</xdr:rowOff>
    </xdr:from>
    <xdr:to>
      <xdr:col>23</xdr:col>
      <xdr:colOff>428625</xdr:colOff>
      <xdr:row>244</xdr:row>
      <xdr:rowOff>28575</xdr:rowOff>
    </xdr:to>
    <xdr:graphicFrame macro="">
      <xdr:nvGraphicFramePr>
        <xdr:cNvPr id="19" name="Gráfico 18">
          <a:extLst>
            <a:ext uri="{FF2B5EF4-FFF2-40B4-BE49-F238E27FC236}">
              <a16:creationId xmlns:a16="http://schemas.microsoft.com/office/drawing/2014/main" id="{8149F181-5BD6-45AB-99E2-DA279BAF813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15</xdr:col>
      <xdr:colOff>390525</xdr:colOff>
      <xdr:row>245</xdr:row>
      <xdr:rowOff>47625</xdr:rowOff>
    </xdr:from>
    <xdr:to>
      <xdr:col>23</xdr:col>
      <xdr:colOff>428625</xdr:colOff>
      <xdr:row>258</xdr:row>
      <xdr:rowOff>28575</xdr:rowOff>
    </xdr:to>
    <xdr:graphicFrame macro="">
      <xdr:nvGraphicFramePr>
        <xdr:cNvPr id="20" name="Gráfico 19">
          <a:extLst>
            <a:ext uri="{FF2B5EF4-FFF2-40B4-BE49-F238E27FC236}">
              <a16:creationId xmlns:a16="http://schemas.microsoft.com/office/drawing/2014/main" id="{13FA77C3-C6C3-4462-B1C3-421A55D1D22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15</xdr:col>
      <xdr:colOff>390525</xdr:colOff>
      <xdr:row>259</xdr:row>
      <xdr:rowOff>47625</xdr:rowOff>
    </xdr:from>
    <xdr:to>
      <xdr:col>23</xdr:col>
      <xdr:colOff>428625</xdr:colOff>
      <xdr:row>272</xdr:row>
      <xdr:rowOff>28575</xdr:rowOff>
    </xdr:to>
    <xdr:graphicFrame macro="">
      <xdr:nvGraphicFramePr>
        <xdr:cNvPr id="21" name="Gráfico 20">
          <a:extLst>
            <a:ext uri="{FF2B5EF4-FFF2-40B4-BE49-F238E27FC236}">
              <a16:creationId xmlns:a16="http://schemas.microsoft.com/office/drawing/2014/main" id="{BD01C69D-A97C-4559-9B98-A43A0849948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15</xdr:col>
      <xdr:colOff>390525</xdr:colOff>
      <xdr:row>273</xdr:row>
      <xdr:rowOff>47625</xdr:rowOff>
    </xdr:from>
    <xdr:to>
      <xdr:col>23</xdr:col>
      <xdr:colOff>428625</xdr:colOff>
      <xdr:row>286</xdr:row>
      <xdr:rowOff>28575</xdr:rowOff>
    </xdr:to>
    <xdr:graphicFrame macro="">
      <xdr:nvGraphicFramePr>
        <xdr:cNvPr id="22" name="Gráfico 21">
          <a:extLst>
            <a:ext uri="{FF2B5EF4-FFF2-40B4-BE49-F238E27FC236}">
              <a16:creationId xmlns:a16="http://schemas.microsoft.com/office/drawing/2014/main" id="{84D302D3-6341-4A5F-89F6-0FBBC9CE1DA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15</xdr:col>
      <xdr:colOff>390525</xdr:colOff>
      <xdr:row>288</xdr:row>
      <xdr:rowOff>47625</xdr:rowOff>
    </xdr:from>
    <xdr:to>
      <xdr:col>23</xdr:col>
      <xdr:colOff>428625</xdr:colOff>
      <xdr:row>301</xdr:row>
      <xdr:rowOff>28575</xdr:rowOff>
    </xdr:to>
    <xdr:graphicFrame macro="">
      <xdr:nvGraphicFramePr>
        <xdr:cNvPr id="23" name="Gráfico 22">
          <a:extLst>
            <a:ext uri="{FF2B5EF4-FFF2-40B4-BE49-F238E27FC236}">
              <a16:creationId xmlns:a16="http://schemas.microsoft.com/office/drawing/2014/main" id="{5E57E2A8-D73F-44B1-A429-8DE7FE29FF2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23"/>
  <sheetViews>
    <sheetView zoomScale="86" workbookViewId="0">
      <selection activeCell="B3" sqref="B3:E23"/>
    </sheetView>
  </sheetViews>
  <sheetFormatPr baseColWidth="10" defaultRowHeight="14.4" x14ac:dyDescent="0.3"/>
  <cols>
    <col min="2" max="2" width="14.88671875" customWidth="1"/>
  </cols>
  <sheetData>
    <row r="2" spans="1:5" ht="58.2" thickBot="1" x14ac:dyDescent="0.35">
      <c r="A2" t="s">
        <v>0</v>
      </c>
      <c r="B2" s="1" t="s">
        <v>1</v>
      </c>
      <c r="C2" s="1" t="s">
        <v>2</v>
      </c>
      <c r="D2" s="1" t="s">
        <v>3</v>
      </c>
      <c r="E2" s="1" t="s">
        <v>4</v>
      </c>
    </row>
    <row r="3" spans="1:5" ht="15" thickBot="1" x14ac:dyDescent="0.35">
      <c r="A3" s="2">
        <v>100</v>
      </c>
      <c r="B3" s="3">
        <v>6.5</v>
      </c>
      <c r="C3" s="4">
        <v>10.199999999999999</v>
      </c>
      <c r="D3" s="5">
        <v>1.9</v>
      </c>
      <c r="E3" s="8">
        <v>10</v>
      </c>
    </row>
    <row r="4" spans="1:5" ht="15" thickBot="1" x14ac:dyDescent="0.35">
      <c r="A4" s="2">
        <v>125</v>
      </c>
      <c r="B4" s="3">
        <v>7.6</v>
      </c>
      <c r="C4" s="4">
        <v>10.8</v>
      </c>
      <c r="D4" s="5">
        <v>2.2000000000000002</v>
      </c>
      <c r="E4" s="8">
        <v>8.8000000000000007</v>
      </c>
    </row>
    <row r="5" spans="1:5" ht="15" thickBot="1" x14ac:dyDescent="0.35">
      <c r="A5" s="2">
        <v>160</v>
      </c>
      <c r="B5" s="3">
        <v>7.1</v>
      </c>
      <c r="C5" s="4">
        <v>8.8000000000000007</v>
      </c>
      <c r="D5" s="5">
        <v>1.9</v>
      </c>
      <c r="E5" s="8">
        <v>9.9</v>
      </c>
    </row>
    <row r="6" spans="1:5" ht="15" thickBot="1" x14ac:dyDescent="0.35">
      <c r="A6" s="2">
        <v>200</v>
      </c>
      <c r="B6" s="3">
        <v>5.6</v>
      </c>
      <c r="C6" s="4">
        <v>8.8000000000000007</v>
      </c>
      <c r="D6" s="5">
        <v>1.8</v>
      </c>
      <c r="E6" s="8">
        <v>9.6999999999999993</v>
      </c>
    </row>
    <row r="7" spans="1:5" ht="15" thickBot="1" x14ac:dyDescent="0.35">
      <c r="A7" s="2">
        <v>250</v>
      </c>
      <c r="B7" s="3">
        <v>4.5</v>
      </c>
      <c r="C7" s="4">
        <v>10</v>
      </c>
      <c r="D7" s="5">
        <v>1.9</v>
      </c>
      <c r="E7" s="8">
        <v>11.1</v>
      </c>
    </row>
    <row r="8" spans="1:5" ht="15" thickBot="1" x14ac:dyDescent="0.35">
      <c r="A8" s="2">
        <v>315</v>
      </c>
      <c r="B8" s="3">
        <v>3.5</v>
      </c>
      <c r="C8" s="4">
        <v>5.7</v>
      </c>
      <c r="D8" s="5">
        <v>2.6</v>
      </c>
      <c r="E8" s="8">
        <v>11.1</v>
      </c>
    </row>
    <row r="9" spans="1:5" ht="15" thickBot="1" x14ac:dyDescent="0.35">
      <c r="A9" s="2">
        <v>400</v>
      </c>
      <c r="B9" s="3">
        <v>7.2</v>
      </c>
      <c r="C9" s="4">
        <v>5.2</v>
      </c>
      <c r="D9" s="5">
        <v>3.6</v>
      </c>
      <c r="E9" s="8">
        <v>11.6</v>
      </c>
    </row>
    <row r="10" spans="1:5" ht="15" thickBot="1" x14ac:dyDescent="0.35">
      <c r="A10" s="2">
        <v>500</v>
      </c>
      <c r="B10" s="3">
        <v>3.1</v>
      </c>
      <c r="C10" s="4">
        <v>4.9000000000000004</v>
      </c>
      <c r="D10" s="5">
        <v>4.2</v>
      </c>
      <c r="E10" s="8">
        <v>13.2</v>
      </c>
    </row>
    <row r="11" spans="1:5" ht="15" thickBot="1" x14ac:dyDescent="0.35">
      <c r="A11" s="2">
        <v>630</v>
      </c>
      <c r="B11" s="3">
        <v>2.6</v>
      </c>
      <c r="C11" s="4">
        <v>3.5</v>
      </c>
      <c r="D11" s="5">
        <v>4.8</v>
      </c>
      <c r="E11" s="8">
        <v>10.6</v>
      </c>
    </row>
    <row r="12" spans="1:5" ht="15" thickBot="1" x14ac:dyDescent="0.35">
      <c r="A12" s="2">
        <v>800</v>
      </c>
      <c r="B12" s="3">
        <v>1.7</v>
      </c>
      <c r="C12" s="4">
        <v>2.7</v>
      </c>
      <c r="D12" s="5">
        <v>5.4</v>
      </c>
      <c r="E12" s="8">
        <v>7.7</v>
      </c>
    </row>
    <row r="13" spans="1:5" ht="15" thickBot="1" x14ac:dyDescent="0.35">
      <c r="A13" s="2">
        <v>1000</v>
      </c>
      <c r="B13" s="3">
        <v>1.6</v>
      </c>
      <c r="C13" s="4">
        <v>2</v>
      </c>
      <c r="D13" s="5">
        <v>4.5999999999999996</v>
      </c>
      <c r="E13" s="8">
        <v>9.1</v>
      </c>
    </row>
    <row r="14" spans="1:5" ht="15" thickBot="1" x14ac:dyDescent="0.35">
      <c r="A14" s="2">
        <v>1250</v>
      </c>
      <c r="B14" s="3">
        <v>1.5</v>
      </c>
      <c r="C14" s="4">
        <v>1.4</v>
      </c>
      <c r="D14" s="5">
        <v>5.4</v>
      </c>
      <c r="E14" s="8">
        <v>11.2</v>
      </c>
    </row>
    <row r="15" spans="1:5" ht="15" thickBot="1" x14ac:dyDescent="0.35">
      <c r="A15" s="2">
        <v>1600</v>
      </c>
      <c r="B15" s="3">
        <v>1.4</v>
      </c>
      <c r="C15" s="4">
        <v>1.5</v>
      </c>
      <c r="D15" s="5">
        <v>6.3</v>
      </c>
      <c r="E15" s="8">
        <v>12.6</v>
      </c>
    </row>
    <row r="16" spans="1:5" ht="15" thickBot="1" x14ac:dyDescent="0.35">
      <c r="A16" s="2">
        <v>2000</v>
      </c>
      <c r="B16" s="3">
        <v>1.5</v>
      </c>
      <c r="C16" s="4">
        <v>1.3</v>
      </c>
      <c r="D16" s="5">
        <v>6.6</v>
      </c>
      <c r="E16" s="8">
        <v>9.6999999999999993</v>
      </c>
    </row>
    <row r="17" spans="1:5" ht="15" thickBot="1" x14ac:dyDescent="0.35">
      <c r="A17" s="2">
        <v>2500</v>
      </c>
      <c r="B17" s="3">
        <v>1.4</v>
      </c>
      <c r="C17" s="4">
        <v>1.4</v>
      </c>
      <c r="D17" s="5">
        <v>8.1</v>
      </c>
      <c r="E17" s="8">
        <v>9.5</v>
      </c>
    </row>
    <row r="18" spans="1:5" ht="15" thickBot="1" x14ac:dyDescent="0.35">
      <c r="A18" s="2">
        <v>3150</v>
      </c>
      <c r="B18" s="3">
        <v>1.3</v>
      </c>
      <c r="C18" s="4">
        <v>1.3</v>
      </c>
      <c r="D18" s="5">
        <v>6.3</v>
      </c>
      <c r="E18" s="8">
        <v>10.199999999999999</v>
      </c>
    </row>
    <row r="19" spans="1:5" ht="15" thickBot="1" x14ac:dyDescent="0.35">
      <c r="A19" s="2">
        <v>4000</v>
      </c>
      <c r="B19" s="3">
        <v>2</v>
      </c>
      <c r="C19" s="4">
        <v>1.3</v>
      </c>
      <c r="D19" s="5">
        <v>7</v>
      </c>
      <c r="E19" s="8">
        <v>10.199999999999999</v>
      </c>
    </row>
    <row r="20" spans="1:5" ht="15" thickBot="1" x14ac:dyDescent="0.35">
      <c r="A20" s="2">
        <v>5000</v>
      </c>
      <c r="B20" s="3">
        <v>1.8</v>
      </c>
      <c r="C20" s="4">
        <v>2.2999999999999998</v>
      </c>
      <c r="D20" s="5">
        <v>7.8</v>
      </c>
      <c r="E20" s="8">
        <v>9.3000000000000007</v>
      </c>
    </row>
    <row r="21" spans="1:5" ht="15" thickBot="1" x14ac:dyDescent="0.35">
      <c r="A21" s="2">
        <v>6300</v>
      </c>
      <c r="B21" s="3">
        <v>2.2000000000000002</v>
      </c>
      <c r="C21" s="4">
        <v>2.8</v>
      </c>
      <c r="D21" s="5">
        <v>7.9</v>
      </c>
      <c r="E21" s="8">
        <v>10.7</v>
      </c>
    </row>
    <row r="22" spans="1:5" ht="15" thickBot="1" x14ac:dyDescent="0.35">
      <c r="A22" s="2">
        <v>8000</v>
      </c>
      <c r="B22" s="3">
        <v>3.9</v>
      </c>
      <c r="C22" s="4">
        <v>4.0999999999999996</v>
      </c>
      <c r="D22" s="5">
        <v>8.8000000000000007</v>
      </c>
      <c r="E22" s="8">
        <v>15.9</v>
      </c>
    </row>
    <row r="23" spans="1:5" ht="15" thickBot="1" x14ac:dyDescent="0.35">
      <c r="A23" s="2">
        <v>10000</v>
      </c>
      <c r="B23" s="3">
        <v>4</v>
      </c>
      <c r="C23" s="4">
        <v>5.5</v>
      </c>
      <c r="D23" s="5">
        <v>8.9</v>
      </c>
      <c r="E23" s="8">
        <v>17.3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E23"/>
  <sheetViews>
    <sheetView topLeftCell="A2" workbookViewId="0">
      <selection activeCell="B3" sqref="B3:E23"/>
    </sheetView>
  </sheetViews>
  <sheetFormatPr baseColWidth="10" defaultRowHeight="14.4" x14ac:dyDescent="0.3"/>
  <cols>
    <col min="2" max="2" width="14.88671875" customWidth="1"/>
  </cols>
  <sheetData>
    <row r="2" spans="1:5" ht="43.2" x14ac:dyDescent="0.3">
      <c r="A2" t="s">
        <v>0</v>
      </c>
      <c r="B2" s="1" t="s">
        <v>16</v>
      </c>
      <c r="C2" s="1" t="s">
        <v>17</v>
      </c>
      <c r="D2" s="1" t="s">
        <v>18</v>
      </c>
      <c r="E2" s="1" t="s">
        <v>19</v>
      </c>
    </row>
    <row r="3" spans="1:5" x14ac:dyDescent="0.3">
      <c r="A3" s="6">
        <v>100</v>
      </c>
      <c r="B3" s="13">
        <v>83.962226525983766</v>
      </c>
      <c r="C3" s="14">
        <v>100.57056622112361</v>
      </c>
      <c r="D3" s="7">
        <v>94.7</v>
      </c>
      <c r="E3" s="15"/>
    </row>
    <row r="4" spans="1:5" x14ac:dyDescent="0.3">
      <c r="A4" s="6">
        <v>125</v>
      </c>
      <c r="B4" s="13">
        <v>92.999646157985552</v>
      </c>
      <c r="C4" s="14">
        <v>102.71592309029288</v>
      </c>
      <c r="D4" s="7">
        <v>94.3</v>
      </c>
      <c r="E4" s="16">
        <v>96.354621478755519</v>
      </c>
    </row>
    <row r="5" spans="1:5" x14ac:dyDescent="0.3">
      <c r="A5" s="6">
        <v>160</v>
      </c>
      <c r="B5" s="13">
        <v>97.475163607373617</v>
      </c>
      <c r="C5" s="14">
        <v>102.46568639346246</v>
      </c>
      <c r="D5" s="7">
        <v>94.3</v>
      </c>
      <c r="E5" s="16">
        <v>95.081180671633504</v>
      </c>
    </row>
    <row r="6" spans="1:5" x14ac:dyDescent="0.3">
      <c r="A6" s="6">
        <v>200</v>
      </c>
      <c r="B6" s="13">
        <v>98.970580841762029</v>
      </c>
      <c r="C6" s="14">
        <v>102.99101016154545</v>
      </c>
      <c r="D6" s="7">
        <v>94.1</v>
      </c>
      <c r="E6" s="16">
        <v>94.300940586787959</v>
      </c>
    </row>
    <row r="7" spans="1:5" x14ac:dyDescent="0.3">
      <c r="A7" s="6">
        <v>250</v>
      </c>
      <c r="B7" s="13">
        <v>98.339025954251767</v>
      </c>
      <c r="C7" s="14">
        <v>103.12731138677961</v>
      </c>
      <c r="D7" s="7">
        <v>93.9</v>
      </c>
      <c r="E7" s="16">
        <v>93.729187696307406</v>
      </c>
    </row>
    <row r="8" spans="1:5" x14ac:dyDescent="0.3">
      <c r="A8" s="6">
        <v>315</v>
      </c>
      <c r="B8" s="13">
        <v>97.536293726404736</v>
      </c>
      <c r="C8" s="14">
        <v>103.56149831894398</v>
      </c>
      <c r="D8" s="7">
        <v>96.5</v>
      </c>
      <c r="E8" s="16">
        <v>95.312689736295951</v>
      </c>
    </row>
    <row r="9" spans="1:5" x14ac:dyDescent="0.3">
      <c r="A9" s="6">
        <v>400</v>
      </c>
      <c r="B9" s="13">
        <v>97.48358688964349</v>
      </c>
      <c r="C9" s="14">
        <v>105.65203531341152</v>
      </c>
      <c r="D9" s="7">
        <v>99.5</v>
      </c>
      <c r="E9" s="16">
        <v>99.122828684906011</v>
      </c>
    </row>
    <row r="10" spans="1:5" x14ac:dyDescent="0.3">
      <c r="A10" s="6">
        <v>500</v>
      </c>
      <c r="B10" s="13">
        <v>97.22288466794457</v>
      </c>
      <c r="C10" s="14">
        <v>106.10474885855508</v>
      </c>
      <c r="D10" s="7">
        <v>100</v>
      </c>
      <c r="E10" s="16">
        <v>102.54706432153938</v>
      </c>
    </row>
    <row r="11" spans="1:5" x14ac:dyDescent="0.3">
      <c r="A11" s="6">
        <v>630</v>
      </c>
      <c r="B11" s="13">
        <v>97.402487252026404</v>
      </c>
      <c r="C11" s="14">
        <v>104.92539684112603</v>
      </c>
      <c r="D11" s="7">
        <v>98.4</v>
      </c>
      <c r="E11" s="16">
        <v>102.19080001929569</v>
      </c>
    </row>
    <row r="12" spans="1:5" x14ac:dyDescent="0.3">
      <c r="A12" s="6">
        <v>800</v>
      </c>
      <c r="B12" s="13">
        <v>97.250449184296656</v>
      </c>
      <c r="C12" s="14">
        <v>102.7813923477778</v>
      </c>
      <c r="D12" s="7">
        <v>95.9</v>
      </c>
      <c r="E12" s="16">
        <v>97.849892601275144</v>
      </c>
    </row>
    <row r="13" spans="1:5" x14ac:dyDescent="0.3">
      <c r="A13" s="6">
        <v>1000</v>
      </c>
      <c r="B13" s="13">
        <v>95.375186332045786</v>
      </c>
      <c r="C13" s="14">
        <v>103.33811312193438</v>
      </c>
      <c r="D13" s="7">
        <v>95.9</v>
      </c>
      <c r="E13" s="16">
        <v>100.4055155535152</v>
      </c>
    </row>
    <row r="14" spans="1:5" x14ac:dyDescent="0.3">
      <c r="A14" s="6">
        <v>1250</v>
      </c>
      <c r="B14" s="13">
        <v>93.310179037387684</v>
      </c>
      <c r="C14" s="14">
        <v>100.36423515007444</v>
      </c>
      <c r="D14" s="7">
        <v>93.4</v>
      </c>
      <c r="E14" s="16">
        <v>97.874364739861107</v>
      </c>
    </row>
    <row r="15" spans="1:5" x14ac:dyDescent="0.3">
      <c r="A15" s="6">
        <v>1600</v>
      </c>
      <c r="B15" s="13">
        <v>92.258828697479899</v>
      </c>
      <c r="C15" s="14">
        <v>102.64073565444038</v>
      </c>
      <c r="D15" s="7">
        <v>94.9</v>
      </c>
      <c r="E15" s="16">
        <v>96.90685046809071</v>
      </c>
    </row>
    <row r="16" spans="1:5" x14ac:dyDescent="0.3">
      <c r="A16" s="6">
        <v>2000</v>
      </c>
      <c r="B16" s="13">
        <v>95.719469197127054</v>
      </c>
      <c r="C16" s="14">
        <v>101.98730314095764</v>
      </c>
      <c r="D16" s="7">
        <v>95.8</v>
      </c>
      <c r="E16" s="16">
        <v>98.602722122794091</v>
      </c>
    </row>
    <row r="17" spans="1:5" x14ac:dyDescent="0.3">
      <c r="A17" s="6">
        <v>2500</v>
      </c>
      <c r="B17" s="13">
        <v>94.484262957290937</v>
      </c>
      <c r="C17" s="14">
        <v>99.048365879476549</v>
      </c>
      <c r="D17" s="7">
        <v>92.4</v>
      </c>
      <c r="E17" s="16">
        <v>96.463503442650236</v>
      </c>
    </row>
    <row r="18" spans="1:5" x14ac:dyDescent="0.3">
      <c r="A18" s="6">
        <v>3150</v>
      </c>
      <c r="B18" s="13">
        <v>89.545651121317974</v>
      </c>
      <c r="C18" s="14">
        <v>98.179883300957272</v>
      </c>
      <c r="D18" s="7">
        <v>93.5</v>
      </c>
      <c r="E18" s="16">
        <v>96.580658014631368</v>
      </c>
    </row>
    <row r="19" spans="1:5" x14ac:dyDescent="0.3">
      <c r="A19" s="6">
        <v>4000</v>
      </c>
      <c r="B19" s="13">
        <v>89.111712254556025</v>
      </c>
      <c r="C19" s="14">
        <v>99.807759260465559</v>
      </c>
      <c r="D19" s="7">
        <v>95.9</v>
      </c>
      <c r="E19" s="16">
        <v>100.19665000161049</v>
      </c>
    </row>
    <row r="20" spans="1:5" x14ac:dyDescent="0.3">
      <c r="A20" s="6">
        <v>5000</v>
      </c>
      <c r="B20" s="13">
        <v>85.236981344908457</v>
      </c>
      <c r="C20" s="14">
        <v>98.502084344514572</v>
      </c>
      <c r="D20" s="7">
        <v>94</v>
      </c>
      <c r="E20" s="16">
        <v>97.226629829140165</v>
      </c>
    </row>
    <row r="21" spans="1:5" x14ac:dyDescent="0.3">
      <c r="A21" s="6">
        <v>6300</v>
      </c>
      <c r="B21" s="13">
        <v>76.129917152733839</v>
      </c>
      <c r="C21" s="14">
        <v>97.342250726751104</v>
      </c>
      <c r="D21" s="7">
        <v>93.1</v>
      </c>
      <c r="E21" s="16">
        <v>97.091500039885943</v>
      </c>
    </row>
    <row r="22" spans="1:5" x14ac:dyDescent="0.3">
      <c r="A22" s="6">
        <v>8000</v>
      </c>
      <c r="B22" s="13">
        <v>71.132882410537349</v>
      </c>
      <c r="C22" s="14">
        <v>96.720293581798742</v>
      </c>
      <c r="D22" s="7">
        <v>92.2</v>
      </c>
      <c r="E22" s="16">
        <v>96.76945002292095</v>
      </c>
    </row>
    <row r="23" spans="1:5" x14ac:dyDescent="0.3">
      <c r="A23" s="6">
        <v>10000</v>
      </c>
      <c r="B23" s="13">
        <v>65.655755882002666</v>
      </c>
      <c r="C23" s="14">
        <v>94.831860028359131</v>
      </c>
      <c r="D23" s="7">
        <v>91.8</v>
      </c>
      <c r="E23" s="15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O118"/>
  <sheetViews>
    <sheetView tabSelected="1" topLeftCell="R281" workbookViewId="0">
      <selection activeCell="Y53" sqref="Y53"/>
    </sheetView>
  </sheetViews>
  <sheetFormatPr baseColWidth="10" defaultRowHeight="14.4" x14ac:dyDescent="0.3"/>
  <cols>
    <col min="1" max="1" width="11.88671875" customWidth="1"/>
    <col min="2" max="2" width="34.44140625" customWidth="1"/>
    <col min="3" max="3" width="25.33203125" customWidth="1"/>
    <col min="4" max="4" width="17" customWidth="1"/>
    <col min="5" max="5" width="18.88671875" customWidth="1"/>
  </cols>
  <sheetData>
    <row r="3" spans="1:15" x14ac:dyDescent="0.3">
      <c r="B3" t="s">
        <v>7</v>
      </c>
      <c r="H3" t="s">
        <v>8</v>
      </c>
    </row>
    <row r="4" spans="1:15" ht="51" customHeight="1" x14ac:dyDescent="0.3">
      <c r="B4" s="10" t="str">
        <f>'Lw (dB)'!B2</f>
        <v>LW 3741 comparacion (dB)</v>
      </c>
      <c r="C4" s="10" t="str">
        <f>'Lw (dB)'!C2</f>
        <v>LW 3741 directo (dB)</v>
      </c>
      <c r="D4" s="10" t="str">
        <f>'Lw (dB)'!D2</f>
        <v>LW 3745 (dB)</v>
      </c>
      <c r="E4" s="10" t="str">
        <f>'Lw (dB)'!E2</f>
        <v>LW 3744 (dB)</v>
      </c>
      <c r="H4" s="12" t="str">
        <f>B4</f>
        <v>LW 3741 comparacion (dB)</v>
      </c>
      <c r="I4" s="12"/>
      <c r="J4" s="12" t="str">
        <f>C4</f>
        <v>LW 3741 directo (dB)</v>
      </c>
      <c r="K4" s="12"/>
      <c r="L4" s="12" t="str">
        <f>D4</f>
        <v>LW 3745 (dB)</v>
      </c>
      <c r="M4" s="12"/>
      <c r="N4" s="12" t="str">
        <f>E4</f>
        <v>LW 3744 (dB)</v>
      </c>
      <c r="O4" s="12"/>
    </row>
    <row r="5" spans="1:15" x14ac:dyDescent="0.3">
      <c r="A5">
        <f>'Lw (dB)'!A3</f>
        <v>100</v>
      </c>
      <c r="B5">
        <f>'Lw (dB)'!B3</f>
        <v>83.962226525983766</v>
      </c>
      <c r="C5">
        <f>'Lw (dB)'!C3</f>
        <v>100.57056622112361</v>
      </c>
      <c r="D5">
        <f>'Lw (dB)'!D3</f>
        <v>94.7</v>
      </c>
      <c r="E5">
        <f>'Lw (dB)'!E3</f>
        <v>0</v>
      </c>
      <c r="G5" t="s">
        <v>12</v>
      </c>
      <c r="H5">
        <f>Margenes3741Comparacion!B3</f>
        <v>77.462226525983766</v>
      </c>
      <c r="I5">
        <f>Margenes3741Comparacion!C3</f>
        <v>90.462226525983766</v>
      </c>
      <c r="J5">
        <f>Margenes3741NivelPresion!B3</f>
        <v>90.37056622112361</v>
      </c>
      <c r="K5">
        <f>Margenes3741NivelPresion!C3</f>
        <v>110.77056622112362</v>
      </c>
      <c r="L5">
        <f>Margenes3745Anecoica!B3</f>
        <v>92.8</v>
      </c>
      <c r="M5">
        <f>Margenes3745Anecoica!C3</f>
        <v>96.600000000000009</v>
      </c>
      <c r="N5">
        <f>Margenes3746PlanoReflectante!B3</f>
        <v>-10</v>
      </c>
      <c r="O5">
        <f>Margenes3746PlanoReflectante!C3</f>
        <v>10</v>
      </c>
    </row>
    <row r="6" spans="1:15" x14ac:dyDescent="0.3">
      <c r="A6">
        <f>'Lw (dB)'!A4</f>
        <v>125</v>
      </c>
      <c r="B6">
        <f>'Lw (dB)'!B4</f>
        <v>92.999646157985552</v>
      </c>
      <c r="C6">
        <f>'Lw (dB)'!C4</f>
        <v>102.71592309029288</v>
      </c>
      <c r="D6">
        <f>'Lw (dB)'!D4</f>
        <v>94.3</v>
      </c>
      <c r="E6">
        <f>'Lw (dB)'!E4</f>
        <v>96.354621478755519</v>
      </c>
      <c r="G6" t="s">
        <v>13</v>
      </c>
      <c r="H6">
        <f>Margenes3741Comparacion!B4</f>
        <v>85.399646157985558</v>
      </c>
      <c r="I6">
        <f>Margenes3741Comparacion!C4</f>
        <v>100.59964615798555</v>
      </c>
      <c r="J6">
        <f>Margenes3741NivelPresion!B4</f>
        <v>91.915923090292878</v>
      </c>
      <c r="K6">
        <f>Margenes3741NivelPresion!C4</f>
        <v>113.51592309029287</v>
      </c>
      <c r="L6">
        <f>Margenes3745Anecoica!B4</f>
        <v>92.1</v>
      </c>
      <c r="M6">
        <f>Margenes3745Anecoica!C4</f>
        <v>96.5</v>
      </c>
      <c r="N6">
        <f>Margenes3746PlanoReflectante!B4</f>
        <v>87.554621478755521</v>
      </c>
      <c r="O6">
        <f>Margenes3746PlanoReflectante!C4</f>
        <v>105.15462147875552</v>
      </c>
    </row>
    <row r="7" spans="1:15" x14ac:dyDescent="0.3">
      <c r="A7">
        <f>'Lw (dB)'!A5</f>
        <v>160</v>
      </c>
      <c r="B7">
        <f>'Lw (dB)'!B5</f>
        <v>97.475163607373617</v>
      </c>
      <c r="C7">
        <f>'Lw (dB)'!C5</f>
        <v>102.46568639346246</v>
      </c>
      <c r="D7">
        <f>'Lw (dB)'!D5</f>
        <v>94.3</v>
      </c>
      <c r="E7">
        <f>'Lw (dB)'!E5</f>
        <v>95.081180671633504</v>
      </c>
      <c r="G7" t="s">
        <v>14</v>
      </c>
      <c r="H7">
        <f>Margenes3741Comparacion!B5</f>
        <v>90.375163607373622</v>
      </c>
      <c r="I7">
        <f>Margenes3741Comparacion!C5</f>
        <v>104.57516360737361</v>
      </c>
      <c r="J7">
        <f>Margenes3741NivelPresion!B5</f>
        <v>93.665686393462465</v>
      </c>
      <c r="K7">
        <f>Margenes3741NivelPresion!C5</f>
        <v>111.26568639346246</v>
      </c>
      <c r="L7">
        <f>Margenes3745Anecoica!B5</f>
        <v>92.399999999999991</v>
      </c>
      <c r="M7">
        <f>Margenes3745Anecoica!C5</f>
        <v>96.2</v>
      </c>
      <c r="N7">
        <f>Margenes3746PlanoReflectante!B5</f>
        <v>85.181180671633498</v>
      </c>
      <c r="O7">
        <f>Margenes3746PlanoReflectante!C5</f>
        <v>104.98118067163351</v>
      </c>
    </row>
    <row r="8" spans="1:15" x14ac:dyDescent="0.3">
      <c r="A8">
        <f>'Lw (dB)'!A6</f>
        <v>200</v>
      </c>
      <c r="B8">
        <f>'Lw (dB)'!B6</f>
        <v>98.970580841762029</v>
      </c>
      <c r="C8">
        <f>'Lw (dB)'!C6</f>
        <v>102.99101016154545</v>
      </c>
      <c r="D8">
        <f>'Lw (dB)'!D6</f>
        <v>94.1</v>
      </c>
      <c r="E8">
        <f>'Lw (dB)'!E6</f>
        <v>94.300940586787959</v>
      </c>
      <c r="G8" t="s">
        <v>15</v>
      </c>
      <c r="H8">
        <f>Margenes3741Comparacion!B6</f>
        <v>93.370580841762035</v>
      </c>
      <c r="I8">
        <f>Margenes3741Comparacion!C6</f>
        <v>104.57058084176202</v>
      </c>
      <c r="J8">
        <f>Margenes3741NivelPresion!B6</f>
        <v>94.191010161545449</v>
      </c>
      <c r="K8">
        <f>Margenes3741NivelPresion!C6</f>
        <v>111.79101016154544</v>
      </c>
      <c r="L8">
        <f>Margenes3745Anecoica!B6</f>
        <v>92.3</v>
      </c>
      <c r="M8">
        <f>Margenes3745Anecoica!C6</f>
        <v>95.899999999999991</v>
      </c>
      <c r="N8">
        <f>Margenes3746PlanoReflectante!B6</f>
        <v>84.600940586787956</v>
      </c>
      <c r="O8">
        <f>Margenes3746PlanoReflectante!C6</f>
        <v>104.00094058678796</v>
      </c>
    </row>
    <row r="9" spans="1:15" x14ac:dyDescent="0.3">
      <c r="A9">
        <f>'Lw (dB)'!A7</f>
        <v>250</v>
      </c>
      <c r="B9">
        <f>'Lw (dB)'!B7</f>
        <v>98.339025954251767</v>
      </c>
      <c r="C9">
        <f>'Lw (dB)'!C7</f>
        <v>103.12731138677961</v>
      </c>
      <c r="D9">
        <f>'Lw (dB)'!D7</f>
        <v>93.9</v>
      </c>
      <c r="E9">
        <f>'Lw (dB)'!E7</f>
        <v>93.729187696307406</v>
      </c>
      <c r="H9">
        <f>Margenes3741Comparacion!B7</f>
        <v>93.839025954251767</v>
      </c>
      <c r="I9">
        <f>Margenes3741Comparacion!C7</f>
        <v>102.83902595425177</v>
      </c>
      <c r="J9">
        <f>Margenes3741NivelPresion!B7</f>
        <v>93.12731138677961</v>
      </c>
      <c r="K9">
        <f>Margenes3741NivelPresion!C7</f>
        <v>113.12731138677961</v>
      </c>
      <c r="L9">
        <f>Margenes3745Anecoica!B7</f>
        <v>92</v>
      </c>
      <c r="M9">
        <f>Margenes3745Anecoica!C7</f>
        <v>95.800000000000011</v>
      </c>
      <c r="N9">
        <f>Margenes3746PlanoReflectante!B7</f>
        <v>82.629187696307412</v>
      </c>
      <c r="O9">
        <f>Margenes3746PlanoReflectante!C7</f>
        <v>104.8291876963074</v>
      </c>
    </row>
    <row r="10" spans="1:15" x14ac:dyDescent="0.3">
      <c r="A10">
        <f>'Lw (dB)'!A8</f>
        <v>315</v>
      </c>
      <c r="B10">
        <f>'Lw (dB)'!B8</f>
        <v>97.536293726404736</v>
      </c>
      <c r="C10">
        <f>'Lw (dB)'!C8</f>
        <v>103.56149831894398</v>
      </c>
      <c r="D10">
        <f>'Lw (dB)'!D8</f>
        <v>96.5</v>
      </c>
      <c r="E10">
        <f>'Lw (dB)'!E8</f>
        <v>95.312689736295951</v>
      </c>
      <c r="H10">
        <f>Margenes3741Comparacion!B8</f>
        <v>94.036293726404736</v>
      </c>
      <c r="I10">
        <f>Margenes3741Comparacion!C8</f>
        <v>101.03629372640474</v>
      </c>
      <c r="J10">
        <f>Margenes3741NivelPresion!B8</f>
        <v>97.861498318943973</v>
      </c>
      <c r="K10">
        <f>Margenes3741NivelPresion!C8</f>
        <v>109.26149831894398</v>
      </c>
      <c r="L10">
        <f>Margenes3745Anecoica!B8</f>
        <v>93.9</v>
      </c>
      <c r="M10">
        <f>Margenes3745Anecoica!C8</f>
        <v>99.1</v>
      </c>
      <c r="N10">
        <f>Margenes3746PlanoReflectante!B8</f>
        <v>84.212689736295957</v>
      </c>
      <c r="O10">
        <f>Margenes3746PlanoReflectante!C8</f>
        <v>106.41268973629595</v>
      </c>
    </row>
    <row r="11" spans="1:15" x14ac:dyDescent="0.3">
      <c r="A11">
        <f>'Lw (dB)'!A9</f>
        <v>400</v>
      </c>
      <c r="B11">
        <f>'Lw (dB)'!B9</f>
        <v>97.48358688964349</v>
      </c>
      <c r="C11">
        <f>'Lw (dB)'!C9</f>
        <v>105.65203531341152</v>
      </c>
      <c r="D11">
        <f>'Lw (dB)'!D9</f>
        <v>99.5</v>
      </c>
      <c r="E11">
        <f>'Lw (dB)'!E9</f>
        <v>99.122828684906011</v>
      </c>
      <c r="H11">
        <f>Margenes3741Comparacion!B9</f>
        <v>90.283586889643487</v>
      </c>
      <c r="I11">
        <f>Margenes3741Comparacion!C9</f>
        <v>104.68358688964349</v>
      </c>
      <c r="J11">
        <f>Margenes3741NivelPresion!B9</f>
        <v>100.45203531341151</v>
      </c>
      <c r="K11">
        <f>Margenes3741NivelPresion!C9</f>
        <v>110.85203531341152</v>
      </c>
      <c r="L11">
        <f>Margenes3745Anecoica!B9</f>
        <v>95.9</v>
      </c>
      <c r="M11">
        <f>Margenes3745Anecoica!C9</f>
        <v>103.1</v>
      </c>
      <c r="N11">
        <f>Margenes3746PlanoReflectante!B9</f>
        <v>87.522828684906017</v>
      </c>
      <c r="O11">
        <f>Margenes3746PlanoReflectante!C9</f>
        <v>110.72282868490601</v>
      </c>
    </row>
    <row r="12" spans="1:15" x14ac:dyDescent="0.3">
      <c r="A12">
        <f>'Lw (dB)'!A10</f>
        <v>500</v>
      </c>
      <c r="B12">
        <f>'Lw (dB)'!B10</f>
        <v>97.22288466794457</v>
      </c>
      <c r="C12">
        <f>'Lw (dB)'!C10</f>
        <v>106.10474885855508</v>
      </c>
      <c r="D12">
        <f>'Lw (dB)'!D10</f>
        <v>100</v>
      </c>
      <c r="E12">
        <f>'Lw (dB)'!E10</f>
        <v>102.54706432153938</v>
      </c>
      <c r="H12">
        <f>Margenes3741Comparacion!B10</f>
        <v>94.122884667944575</v>
      </c>
      <c r="I12">
        <f>Margenes3741Comparacion!C10</f>
        <v>100.32288466794456</v>
      </c>
      <c r="J12">
        <f>Margenes3741NivelPresion!B10</f>
        <v>101.20474885855508</v>
      </c>
      <c r="K12">
        <f>Margenes3741NivelPresion!C10</f>
        <v>111.00474885855509</v>
      </c>
      <c r="L12">
        <f>Margenes3745Anecoica!B10</f>
        <v>95.8</v>
      </c>
      <c r="M12">
        <f>Margenes3745Anecoica!C10</f>
        <v>104.2</v>
      </c>
      <c r="N12">
        <f>Margenes3746PlanoReflectante!B10</f>
        <v>89.347064321539378</v>
      </c>
      <c r="O12">
        <f>Margenes3746PlanoReflectante!C10</f>
        <v>115.74706432153938</v>
      </c>
    </row>
    <row r="13" spans="1:15" x14ac:dyDescent="0.3">
      <c r="A13">
        <f>'Lw (dB)'!A11</f>
        <v>630</v>
      </c>
      <c r="B13">
        <f>'Lw (dB)'!B11</f>
        <v>97.402487252026404</v>
      </c>
      <c r="C13">
        <f>'Lw (dB)'!C11</f>
        <v>104.92539684112603</v>
      </c>
      <c r="D13">
        <f>'Lw (dB)'!D11</f>
        <v>98.4</v>
      </c>
      <c r="E13">
        <f>'Lw (dB)'!E11</f>
        <v>102.19080001929569</v>
      </c>
      <c r="H13">
        <f>Margenes3741Comparacion!B11</f>
        <v>94.80248725202641</v>
      </c>
      <c r="I13">
        <f>Margenes3741Comparacion!C11</f>
        <v>100.0024872520264</v>
      </c>
      <c r="J13">
        <f>Margenes3741NivelPresion!B11</f>
        <v>101.42539684112603</v>
      </c>
      <c r="K13">
        <f>Margenes3741NivelPresion!C11</f>
        <v>108.42539684112603</v>
      </c>
      <c r="L13">
        <f>Margenes3745Anecoica!B11</f>
        <v>93.600000000000009</v>
      </c>
      <c r="M13">
        <f>Margenes3745Anecoica!C11</f>
        <v>103.2</v>
      </c>
      <c r="N13">
        <f>Margenes3746PlanoReflectante!B11</f>
        <v>91.590800019295699</v>
      </c>
      <c r="O13">
        <f>Margenes3746PlanoReflectante!C11</f>
        <v>112.79080001929569</v>
      </c>
    </row>
    <row r="14" spans="1:15" x14ac:dyDescent="0.3">
      <c r="A14">
        <f>'Lw (dB)'!A12</f>
        <v>800</v>
      </c>
      <c r="B14">
        <f>'Lw (dB)'!B12</f>
        <v>97.250449184296656</v>
      </c>
      <c r="C14">
        <f>'Lw (dB)'!C12</f>
        <v>102.7813923477778</v>
      </c>
      <c r="D14">
        <f>'Lw (dB)'!D12</f>
        <v>95.9</v>
      </c>
      <c r="E14">
        <f>'Lw (dB)'!E12</f>
        <v>97.849892601275144</v>
      </c>
      <c r="H14">
        <f>Margenes3741Comparacion!B12</f>
        <v>95.550449184296653</v>
      </c>
      <c r="I14">
        <f>Margenes3741Comparacion!C12</f>
        <v>98.950449184296659</v>
      </c>
      <c r="J14">
        <f>Margenes3741NivelPresion!B12</f>
        <v>100.08139234777779</v>
      </c>
      <c r="K14">
        <f>Margenes3741NivelPresion!C12</f>
        <v>105.4813923477778</v>
      </c>
      <c r="L14">
        <f>Margenes3745Anecoica!B12</f>
        <v>90.5</v>
      </c>
      <c r="M14">
        <f>Margenes3745Anecoica!C12</f>
        <v>101.30000000000001</v>
      </c>
      <c r="N14">
        <f>Margenes3746PlanoReflectante!B12</f>
        <v>90.149892601275141</v>
      </c>
      <c r="O14">
        <f>Margenes3746PlanoReflectante!C12</f>
        <v>105.54989260127515</v>
      </c>
    </row>
    <row r="15" spans="1:15" x14ac:dyDescent="0.3">
      <c r="A15">
        <f>'Lw (dB)'!A13</f>
        <v>1000</v>
      </c>
      <c r="B15">
        <f>'Lw (dB)'!B13</f>
        <v>95.375186332045786</v>
      </c>
      <c r="C15">
        <f>'Lw (dB)'!C13</f>
        <v>103.33811312193438</v>
      </c>
      <c r="D15">
        <f>'Lw (dB)'!D13</f>
        <v>95.9</v>
      </c>
      <c r="E15">
        <f>'Lw (dB)'!E13</f>
        <v>100.4055155535152</v>
      </c>
      <c r="H15">
        <f>Margenes3741Comparacion!B13</f>
        <v>93.775186332045791</v>
      </c>
      <c r="I15">
        <f>Margenes3741Comparacion!C13</f>
        <v>96.97518633204578</v>
      </c>
      <c r="J15">
        <f>Margenes3741NivelPresion!B13</f>
        <v>101.33811312193438</v>
      </c>
      <c r="K15">
        <f>Margenes3741NivelPresion!C13</f>
        <v>105.33811312193438</v>
      </c>
      <c r="L15">
        <f>Margenes3745Anecoica!B13</f>
        <v>91.300000000000011</v>
      </c>
      <c r="M15">
        <f>Margenes3745Anecoica!C13</f>
        <v>100.5</v>
      </c>
      <c r="N15">
        <f>Margenes3746PlanoReflectante!B13</f>
        <v>91.305515553515207</v>
      </c>
      <c r="O15">
        <f>Margenes3746PlanoReflectante!C13</f>
        <v>109.5055155535152</v>
      </c>
    </row>
    <row r="16" spans="1:15" x14ac:dyDescent="0.3">
      <c r="A16">
        <f>'Lw (dB)'!A14</f>
        <v>1250</v>
      </c>
      <c r="B16">
        <f>'Lw (dB)'!B14</f>
        <v>93.310179037387684</v>
      </c>
      <c r="C16">
        <f>'Lw (dB)'!C14</f>
        <v>100.36423515007444</v>
      </c>
      <c r="D16">
        <f>'Lw (dB)'!D14</f>
        <v>93.4</v>
      </c>
      <c r="E16">
        <f>'Lw (dB)'!E14</f>
        <v>97.874364739861107</v>
      </c>
      <c r="H16">
        <f>Margenes3741Comparacion!B14</f>
        <v>91.810179037387684</v>
      </c>
      <c r="I16">
        <f>Margenes3741Comparacion!C14</f>
        <v>94.810179037387684</v>
      </c>
      <c r="J16">
        <f>Margenes3741NivelPresion!B14</f>
        <v>98.96423515007443</v>
      </c>
      <c r="K16">
        <f>Margenes3741NivelPresion!C14</f>
        <v>101.76423515007444</v>
      </c>
      <c r="L16">
        <f>Margenes3745Anecoica!B14</f>
        <v>88</v>
      </c>
      <c r="M16">
        <f>Margenes3745Anecoica!C14</f>
        <v>98.800000000000011</v>
      </c>
      <c r="N16">
        <f>Margenes3746PlanoReflectante!B14</f>
        <v>86.674364739861105</v>
      </c>
      <c r="O16">
        <f>Margenes3746PlanoReflectante!C14</f>
        <v>109.07436473986111</v>
      </c>
    </row>
    <row r="17" spans="1:15" x14ac:dyDescent="0.3">
      <c r="A17">
        <f>'Lw (dB)'!A15</f>
        <v>1600</v>
      </c>
      <c r="B17">
        <f>'Lw (dB)'!B15</f>
        <v>92.258828697479899</v>
      </c>
      <c r="C17">
        <f>'Lw (dB)'!C15</f>
        <v>102.64073565444038</v>
      </c>
      <c r="D17">
        <f>'Lw (dB)'!D15</f>
        <v>94.9</v>
      </c>
      <c r="E17">
        <f>'Lw (dB)'!E15</f>
        <v>96.90685046809071</v>
      </c>
      <c r="H17">
        <f>Margenes3741Comparacion!B15</f>
        <v>90.858828697479893</v>
      </c>
      <c r="I17">
        <f>Margenes3741Comparacion!C15</f>
        <v>93.658828697479905</v>
      </c>
      <c r="J17">
        <f>Margenes3741NivelPresion!B15</f>
        <v>101.14073565444038</v>
      </c>
      <c r="K17">
        <f>Margenes3741NivelPresion!C15</f>
        <v>104.14073565444038</v>
      </c>
      <c r="L17">
        <f>Margenes3745Anecoica!B15</f>
        <v>88.600000000000009</v>
      </c>
      <c r="M17">
        <f>Margenes3745Anecoica!C15</f>
        <v>101.2</v>
      </c>
      <c r="N17">
        <f>Margenes3746PlanoReflectante!B15</f>
        <v>84.306850468090715</v>
      </c>
      <c r="O17">
        <f>Margenes3746PlanoReflectante!C15</f>
        <v>109.5068504680907</v>
      </c>
    </row>
    <row r="18" spans="1:15" x14ac:dyDescent="0.3">
      <c r="A18">
        <f>'Lw (dB)'!A16</f>
        <v>2000</v>
      </c>
      <c r="B18">
        <f>'Lw (dB)'!B16</f>
        <v>95.719469197127054</v>
      </c>
      <c r="C18">
        <f>'Lw (dB)'!C16</f>
        <v>101.98730314095764</v>
      </c>
      <c r="D18">
        <f>'Lw (dB)'!D16</f>
        <v>95.8</v>
      </c>
      <c r="E18">
        <f>'Lw (dB)'!E16</f>
        <v>98.602722122794091</v>
      </c>
      <c r="H18">
        <f>Margenes3741Comparacion!B16</f>
        <v>94.219469197127054</v>
      </c>
      <c r="I18">
        <f>Margenes3741Comparacion!C16</f>
        <v>97.219469197127054</v>
      </c>
      <c r="J18">
        <f>Margenes3741NivelPresion!B16</f>
        <v>100.68730314095764</v>
      </c>
      <c r="K18">
        <f>Margenes3741NivelPresion!C16</f>
        <v>103.28730314095763</v>
      </c>
      <c r="L18">
        <f>Margenes3745Anecoica!B16</f>
        <v>89.2</v>
      </c>
      <c r="M18">
        <f>Margenes3745Anecoica!C16</f>
        <v>102.39999999999999</v>
      </c>
      <c r="N18">
        <f>Margenes3746PlanoReflectante!B16</f>
        <v>88.902722122794088</v>
      </c>
      <c r="O18">
        <f>Margenes3746PlanoReflectante!C16</f>
        <v>108.30272212279409</v>
      </c>
    </row>
    <row r="19" spans="1:15" x14ac:dyDescent="0.3">
      <c r="A19">
        <f>'Lw (dB)'!A17</f>
        <v>2500</v>
      </c>
      <c r="B19">
        <f>'Lw (dB)'!B17</f>
        <v>94.484262957290937</v>
      </c>
      <c r="C19">
        <f>'Lw (dB)'!C17</f>
        <v>99.048365879476549</v>
      </c>
      <c r="D19">
        <f>'Lw (dB)'!D17</f>
        <v>92.4</v>
      </c>
      <c r="E19">
        <f>'Lw (dB)'!E17</f>
        <v>96.463503442650236</v>
      </c>
      <c r="H19">
        <f>Margenes3741Comparacion!B17</f>
        <v>93.084262957290932</v>
      </c>
      <c r="I19">
        <f>Margenes3741Comparacion!C17</f>
        <v>95.884262957290943</v>
      </c>
      <c r="J19">
        <f>Margenes3741NivelPresion!B17</f>
        <v>97.648365879476543</v>
      </c>
      <c r="K19">
        <f>Margenes3741NivelPresion!C17</f>
        <v>100.44836587947655</v>
      </c>
      <c r="L19">
        <f>Margenes3745Anecoica!B17</f>
        <v>84.300000000000011</v>
      </c>
      <c r="M19">
        <f>Margenes3745Anecoica!C17</f>
        <v>100.5</v>
      </c>
      <c r="N19">
        <f>Margenes3746PlanoReflectante!B17</f>
        <v>86.963503442650236</v>
      </c>
      <c r="O19">
        <f>Margenes3746PlanoReflectante!C17</f>
        <v>105.96350344265024</v>
      </c>
    </row>
    <row r="20" spans="1:15" x14ac:dyDescent="0.3">
      <c r="A20">
        <f>'Lw (dB)'!A18</f>
        <v>3150</v>
      </c>
      <c r="B20">
        <f>'Lw (dB)'!B18</f>
        <v>89.545651121317974</v>
      </c>
      <c r="C20">
        <f>'Lw (dB)'!C18</f>
        <v>98.179883300957272</v>
      </c>
      <c r="D20">
        <f>'Lw (dB)'!D18</f>
        <v>93.5</v>
      </c>
      <c r="E20">
        <f>'Lw (dB)'!E18</f>
        <v>96.580658014631368</v>
      </c>
      <c r="H20">
        <f>Margenes3741Comparacion!B18</f>
        <v>88.245651121317977</v>
      </c>
      <c r="I20">
        <f>Margenes3741Comparacion!C18</f>
        <v>90.845651121317971</v>
      </c>
      <c r="J20">
        <f>Margenes3741NivelPresion!B18</f>
        <v>96.879883300957275</v>
      </c>
      <c r="K20">
        <f>Margenes3741NivelPresion!C18</f>
        <v>99.479883300957269</v>
      </c>
      <c r="L20">
        <f>Margenes3745Anecoica!B18</f>
        <v>87.2</v>
      </c>
      <c r="M20">
        <f>Margenes3745Anecoica!C18</f>
        <v>99.8</v>
      </c>
      <c r="N20">
        <f>Margenes3746PlanoReflectante!B18</f>
        <v>86.380658014631365</v>
      </c>
      <c r="O20">
        <f>Margenes3746PlanoReflectante!C18</f>
        <v>106.78065801463137</v>
      </c>
    </row>
    <row r="21" spans="1:15" x14ac:dyDescent="0.3">
      <c r="A21">
        <f>'Lw (dB)'!A19</f>
        <v>4000</v>
      </c>
      <c r="B21">
        <f>'Lw (dB)'!B19</f>
        <v>89.111712254556025</v>
      </c>
      <c r="C21">
        <f>'Lw (dB)'!C19</f>
        <v>99.807759260465559</v>
      </c>
      <c r="D21">
        <f>'Lw (dB)'!D19</f>
        <v>95.9</v>
      </c>
      <c r="E21">
        <f>'Lw (dB)'!E19</f>
        <v>100.19665000161049</v>
      </c>
      <c r="H21">
        <f>Margenes3741Comparacion!B19</f>
        <v>87.111712254556025</v>
      </c>
      <c r="I21">
        <f>Margenes3741Comparacion!C19</f>
        <v>91.111712254556025</v>
      </c>
      <c r="J21">
        <f>Margenes3741NivelPresion!B19</f>
        <v>98.507759260465562</v>
      </c>
      <c r="K21">
        <f>Margenes3741NivelPresion!C19</f>
        <v>101.10775926046556</v>
      </c>
      <c r="L21">
        <f>Margenes3745Anecoica!B19</f>
        <v>88.9</v>
      </c>
      <c r="M21">
        <f>Margenes3745Anecoica!C19</f>
        <v>102.9</v>
      </c>
      <c r="N21">
        <f>Margenes3746PlanoReflectante!B19</f>
        <v>89.99665000161049</v>
      </c>
      <c r="O21">
        <f>Margenes3746PlanoReflectante!C19</f>
        <v>110.3966500016105</v>
      </c>
    </row>
    <row r="22" spans="1:15" x14ac:dyDescent="0.3">
      <c r="A22">
        <f>'Lw (dB)'!A20</f>
        <v>5000</v>
      </c>
      <c r="B22">
        <f>'Lw (dB)'!B20</f>
        <v>85.236981344908457</v>
      </c>
      <c r="C22">
        <f>'Lw (dB)'!C20</f>
        <v>98.502084344514572</v>
      </c>
      <c r="D22">
        <f>'Lw (dB)'!D20</f>
        <v>94</v>
      </c>
      <c r="E22">
        <f>'Lw (dB)'!E20</f>
        <v>97.226629829140165</v>
      </c>
      <c r="H22">
        <f>Margenes3741Comparacion!B20</f>
        <v>83.43698134490846</v>
      </c>
      <c r="I22">
        <f>Margenes3741Comparacion!C20</f>
        <v>87.036981344908455</v>
      </c>
      <c r="J22">
        <f>Margenes3741NivelPresion!B20</f>
        <v>96.202084344514574</v>
      </c>
      <c r="K22">
        <f>Margenes3741NivelPresion!C20</f>
        <v>100.80208434451457</v>
      </c>
      <c r="L22">
        <f>Margenes3745Anecoica!B20</f>
        <v>86.2</v>
      </c>
      <c r="M22">
        <f>Margenes3745Anecoica!C20</f>
        <v>101.8</v>
      </c>
      <c r="N22">
        <f>Margenes3746PlanoReflectante!B20</f>
        <v>87.926629829140168</v>
      </c>
      <c r="O22">
        <f>Margenes3746PlanoReflectante!C20</f>
        <v>106.52662982914016</v>
      </c>
    </row>
    <row r="23" spans="1:15" x14ac:dyDescent="0.3">
      <c r="A23">
        <f>'Lw (dB)'!A21</f>
        <v>6300</v>
      </c>
      <c r="B23">
        <f>'Lw (dB)'!B21</f>
        <v>76.129917152733839</v>
      </c>
      <c r="C23">
        <f>'Lw (dB)'!C21</f>
        <v>97.342250726751104</v>
      </c>
      <c r="D23">
        <f>'Lw (dB)'!D21</f>
        <v>93.1</v>
      </c>
      <c r="E23">
        <f>'Lw (dB)'!E21</f>
        <v>97.091500039885943</v>
      </c>
      <c r="H23">
        <f>Margenes3741Comparacion!B21</f>
        <v>73.929917152733836</v>
      </c>
      <c r="I23">
        <f>Margenes3741Comparacion!C21</f>
        <v>78.329917152733842</v>
      </c>
      <c r="J23">
        <f>Margenes3741NivelPresion!B21</f>
        <v>94.542250726751107</v>
      </c>
      <c r="K23">
        <f>Margenes3741NivelPresion!C21</f>
        <v>100.1422507267511</v>
      </c>
      <c r="L23">
        <f>Margenes3745Anecoica!B21</f>
        <v>85.199999999999989</v>
      </c>
      <c r="M23">
        <f>Margenes3745Anecoica!C21</f>
        <v>101</v>
      </c>
      <c r="N23">
        <f>Margenes3746PlanoReflectante!B21</f>
        <v>86.391500039885941</v>
      </c>
      <c r="O23">
        <f>Margenes3746PlanoReflectante!C21</f>
        <v>107.79150003988595</v>
      </c>
    </row>
    <row r="24" spans="1:15" x14ac:dyDescent="0.3">
      <c r="A24">
        <f>'Lw (dB)'!A22</f>
        <v>8000</v>
      </c>
      <c r="B24">
        <f>'Lw (dB)'!B22</f>
        <v>71.132882410537349</v>
      </c>
      <c r="C24">
        <f>'Lw (dB)'!C22</f>
        <v>96.720293581798742</v>
      </c>
      <c r="D24">
        <f>'Lw (dB)'!D22</f>
        <v>92.2</v>
      </c>
      <c r="E24">
        <f>'Lw (dB)'!E22</f>
        <v>96.76945002292095</v>
      </c>
      <c r="H24">
        <f>Margenes3741Comparacion!B22</f>
        <v>67.232882410537343</v>
      </c>
      <c r="I24">
        <f>Margenes3741Comparacion!C22</f>
        <v>75.032882410537354</v>
      </c>
      <c r="J24">
        <f>Margenes3741NivelPresion!B22</f>
        <v>92.620293581798748</v>
      </c>
      <c r="K24">
        <f>Margenes3741NivelPresion!C22</f>
        <v>100.82029358179874</v>
      </c>
      <c r="L24">
        <f>Margenes3745Anecoica!B22</f>
        <v>83.4</v>
      </c>
      <c r="M24">
        <f>Margenes3745Anecoica!C22</f>
        <v>101</v>
      </c>
      <c r="N24">
        <f>Margenes3746PlanoReflectante!B22</f>
        <v>80.869450022920944</v>
      </c>
      <c r="O24">
        <f>Margenes3746PlanoReflectante!C22</f>
        <v>112.66945002292096</v>
      </c>
    </row>
    <row r="25" spans="1:15" x14ac:dyDescent="0.3">
      <c r="A25">
        <f>'Lw (dB)'!A23</f>
        <v>10000</v>
      </c>
      <c r="B25">
        <f>'Lw (dB)'!B23</f>
        <v>65.655755882002666</v>
      </c>
      <c r="C25">
        <f>'Lw (dB)'!C23</f>
        <v>94.831860028359131</v>
      </c>
      <c r="D25">
        <f>'Lw (dB)'!D23</f>
        <v>91.8</v>
      </c>
      <c r="E25">
        <f>'Lw (dB)'!E23</f>
        <v>0</v>
      </c>
      <c r="H25">
        <f>Margenes3741Comparacion!B23</f>
        <v>61.655755882002666</v>
      </c>
      <c r="I25">
        <f>Margenes3741Comparacion!C23</f>
        <v>69.655755882002666</v>
      </c>
      <c r="J25">
        <f>Margenes3741NivelPresion!B23</f>
        <v>89.331860028359131</v>
      </c>
      <c r="K25">
        <f>Margenes3741NivelPresion!C23</f>
        <v>100.33186002835913</v>
      </c>
      <c r="L25">
        <f>Margenes3745Anecoica!B23</f>
        <v>82.899999999999991</v>
      </c>
      <c r="M25">
        <f>Margenes3745Anecoica!C23</f>
        <v>100.7</v>
      </c>
      <c r="N25">
        <f>Margenes3746PlanoReflectante!B23</f>
        <v>-17.3</v>
      </c>
      <c r="O25">
        <f>Margenes3746PlanoReflectante!C23</f>
        <v>17.3</v>
      </c>
    </row>
    <row r="28" spans="1:15" x14ac:dyDescent="0.3">
      <c r="B28">
        <v>1</v>
      </c>
    </row>
    <row r="29" spans="1:15" x14ac:dyDescent="0.3">
      <c r="B29">
        <v>2</v>
      </c>
    </row>
    <row r="30" spans="1:15" x14ac:dyDescent="0.3">
      <c r="B30">
        <v>3</v>
      </c>
    </row>
    <row r="31" spans="1:15" x14ac:dyDescent="0.3">
      <c r="B31">
        <v>4</v>
      </c>
    </row>
    <row r="34" spans="1:4" x14ac:dyDescent="0.3">
      <c r="B34" t="s">
        <v>9</v>
      </c>
      <c r="C34" t="s">
        <v>10</v>
      </c>
      <c r="D34" t="s">
        <v>11</v>
      </c>
    </row>
    <row r="35" spans="1:4" x14ac:dyDescent="0.3">
      <c r="A35" s="11" t="str">
        <f>$G$5</f>
        <v>3741 Comparación</v>
      </c>
      <c r="B35" s="11">
        <f>H5</f>
        <v>77.462226525983766</v>
      </c>
      <c r="C35" s="11">
        <f>I5</f>
        <v>90.462226525983766</v>
      </c>
      <c r="D35" s="11">
        <f>B5</f>
        <v>83.962226525983766</v>
      </c>
    </row>
    <row r="36" spans="1:4" x14ac:dyDescent="0.3">
      <c r="A36" s="11" t="str">
        <f>$G$6</f>
        <v>3741 Nivel Presion</v>
      </c>
      <c r="B36" s="11">
        <f>J5</f>
        <v>90.37056622112361</v>
      </c>
      <c r="C36" s="11">
        <f>K5</f>
        <v>110.77056622112362</v>
      </c>
      <c r="D36" s="11">
        <f>C5</f>
        <v>100.57056622112361</v>
      </c>
    </row>
    <row r="37" spans="1:4" x14ac:dyDescent="0.3">
      <c r="A37" s="11" t="str">
        <f>$G$7</f>
        <v>3745 Anecoica</v>
      </c>
      <c r="B37" s="11">
        <f>L5</f>
        <v>92.8</v>
      </c>
      <c r="C37" s="11">
        <f>M5</f>
        <v>96.600000000000009</v>
      </c>
      <c r="D37" s="11">
        <f>D5</f>
        <v>94.7</v>
      </c>
    </row>
    <row r="38" spans="1:4" x14ac:dyDescent="0.3">
      <c r="A38" s="11" t="str">
        <f>$G$8</f>
        <v>3746 P. Reflectante</v>
      </c>
      <c r="B38" s="11">
        <f>N5</f>
        <v>-10</v>
      </c>
      <c r="C38" s="11">
        <f>O5</f>
        <v>10</v>
      </c>
      <c r="D38" s="11">
        <f>E5</f>
        <v>0</v>
      </c>
    </row>
    <row r="39" spans="1:4" x14ac:dyDescent="0.3">
      <c r="A39" t="str">
        <f>$G$5</f>
        <v>3741 Comparación</v>
      </c>
      <c r="B39">
        <f>H6</f>
        <v>85.399646157985558</v>
      </c>
      <c r="C39">
        <f>I6</f>
        <v>100.59964615798555</v>
      </c>
      <c r="D39">
        <f>B6</f>
        <v>92.999646157985552</v>
      </c>
    </row>
    <row r="40" spans="1:4" x14ac:dyDescent="0.3">
      <c r="A40" t="str">
        <f>$G$6</f>
        <v>3741 Nivel Presion</v>
      </c>
      <c r="B40">
        <f>J6</f>
        <v>91.915923090292878</v>
      </c>
      <c r="C40">
        <f>K6</f>
        <v>113.51592309029287</v>
      </c>
      <c r="D40">
        <f>C6</f>
        <v>102.71592309029288</v>
      </c>
    </row>
    <row r="41" spans="1:4" x14ac:dyDescent="0.3">
      <c r="A41" t="str">
        <f>$G$7</f>
        <v>3745 Anecoica</v>
      </c>
      <c r="B41">
        <f>L6</f>
        <v>92.1</v>
      </c>
      <c r="C41">
        <f>M6</f>
        <v>96.5</v>
      </c>
      <c r="D41">
        <f>D6</f>
        <v>94.3</v>
      </c>
    </row>
    <row r="42" spans="1:4" x14ac:dyDescent="0.3">
      <c r="A42" t="str">
        <f>$G$8</f>
        <v>3746 P. Reflectante</v>
      </c>
      <c r="B42">
        <f>N6</f>
        <v>87.554621478755521</v>
      </c>
      <c r="C42">
        <f>O6</f>
        <v>105.15462147875552</v>
      </c>
      <c r="D42">
        <f>E6</f>
        <v>96.354621478755519</v>
      </c>
    </row>
    <row r="43" spans="1:4" x14ac:dyDescent="0.3">
      <c r="A43" s="11" t="str">
        <f t="shared" ref="A43" si="0">$G$5</f>
        <v>3741 Comparación</v>
      </c>
      <c r="B43" s="11">
        <f>H7</f>
        <v>90.375163607373622</v>
      </c>
      <c r="C43" s="11">
        <f>I7</f>
        <v>104.57516360737361</v>
      </c>
      <c r="D43" s="11">
        <f>B7</f>
        <v>97.475163607373617</v>
      </c>
    </row>
    <row r="44" spans="1:4" x14ac:dyDescent="0.3">
      <c r="A44" s="11" t="str">
        <f t="shared" ref="A44" si="1">$G$6</f>
        <v>3741 Nivel Presion</v>
      </c>
      <c r="B44" s="11">
        <f>J7</f>
        <v>93.665686393462465</v>
      </c>
      <c r="C44" s="11">
        <f>K7</f>
        <v>111.26568639346246</v>
      </c>
      <c r="D44" s="11">
        <f>C7</f>
        <v>102.46568639346246</v>
      </c>
    </row>
    <row r="45" spans="1:4" x14ac:dyDescent="0.3">
      <c r="A45" s="11" t="str">
        <f t="shared" ref="A45" si="2">$G$7</f>
        <v>3745 Anecoica</v>
      </c>
      <c r="B45" s="11">
        <f>L7</f>
        <v>92.399999999999991</v>
      </c>
      <c r="C45" s="11">
        <f>M7</f>
        <v>96.2</v>
      </c>
      <c r="D45" s="11">
        <f>D7</f>
        <v>94.3</v>
      </c>
    </row>
    <row r="46" spans="1:4" x14ac:dyDescent="0.3">
      <c r="A46" s="11" t="str">
        <f t="shared" ref="A46" si="3">$G$8</f>
        <v>3746 P. Reflectante</v>
      </c>
      <c r="B46" s="11">
        <f>N7</f>
        <v>85.181180671633498</v>
      </c>
      <c r="C46" s="11">
        <f>O7</f>
        <v>104.98118067163351</v>
      </c>
      <c r="D46" s="11">
        <f>E7</f>
        <v>95.081180671633504</v>
      </c>
    </row>
    <row r="47" spans="1:4" x14ac:dyDescent="0.3">
      <c r="A47" t="str">
        <f t="shared" ref="A47" si="4">$G$5</f>
        <v>3741 Comparación</v>
      </c>
      <c r="B47">
        <f>H8</f>
        <v>93.370580841762035</v>
      </c>
      <c r="C47">
        <f>I8</f>
        <v>104.57058084176202</v>
      </c>
      <c r="D47">
        <f>B8</f>
        <v>98.970580841762029</v>
      </c>
    </row>
    <row r="48" spans="1:4" x14ac:dyDescent="0.3">
      <c r="A48" t="str">
        <f t="shared" ref="A48" si="5">$G$6</f>
        <v>3741 Nivel Presion</v>
      </c>
      <c r="B48">
        <f>J8</f>
        <v>94.191010161545449</v>
      </c>
      <c r="C48">
        <f>K8</f>
        <v>111.79101016154544</v>
      </c>
      <c r="D48">
        <f>C8</f>
        <v>102.99101016154545</v>
      </c>
    </row>
    <row r="49" spans="1:4" x14ac:dyDescent="0.3">
      <c r="A49" t="str">
        <f t="shared" ref="A49" si="6">$G$7</f>
        <v>3745 Anecoica</v>
      </c>
      <c r="B49">
        <f>L8</f>
        <v>92.3</v>
      </c>
      <c r="C49">
        <f>M8</f>
        <v>95.899999999999991</v>
      </c>
      <c r="D49">
        <f>D8</f>
        <v>94.1</v>
      </c>
    </row>
    <row r="50" spans="1:4" x14ac:dyDescent="0.3">
      <c r="A50" t="str">
        <f t="shared" ref="A50" si="7">$G$8</f>
        <v>3746 P. Reflectante</v>
      </c>
      <c r="B50">
        <f>N8</f>
        <v>84.600940586787956</v>
      </c>
      <c r="C50">
        <f>O8</f>
        <v>104.00094058678796</v>
      </c>
      <c r="D50">
        <f>E8</f>
        <v>94.300940586787959</v>
      </c>
    </row>
    <row r="51" spans="1:4" x14ac:dyDescent="0.3">
      <c r="A51" s="11" t="str">
        <f t="shared" ref="A51" si="8">$G$5</f>
        <v>3741 Comparación</v>
      </c>
      <c r="B51" s="11">
        <f>H9</f>
        <v>93.839025954251767</v>
      </c>
      <c r="C51" s="11">
        <f>I9</f>
        <v>102.83902595425177</v>
      </c>
      <c r="D51" s="11">
        <f>B9</f>
        <v>98.339025954251767</v>
      </c>
    </row>
    <row r="52" spans="1:4" x14ac:dyDescent="0.3">
      <c r="A52" s="11" t="str">
        <f t="shared" ref="A52" si="9">$G$6</f>
        <v>3741 Nivel Presion</v>
      </c>
      <c r="B52" s="11">
        <f>J9</f>
        <v>93.12731138677961</v>
      </c>
      <c r="C52" s="11">
        <f>K9</f>
        <v>113.12731138677961</v>
      </c>
      <c r="D52" s="11">
        <f>C9</f>
        <v>103.12731138677961</v>
      </c>
    </row>
    <row r="53" spans="1:4" x14ac:dyDescent="0.3">
      <c r="A53" s="11" t="str">
        <f t="shared" ref="A53" si="10">$G$7</f>
        <v>3745 Anecoica</v>
      </c>
      <c r="B53" s="11">
        <f>L9</f>
        <v>92</v>
      </c>
      <c r="C53" s="11">
        <f>M9</f>
        <v>95.800000000000011</v>
      </c>
      <c r="D53" s="11">
        <f>D9</f>
        <v>93.9</v>
      </c>
    </row>
    <row r="54" spans="1:4" x14ac:dyDescent="0.3">
      <c r="A54" s="11" t="str">
        <f t="shared" ref="A54" si="11">$G$8</f>
        <v>3746 P. Reflectante</v>
      </c>
      <c r="B54" s="11">
        <f>N9</f>
        <v>82.629187696307412</v>
      </c>
      <c r="C54" s="11">
        <f>O9</f>
        <v>104.8291876963074</v>
      </c>
      <c r="D54" s="11">
        <f>E9</f>
        <v>93.729187696307406</v>
      </c>
    </row>
    <row r="55" spans="1:4" x14ac:dyDescent="0.3">
      <c r="A55" t="str">
        <f t="shared" ref="A55" si="12">$G$5</f>
        <v>3741 Comparación</v>
      </c>
      <c r="B55">
        <f>H10</f>
        <v>94.036293726404736</v>
      </c>
      <c r="C55">
        <f>I10</f>
        <v>101.03629372640474</v>
      </c>
      <c r="D55">
        <f>B10</f>
        <v>97.536293726404736</v>
      </c>
    </row>
    <row r="56" spans="1:4" x14ac:dyDescent="0.3">
      <c r="A56" t="str">
        <f t="shared" ref="A56" si="13">$G$6</f>
        <v>3741 Nivel Presion</v>
      </c>
      <c r="B56">
        <f>J10</f>
        <v>97.861498318943973</v>
      </c>
      <c r="C56">
        <f>K10</f>
        <v>109.26149831894398</v>
      </c>
      <c r="D56">
        <f>C10</f>
        <v>103.56149831894398</v>
      </c>
    </row>
    <row r="57" spans="1:4" x14ac:dyDescent="0.3">
      <c r="A57" t="str">
        <f t="shared" ref="A57" si="14">$G$7</f>
        <v>3745 Anecoica</v>
      </c>
      <c r="B57">
        <f>L10</f>
        <v>93.9</v>
      </c>
      <c r="C57">
        <f>M10</f>
        <v>99.1</v>
      </c>
      <c r="D57">
        <f>D10</f>
        <v>96.5</v>
      </c>
    </row>
    <row r="58" spans="1:4" x14ac:dyDescent="0.3">
      <c r="A58" t="str">
        <f t="shared" ref="A58" si="15">$G$8</f>
        <v>3746 P. Reflectante</v>
      </c>
      <c r="B58">
        <f>N10</f>
        <v>84.212689736295957</v>
      </c>
      <c r="C58">
        <f>O10</f>
        <v>106.41268973629595</v>
      </c>
      <c r="D58">
        <f>E10</f>
        <v>95.312689736295951</v>
      </c>
    </row>
    <row r="59" spans="1:4" x14ac:dyDescent="0.3">
      <c r="A59" s="11" t="str">
        <f t="shared" ref="A59" si="16">$G$5</f>
        <v>3741 Comparación</v>
      </c>
      <c r="B59" s="11">
        <f>H11</f>
        <v>90.283586889643487</v>
      </c>
      <c r="C59" s="11">
        <f>I11</f>
        <v>104.68358688964349</v>
      </c>
      <c r="D59" s="11">
        <f>B11</f>
        <v>97.48358688964349</v>
      </c>
    </row>
    <row r="60" spans="1:4" x14ac:dyDescent="0.3">
      <c r="A60" s="11" t="str">
        <f t="shared" ref="A60" si="17">$G$6</f>
        <v>3741 Nivel Presion</v>
      </c>
      <c r="B60" s="11">
        <f>J11</f>
        <v>100.45203531341151</v>
      </c>
      <c r="C60" s="11">
        <f>K11</f>
        <v>110.85203531341152</v>
      </c>
      <c r="D60" s="11">
        <f>C11</f>
        <v>105.65203531341152</v>
      </c>
    </row>
    <row r="61" spans="1:4" x14ac:dyDescent="0.3">
      <c r="A61" s="11" t="str">
        <f t="shared" ref="A61" si="18">$G$7</f>
        <v>3745 Anecoica</v>
      </c>
      <c r="B61" s="11">
        <f>L11</f>
        <v>95.9</v>
      </c>
      <c r="C61" s="11">
        <f>M11</f>
        <v>103.1</v>
      </c>
      <c r="D61" s="11">
        <f>D11</f>
        <v>99.5</v>
      </c>
    </row>
    <row r="62" spans="1:4" x14ac:dyDescent="0.3">
      <c r="A62" s="11" t="str">
        <f t="shared" ref="A62" si="19">$G$8</f>
        <v>3746 P. Reflectante</v>
      </c>
      <c r="B62" s="11">
        <f>N11</f>
        <v>87.522828684906017</v>
      </c>
      <c r="C62" s="11">
        <f>O11</f>
        <v>110.72282868490601</v>
      </c>
      <c r="D62" s="11">
        <f>E11</f>
        <v>99.122828684906011</v>
      </c>
    </row>
    <row r="63" spans="1:4" x14ac:dyDescent="0.3">
      <c r="A63" t="str">
        <f t="shared" ref="A63" si="20">$G$5</f>
        <v>3741 Comparación</v>
      </c>
      <c r="B63">
        <f>H12</f>
        <v>94.122884667944575</v>
      </c>
      <c r="C63">
        <f>I12</f>
        <v>100.32288466794456</v>
      </c>
      <c r="D63">
        <f>B12</f>
        <v>97.22288466794457</v>
      </c>
    </row>
    <row r="64" spans="1:4" x14ac:dyDescent="0.3">
      <c r="A64" t="str">
        <f t="shared" ref="A64" si="21">$G$6</f>
        <v>3741 Nivel Presion</v>
      </c>
      <c r="B64">
        <f>J12</f>
        <v>101.20474885855508</v>
      </c>
      <c r="C64">
        <f>K12</f>
        <v>111.00474885855509</v>
      </c>
      <c r="D64">
        <f>C12</f>
        <v>106.10474885855508</v>
      </c>
    </row>
    <row r="65" spans="1:4" x14ac:dyDescent="0.3">
      <c r="A65" t="str">
        <f t="shared" ref="A65" si="22">$G$7</f>
        <v>3745 Anecoica</v>
      </c>
      <c r="B65">
        <f>L12</f>
        <v>95.8</v>
      </c>
      <c r="C65">
        <f>M12</f>
        <v>104.2</v>
      </c>
      <c r="D65">
        <f>D12</f>
        <v>100</v>
      </c>
    </row>
    <row r="66" spans="1:4" x14ac:dyDescent="0.3">
      <c r="A66" t="str">
        <f t="shared" ref="A66" si="23">$G$8</f>
        <v>3746 P. Reflectante</v>
      </c>
      <c r="B66">
        <f>N12</f>
        <v>89.347064321539378</v>
      </c>
      <c r="C66">
        <f>O12</f>
        <v>115.74706432153938</v>
      </c>
      <c r="D66">
        <f>E12</f>
        <v>102.54706432153938</v>
      </c>
    </row>
    <row r="67" spans="1:4" x14ac:dyDescent="0.3">
      <c r="A67" s="11" t="str">
        <f t="shared" ref="A67" si="24">$G$5</f>
        <v>3741 Comparación</v>
      </c>
      <c r="B67" s="11">
        <f>H13</f>
        <v>94.80248725202641</v>
      </c>
      <c r="C67" s="11">
        <f>I13</f>
        <v>100.0024872520264</v>
      </c>
      <c r="D67" s="11">
        <f>B13</f>
        <v>97.402487252026404</v>
      </c>
    </row>
    <row r="68" spans="1:4" x14ac:dyDescent="0.3">
      <c r="A68" s="11" t="str">
        <f t="shared" ref="A68" si="25">$G$6</f>
        <v>3741 Nivel Presion</v>
      </c>
      <c r="B68" s="11">
        <f>J13</f>
        <v>101.42539684112603</v>
      </c>
      <c r="C68" s="11">
        <f>K13</f>
        <v>108.42539684112603</v>
      </c>
      <c r="D68" s="11">
        <f>C13</f>
        <v>104.92539684112603</v>
      </c>
    </row>
    <row r="69" spans="1:4" x14ac:dyDescent="0.3">
      <c r="A69" s="11" t="str">
        <f t="shared" ref="A69" si="26">$G$7</f>
        <v>3745 Anecoica</v>
      </c>
      <c r="B69" s="11">
        <f>L13</f>
        <v>93.600000000000009</v>
      </c>
      <c r="C69" s="11">
        <f>M13</f>
        <v>103.2</v>
      </c>
      <c r="D69" s="11">
        <f>D13</f>
        <v>98.4</v>
      </c>
    </row>
    <row r="70" spans="1:4" x14ac:dyDescent="0.3">
      <c r="A70" s="11" t="str">
        <f t="shared" ref="A70" si="27">$G$8</f>
        <v>3746 P. Reflectante</v>
      </c>
      <c r="B70" s="11">
        <f>N13</f>
        <v>91.590800019295699</v>
      </c>
      <c r="C70" s="11">
        <f>O13</f>
        <v>112.79080001929569</v>
      </c>
      <c r="D70" s="11">
        <f>E13</f>
        <v>102.19080001929569</v>
      </c>
    </row>
    <row r="71" spans="1:4" x14ac:dyDescent="0.3">
      <c r="A71" t="str">
        <f t="shared" ref="A71" si="28">$G$5</f>
        <v>3741 Comparación</v>
      </c>
      <c r="B71">
        <f>H14</f>
        <v>95.550449184296653</v>
      </c>
      <c r="C71">
        <f>I14</f>
        <v>98.950449184296659</v>
      </c>
      <c r="D71">
        <f>B14</f>
        <v>97.250449184296656</v>
      </c>
    </row>
    <row r="72" spans="1:4" x14ac:dyDescent="0.3">
      <c r="A72" t="str">
        <f t="shared" ref="A72" si="29">$G$6</f>
        <v>3741 Nivel Presion</v>
      </c>
      <c r="B72">
        <f>J14</f>
        <v>100.08139234777779</v>
      </c>
      <c r="C72">
        <f>K14</f>
        <v>105.4813923477778</v>
      </c>
      <c r="D72">
        <f>C14</f>
        <v>102.7813923477778</v>
      </c>
    </row>
    <row r="73" spans="1:4" x14ac:dyDescent="0.3">
      <c r="A73" t="str">
        <f t="shared" ref="A73" si="30">$G$7</f>
        <v>3745 Anecoica</v>
      </c>
      <c r="B73">
        <f>L14</f>
        <v>90.5</v>
      </c>
      <c r="C73">
        <f>M14</f>
        <v>101.30000000000001</v>
      </c>
      <c r="D73">
        <f>D14</f>
        <v>95.9</v>
      </c>
    </row>
    <row r="74" spans="1:4" x14ac:dyDescent="0.3">
      <c r="A74" t="str">
        <f t="shared" ref="A74" si="31">$G$8</f>
        <v>3746 P. Reflectante</v>
      </c>
      <c r="B74">
        <f>N14</f>
        <v>90.149892601275141</v>
      </c>
      <c r="C74">
        <f>O14</f>
        <v>105.54989260127515</v>
      </c>
      <c r="D74">
        <f>E14</f>
        <v>97.849892601275144</v>
      </c>
    </row>
    <row r="75" spans="1:4" x14ac:dyDescent="0.3">
      <c r="A75" s="11" t="str">
        <f t="shared" ref="A75" si="32">$G$5</f>
        <v>3741 Comparación</v>
      </c>
      <c r="B75" s="11">
        <f>H15</f>
        <v>93.775186332045791</v>
      </c>
      <c r="C75" s="11">
        <f>I15</f>
        <v>96.97518633204578</v>
      </c>
      <c r="D75" s="11">
        <f>B15</f>
        <v>95.375186332045786</v>
      </c>
    </row>
    <row r="76" spans="1:4" x14ac:dyDescent="0.3">
      <c r="A76" s="11" t="str">
        <f t="shared" ref="A76" si="33">$G$6</f>
        <v>3741 Nivel Presion</v>
      </c>
      <c r="B76" s="11">
        <f>J15</f>
        <v>101.33811312193438</v>
      </c>
      <c r="C76" s="11">
        <f>K15</f>
        <v>105.33811312193438</v>
      </c>
      <c r="D76" s="11">
        <f>C15</f>
        <v>103.33811312193438</v>
      </c>
    </row>
    <row r="77" spans="1:4" x14ac:dyDescent="0.3">
      <c r="A77" s="11" t="str">
        <f t="shared" ref="A77" si="34">$G$7</f>
        <v>3745 Anecoica</v>
      </c>
      <c r="B77" s="11">
        <f>L15</f>
        <v>91.300000000000011</v>
      </c>
      <c r="C77" s="11">
        <f>M15</f>
        <v>100.5</v>
      </c>
      <c r="D77" s="11">
        <f>D15</f>
        <v>95.9</v>
      </c>
    </row>
    <row r="78" spans="1:4" x14ac:dyDescent="0.3">
      <c r="A78" s="11" t="str">
        <f t="shared" ref="A78" si="35">$G$8</f>
        <v>3746 P. Reflectante</v>
      </c>
      <c r="B78" s="11">
        <f>N15</f>
        <v>91.305515553515207</v>
      </c>
      <c r="C78" s="11">
        <f>O15</f>
        <v>109.5055155535152</v>
      </c>
      <c r="D78" s="11">
        <f>E15</f>
        <v>100.4055155535152</v>
      </c>
    </row>
    <row r="79" spans="1:4" x14ac:dyDescent="0.3">
      <c r="A79" t="str">
        <f t="shared" ref="A79" si="36">$G$5</f>
        <v>3741 Comparación</v>
      </c>
      <c r="B79">
        <f>H16</f>
        <v>91.810179037387684</v>
      </c>
      <c r="C79">
        <f>I16</f>
        <v>94.810179037387684</v>
      </c>
      <c r="D79">
        <f>B16</f>
        <v>93.310179037387684</v>
      </c>
    </row>
    <row r="80" spans="1:4" x14ac:dyDescent="0.3">
      <c r="A80" t="str">
        <f t="shared" ref="A80" si="37">$G$6</f>
        <v>3741 Nivel Presion</v>
      </c>
      <c r="B80">
        <f>J16</f>
        <v>98.96423515007443</v>
      </c>
      <c r="C80">
        <f>K16</f>
        <v>101.76423515007444</v>
      </c>
      <c r="D80">
        <f>C16</f>
        <v>100.36423515007444</v>
      </c>
    </row>
    <row r="81" spans="1:4" x14ac:dyDescent="0.3">
      <c r="A81" t="str">
        <f t="shared" ref="A81" si="38">$G$7</f>
        <v>3745 Anecoica</v>
      </c>
      <c r="B81">
        <f>L16</f>
        <v>88</v>
      </c>
      <c r="C81">
        <f>M16</f>
        <v>98.800000000000011</v>
      </c>
      <c r="D81">
        <f>D16</f>
        <v>93.4</v>
      </c>
    </row>
    <row r="82" spans="1:4" x14ac:dyDescent="0.3">
      <c r="A82" t="str">
        <f t="shared" ref="A82" si="39">$G$8</f>
        <v>3746 P. Reflectante</v>
      </c>
      <c r="B82">
        <f>N16</f>
        <v>86.674364739861105</v>
      </c>
      <c r="C82">
        <f>O16</f>
        <v>109.07436473986111</v>
      </c>
      <c r="D82">
        <f>E16</f>
        <v>97.874364739861107</v>
      </c>
    </row>
    <row r="83" spans="1:4" x14ac:dyDescent="0.3">
      <c r="A83" s="11" t="str">
        <f t="shared" ref="A83" si="40">$G$5</f>
        <v>3741 Comparación</v>
      </c>
      <c r="B83" s="11">
        <f>H17</f>
        <v>90.858828697479893</v>
      </c>
      <c r="C83" s="11">
        <f>I17</f>
        <v>93.658828697479905</v>
      </c>
      <c r="D83" s="11">
        <f>B17</f>
        <v>92.258828697479899</v>
      </c>
    </row>
    <row r="84" spans="1:4" x14ac:dyDescent="0.3">
      <c r="A84" s="11" t="str">
        <f t="shared" ref="A84" si="41">$G$6</f>
        <v>3741 Nivel Presion</v>
      </c>
      <c r="B84" s="11">
        <f>J17</f>
        <v>101.14073565444038</v>
      </c>
      <c r="C84" s="11">
        <f>K17</f>
        <v>104.14073565444038</v>
      </c>
      <c r="D84" s="11">
        <f>C17</f>
        <v>102.64073565444038</v>
      </c>
    </row>
    <row r="85" spans="1:4" x14ac:dyDescent="0.3">
      <c r="A85" s="11" t="str">
        <f t="shared" ref="A85" si="42">$G$7</f>
        <v>3745 Anecoica</v>
      </c>
      <c r="B85" s="11">
        <f>L17</f>
        <v>88.600000000000009</v>
      </c>
      <c r="C85" s="11">
        <f>M17</f>
        <v>101.2</v>
      </c>
      <c r="D85" s="11">
        <f>D17</f>
        <v>94.9</v>
      </c>
    </row>
    <row r="86" spans="1:4" x14ac:dyDescent="0.3">
      <c r="A86" s="11" t="str">
        <f t="shared" ref="A86" si="43">$G$8</f>
        <v>3746 P. Reflectante</v>
      </c>
      <c r="B86" s="11">
        <f>N17</f>
        <v>84.306850468090715</v>
      </c>
      <c r="C86" s="11">
        <f>O17</f>
        <v>109.5068504680907</v>
      </c>
      <c r="D86" s="11">
        <f>E17</f>
        <v>96.90685046809071</v>
      </c>
    </row>
    <row r="87" spans="1:4" x14ac:dyDescent="0.3">
      <c r="A87" t="str">
        <f t="shared" ref="A87" si="44">$G$5</f>
        <v>3741 Comparación</v>
      </c>
      <c r="B87">
        <f>H18</f>
        <v>94.219469197127054</v>
      </c>
      <c r="C87">
        <f>I18</f>
        <v>97.219469197127054</v>
      </c>
      <c r="D87">
        <f>B18</f>
        <v>95.719469197127054</v>
      </c>
    </row>
    <row r="88" spans="1:4" x14ac:dyDescent="0.3">
      <c r="A88" t="str">
        <f t="shared" ref="A88" si="45">$G$6</f>
        <v>3741 Nivel Presion</v>
      </c>
      <c r="B88">
        <f>J18</f>
        <v>100.68730314095764</v>
      </c>
      <c r="C88">
        <f>K18</f>
        <v>103.28730314095763</v>
      </c>
      <c r="D88">
        <f>C18</f>
        <v>101.98730314095764</v>
      </c>
    </row>
    <row r="89" spans="1:4" x14ac:dyDescent="0.3">
      <c r="A89" t="str">
        <f t="shared" ref="A89" si="46">$G$7</f>
        <v>3745 Anecoica</v>
      </c>
      <c r="B89">
        <f>L18</f>
        <v>89.2</v>
      </c>
      <c r="C89">
        <f>M18</f>
        <v>102.39999999999999</v>
      </c>
      <c r="D89">
        <f>D18</f>
        <v>95.8</v>
      </c>
    </row>
    <row r="90" spans="1:4" x14ac:dyDescent="0.3">
      <c r="A90" t="str">
        <f t="shared" ref="A90" si="47">$G$8</f>
        <v>3746 P. Reflectante</v>
      </c>
      <c r="B90">
        <f>N18</f>
        <v>88.902722122794088</v>
      </c>
      <c r="C90">
        <f>O18</f>
        <v>108.30272212279409</v>
      </c>
      <c r="D90">
        <f>E18</f>
        <v>98.602722122794091</v>
      </c>
    </row>
    <row r="91" spans="1:4" x14ac:dyDescent="0.3">
      <c r="A91" s="11" t="str">
        <f t="shared" ref="A91" si="48">$G$5</f>
        <v>3741 Comparación</v>
      </c>
      <c r="B91" s="11">
        <f>H19</f>
        <v>93.084262957290932</v>
      </c>
      <c r="C91" s="11">
        <f>I19</f>
        <v>95.884262957290943</v>
      </c>
      <c r="D91" s="11">
        <f>B19</f>
        <v>94.484262957290937</v>
      </c>
    </row>
    <row r="92" spans="1:4" x14ac:dyDescent="0.3">
      <c r="A92" s="11" t="str">
        <f t="shared" ref="A92" si="49">$G$6</f>
        <v>3741 Nivel Presion</v>
      </c>
      <c r="B92" s="11">
        <f>J19</f>
        <v>97.648365879476543</v>
      </c>
      <c r="C92" s="11">
        <f>K19</f>
        <v>100.44836587947655</v>
      </c>
      <c r="D92" s="11">
        <f>C19</f>
        <v>99.048365879476549</v>
      </c>
    </row>
    <row r="93" spans="1:4" x14ac:dyDescent="0.3">
      <c r="A93" s="11" t="str">
        <f t="shared" ref="A93" si="50">$G$7</f>
        <v>3745 Anecoica</v>
      </c>
      <c r="B93" s="11">
        <f>L19</f>
        <v>84.300000000000011</v>
      </c>
      <c r="C93" s="11">
        <f>M19</f>
        <v>100.5</v>
      </c>
      <c r="D93" s="11">
        <f>D19</f>
        <v>92.4</v>
      </c>
    </row>
    <row r="94" spans="1:4" x14ac:dyDescent="0.3">
      <c r="A94" s="11" t="str">
        <f t="shared" ref="A94" si="51">$G$8</f>
        <v>3746 P. Reflectante</v>
      </c>
      <c r="B94" s="11">
        <f>N19</f>
        <v>86.963503442650236</v>
      </c>
      <c r="C94" s="11">
        <f>O19</f>
        <v>105.96350344265024</v>
      </c>
      <c r="D94" s="11">
        <f>E19</f>
        <v>96.463503442650236</v>
      </c>
    </row>
    <row r="95" spans="1:4" x14ac:dyDescent="0.3">
      <c r="A95" t="str">
        <f t="shared" ref="A95" si="52">$G$5</f>
        <v>3741 Comparación</v>
      </c>
      <c r="B95">
        <f>H20</f>
        <v>88.245651121317977</v>
      </c>
      <c r="C95">
        <f>I20</f>
        <v>90.845651121317971</v>
      </c>
      <c r="D95">
        <f>B20</f>
        <v>89.545651121317974</v>
      </c>
    </row>
    <row r="96" spans="1:4" x14ac:dyDescent="0.3">
      <c r="A96" t="str">
        <f t="shared" ref="A96" si="53">$G$6</f>
        <v>3741 Nivel Presion</v>
      </c>
      <c r="B96">
        <f>J20</f>
        <v>96.879883300957275</v>
      </c>
      <c r="C96">
        <f>K20</f>
        <v>99.479883300957269</v>
      </c>
      <c r="D96">
        <f>C20</f>
        <v>98.179883300957272</v>
      </c>
    </row>
    <row r="97" spans="1:4" x14ac:dyDescent="0.3">
      <c r="A97" t="str">
        <f t="shared" ref="A97" si="54">$G$7</f>
        <v>3745 Anecoica</v>
      </c>
      <c r="B97">
        <f>L20</f>
        <v>87.2</v>
      </c>
      <c r="C97">
        <f>M20</f>
        <v>99.8</v>
      </c>
      <c r="D97">
        <f>D20</f>
        <v>93.5</v>
      </c>
    </row>
    <row r="98" spans="1:4" x14ac:dyDescent="0.3">
      <c r="A98" t="str">
        <f t="shared" ref="A98" si="55">$G$8</f>
        <v>3746 P. Reflectante</v>
      </c>
      <c r="B98">
        <f>N20</f>
        <v>86.380658014631365</v>
      </c>
      <c r="C98">
        <f>O20</f>
        <v>106.78065801463137</v>
      </c>
      <c r="D98">
        <f>E20</f>
        <v>96.580658014631368</v>
      </c>
    </row>
    <row r="99" spans="1:4" x14ac:dyDescent="0.3">
      <c r="A99" s="11" t="str">
        <f t="shared" ref="A99" si="56">$G$5</f>
        <v>3741 Comparación</v>
      </c>
      <c r="B99" s="11">
        <f>H21</f>
        <v>87.111712254556025</v>
      </c>
      <c r="C99" s="11">
        <f>I21</f>
        <v>91.111712254556025</v>
      </c>
      <c r="D99" s="11">
        <f>B21</f>
        <v>89.111712254556025</v>
      </c>
    </row>
    <row r="100" spans="1:4" x14ac:dyDescent="0.3">
      <c r="A100" s="11" t="str">
        <f t="shared" ref="A100" si="57">$G$6</f>
        <v>3741 Nivel Presion</v>
      </c>
      <c r="B100" s="11">
        <f>J21</f>
        <v>98.507759260465562</v>
      </c>
      <c r="C100" s="11">
        <f>K21</f>
        <v>101.10775926046556</v>
      </c>
      <c r="D100" s="11">
        <f>C21</f>
        <v>99.807759260465559</v>
      </c>
    </row>
    <row r="101" spans="1:4" x14ac:dyDescent="0.3">
      <c r="A101" s="11" t="str">
        <f t="shared" ref="A101" si="58">$G$7</f>
        <v>3745 Anecoica</v>
      </c>
      <c r="B101" s="11">
        <f>L21</f>
        <v>88.9</v>
      </c>
      <c r="C101" s="11">
        <f>M21</f>
        <v>102.9</v>
      </c>
      <c r="D101" s="11">
        <f>D21</f>
        <v>95.9</v>
      </c>
    </row>
    <row r="102" spans="1:4" x14ac:dyDescent="0.3">
      <c r="A102" s="11" t="str">
        <f t="shared" ref="A102" si="59">$G$8</f>
        <v>3746 P. Reflectante</v>
      </c>
      <c r="B102" s="11">
        <f>N21</f>
        <v>89.99665000161049</v>
      </c>
      <c r="C102" s="11">
        <f>O21</f>
        <v>110.3966500016105</v>
      </c>
      <c r="D102" s="11">
        <f>E21</f>
        <v>100.19665000161049</v>
      </c>
    </row>
    <row r="103" spans="1:4" x14ac:dyDescent="0.3">
      <c r="A103" t="str">
        <f t="shared" ref="A103" si="60">$G$5</f>
        <v>3741 Comparación</v>
      </c>
      <c r="B103">
        <f>H22</f>
        <v>83.43698134490846</v>
      </c>
      <c r="C103">
        <f>I22</f>
        <v>87.036981344908455</v>
      </c>
      <c r="D103">
        <f>B22</f>
        <v>85.236981344908457</v>
      </c>
    </row>
    <row r="104" spans="1:4" x14ac:dyDescent="0.3">
      <c r="A104" t="str">
        <f t="shared" ref="A104" si="61">$G$6</f>
        <v>3741 Nivel Presion</v>
      </c>
      <c r="B104">
        <f>J22</f>
        <v>96.202084344514574</v>
      </c>
      <c r="C104">
        <f>K22</f>
        <v>100.80208434451457</v>
      </c>
      <c r="D104">
        <f>C22</f>
        <v>98.502084344514572</v>
      </c>
    </row>
    <row r="105" spans="1:4" x14ac:dyDescent="0.3">
      <c r="A105" t="str">
        <f t="shared" ref="A105" si="62">$G$7</f>
        <v>3745 Anecoica</v>
      </c>
      <c r="B105">
        <f>L22</f>
        <v>86.2</v>
      </c>
      <c r="C105">
        <f>M22</f>
        <v>101.8</v>
      </c>
      <c r="D105">
        <f>D22</f>
        <v>94</v>
      </c>
    </row>
    <row r="106" spans="1:4" x14ac:dyDescent="0.3">
      <c r="A106" t="str">
        <f t="shared" ref="A106" si="63">$G$8</f>
        <v>3746 P. Reflectante</v>
      </c>
      <c r="B106">
        <f>N22</f>
        <v>87.926629829140168</v>
      </c>
      <c r="C106">
        <f>O22</f>
        <v>106.52662982914016</v>
      </c>
      <c r="D106">
        <f>E22</f>
        <v>97.226629829140165</v>
      </c>
    </row>
    <row r="107" spans="1:4" x14ac:dyDescent="0.3">
      <c r="A107" s="11" t="str">
        <f t="shared" ref="A107" si="64">$G$5</f>
        <v>3741 Comparación</v>
      </c>
      <c r="B107" s="11">
        <f>H23</f>
        <v>73.929917152733836</v>
      </c>
      <c r="C107" s="11">
        <f>I23</f>
        <v>78.329917152733842</v>
      </c>
      <c r="D107" s="11">
        <f>B23</f>
        <v>76.129917152733839</v>
      </c>
    </row>
    <row r="108" spans="1:4" x14ac:dyDescent="0.3">
      <c r="A108" s="11" t="str">
        <f t="shared" ref="A108" si="65">$G$6</f>
        <v>3741 Nivel Presion</v>
      </c>
      <c r="B108" s="11">
        <f>J23</f>
        <v>94.542250726751107</v>
      </c>
      <c r="C108" s="11">
        <f>K23</f>
        <v>100.1422507267511</v>
      </c>
      <c r="D108" s="11">
        <f>C23</f>
        <v>97.342250726751104</v>
      </c>
    </row>
    <row r="109" spans="1:4" x14ac:dyDescent="0.3">
      <c r="A109" s="11" t="str">
        <f t="shared" ref="A109" si="66">$G$7</f>
        <v>3745 Anecoica</v>
      </c>
      <c r="B109" s="11">
        <f>L23</f>
        <v>85.199999999999989</v>
      </c>
      <c r="C109" s="11">
        <f>M23</f>
        <v>101</v>
      </c>
      <c r="D109" s="11">
        <f>D23</f>
        <v>93.1</v>
      </c>
    </row>
    <row r="110" spans="1:4" x14ac:dyDescent="0.3">
      <c r="A110" s="11" t="str">
        <f t="shared" ref="A110" si="67">$G$8</f>
        <v>3746 P. Reflectante</v>
      </c>
      <c r="B110" s="11">
        <f>N23</f>
        <v>86.391500039885941</v>
      </c>
      <c r="C110" s="11">
        <f>O23</f>
        <v>107.79150003988595</v>
      </c>
      <c r="D110" s="11">
        <f>E23</f>
        <v>97.091500039885943</v>
      </c>
    </row>
    <row r="111" spans="1:4" x14ac:dyDescent="0.3">
      <c r="A111" t="str">
        <f t="shared" ref="A111" si="68">$G$5</f>
        <v>3741 Comparación</v>
      </c>
      <c r="B111">
        <f>H24</f>
        <v>67.232882410537343</v>
      </c>
      <c r="C111">
        <f>I24</f>
        <v>75.032882410537354</v>
      </c>
      <c r="D111">
        <f>B24</f>
        <v>71.132882410537349</v>
      </c>
    </row>
    <row r="112" spans="1:4" x14ac:dyDescent="0.3">
      <c r="A112" t="str">
        <f t="shared" ref="A112" si="69">$G$6</f>
        <v>3741 Nivel Presion</v>
      </c>
      <c r="B112">
        <f>J24</f>
        <v>92.620293581798748</v>
      </c>
      <c r="C112">
        <f>K24</f>
        <v>100.82029358179874</v>
      </c>
      <c r="D112">
        <f>C24</f>
        <v>96.720293581798742</v>
      </c>
    </row>
    <row r="113" spans="1:4" x14ac:dyDescent="0.3">
      <c r="A113" t="str">
        <f t="shared" ref="A113" si="70">$G$7</f>
        <v>3745 Anecoica</v>
      </c>
      <c r="B113">
        <f>L24</f>
        <v>83.4</v>
      </c>
      <c r="C113">
        <f>M24</f>
        <v>101</v>
      </c>
      <c r="D113">
        <f>D24</f>
        <v>92.2</v>
      </c>
    </row>
    <row r="114" spans="1:4" x14ac:dyDescent="0.3">
      <c r="A114" t="str">
        <f t="shared" ref="A114" si="71">$G$8</f>
        <v>3746 P. Reflectante</v>
      </c>
      <c r="B114">
        <f>N24</f>
        <v>80.869450022920944</v>
      </c>
      <c r="C114">
        <f>O24</f>
        <v>112.66945002292096</v>
      </c>
      <c r="D114">
        <f>E24</f>
        <v>96.76945002292095</v>
      </c>
    </row>
    <row r="115" spans="1:4" x14ac:dyDescent="0.3">
      <c r="A115" s="11" t="str">
        <f t="shared" ref="A115" si="72">$G$5</f>
        <v>3741 Comparación</v>
      </c>
      <c r="B115" s="11">
        <f>H25</f>
        <v>61.655755882002666</v>
      </c>
      <c r="C115" s="11">
        <f>I25</f>
        <v>69.655755882002666</v>
      </c>
      <c r="D115" s="11">
        <f>B25</f>
        <v>65.655755882002666</v>
      </c>
    </row>
    <row r="116" spans="1:4" x14ac:dyDescent="0.3">
      <c r="A116" s="11" t="str">
        <f t="shared" ref="A116" si="73">$G$6</f>
        <v>3741 Nivel Presion</v>
      </c>
      <c r="B116" s="11">
        <f>J25</f>
        <v>89.331860028359131</v>
      </c>
      <c r="C116" s="11">
        <f>K25</f>
        <v>100.33186002835913</v>
      </c>
      <c r="D116" s="11">
        <f>C25</f>
        <v>94.831860028359131</v>
      </c>
    </row>
    <row r="117" spans="1:4" x14ac:dyDescent="0.3">
      <c r="A117" s="11" t="str">
        <f t="shared" ref="A117" si="74">$G$7</f>
        <v>3745 Anecoica</v>
      </c>
      <c r="B117" s="11">
        <f>L25</f>
        <v>82.899999999999991</v>
      </c>
      <c r="C117" s="11">
        <f>M25</f>
        <v>100.7</v>
      </c>
      <c r="D117" s="11">
        <f>D25</f>
        <v>91.8</v>
      </c>
    </row>
    <row r="118" spans="1:4" x14ac:dyDescent="0.3">
      <c r="A118" s="11" t="str">
        <f t="shared" ref="A118" si="75">$G$8</f>
        <v>3746 P. Reflectante</v>
      </c>
      <c r="B118" s="11">
        <f>N25</f>
        <v>-17.3</v>
      </c>
      <c r="C118" s="11">
        <f>O25</f>
        <v>17.3</v>
      </c>
      <c r="D118" s="11">
        <f>E25</f>
        <v>0</v>
      </c>
    </row>
  </sheetData>
  <mergeCells count="4">
    <mergeCell ref="H4:I4"/>
    <mergeCell ref="J4:K4"/>
    <mergeCell ref="L4:M4"/>
    <mergeCell ref="N4:O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C23"/>
  <sheetViews>
    <sheetView workbookViewId="0">
      <selection activeCell="B3" sqref="B3:C23"/>
    </sheetView>
  </sheetViews>
  <sheetFormatPr baseColWidth="10" defaultRowHeight="14.4" x14ac:dyDescent="0.3"/>
  <sheetData>
    <row r="2" spans="1:3" x14ac:dyDescent="0.3">
      <c r="A2" t="s">
        <v>0</v>
      </c>
      <c r="B2" s="9" t="s">
        <v>5</v>
      </c>
      <c r="C2" s="9" t="s">
        <v>6</v>
      </c>
    </row>
    <row r="3" spans="1:3" x14ac:dyDescent="0.3">
      <c r="A3" s="6">
        <v>100</v>
      </c>
      <c r="B3" s="17">
        <f>'Lw (dB)'!B3-'U(+-)'!B3</f>
        <v>77.462226525983766</v>
      </c>
      <c r="C3" s="17">
        <f>'Lw (dB)'!B3+'U(+-)'!B3</f>
        <v>90.462226525983766</v>
      </c>
    </row>
    <row r="4" spans="1:3" x14ac:dyDescent="0.3">
      <c r="A4" s="6">
        <v>125</v>
      </c>
      <c r="B4" s="17">
        <f>'Lw (dB)'!B4-'U(+-)'!B4</f>
        <v>85.399646157985558</v>
      </c>
      <c r="C4" s="17">
        <f>'Lw (dB)'!B4+'U(+-)'!B4</f>
        <v>100.59964615798555</v>
      </c>
    </row>
    <row r="5" spans="1:3" x14ac:dyDescent="0.3">
      <c r="A5" s="6">
        <v>160</v>
      </c>
      <c r="B5" s="17">
        <f>'Lw (dB)'!B5-'U(+-)'!B5</f>
        <v>90.375163607373622</v>
      </c>
      <c r="C5" s="17">
        <f>'Lw (dB)'!B5+'U(+-)'!B5</f>
        <v>104.57516360737361</v>
      </c>
    </row>
    <row r="6" spans="1:3" x14ac:dyDescent="0.3">
      <c r="A6" s="6">
        <v>200</v>
      </c>
      <c r="B6" s="17">
        <f>'Lw (dB)'!B6-'U(+-)'!B6</f>
        <v>93.370580841762035</v>
      </c>
      <c r="C6" s="17">
        <f>'Lw (dB)'!B6+'U(+-)'!B6</f>
        <v>104.57058084176202</v>
      </c>
    </row>
    <row r="7" spans="1:3" x14ac:dyDescent="0.3">
      <c r="A7" s="6">
        <v>250</v>
      </c>
      <c r="B7" s="17">
        <f>'Lw (dB)'!B7-'U(+-)'!B7</f>
        <v>93.839025954251767</v>
      </c>
      <c r="C7" s="17">
        <f>'Lw (dB)'!B7+'U(+-)'!B7</f>
        <v>102.83902595425177</v>
      </c>
    </row>
    <row r="8" spans="1:3" x14ac:dyDescent="0.3">
      <c r="A8" s="6">
        <v>315</v>
      </c>
      <c r="B8" s="17">
        <f>'Lw (dB)'!B8-'U(+-)'!B8</f>
        <v>94.036293726404736</v>
      </c>
      <c r="C8" s="17">
        <f>'Lw (dB)'!B8+'U(+-)'!B8</f>
        <v>101.03629372640474</v>
      </c>
    </row>
    <row r="9" spans="1:3" x14ac:dyDescent="0.3">
      <c r="A9" s="6">
        <v>400</v>
      </c>
      <c r="B9" s="17">
        <f>'Lw (dB)'!B9-'U(+-)'!B9</f>
        <v>90.283586889643487</v>
      </c>
      <c r="C9" s="17">
        <f>'Lw (dB)'!B9+'U(+-)'!B9</f>
        <v>104.68358688964349</v>
      </c>
    </row>
    <row r="10" spans="1:3" x14ac:dyDescent="0.3">
      <c r="A10" s="6">
        <v>500</v>
      </c>
      <c r="B10" s="17">
        <f>'Lw (dB)'!B10-'U(+-)'!B10</f>
        <v>94.122884667944575</v>
      </c>
      <c r="C10" s="17">
        <f>'Lw (dB)'!B10+'U(+-)'!B10</f>
        <v>100.32288466794456</v>
      </c>
    </row>
    <row r="11" spans="1:3" x14ac:dyDescent="0.3">
      <c r="A11" s="6">
        <v>630</v>
      </c>
      <c r="B11" s="17">
        <f>'Lw (dB)'!B11-'U(+-)'!B11</f>
        <v>94.80248725202641</v>
      </c>
      <c r="C11" s="17">
        <f>'Lw (dB)'!B11+'U(+-)'!B11</f>
        <v>100.0024872520264</v>
      </c>
    </row>
    <row r="12" spans="1:3" x14ac:dyDescent="0.3">
      <c r="A12" s="6">
        <v>800</v>
      </c>
      <c r="B12" s="17">
        <f>'Lw (dB)'!B12-'U(+-)'!B12</f>
        <v>95.550449184296653</v>
      </c>
      <c r="C12" s="17">
        <f>'Lw (dB)'!B12+'U(+-)'!B12</f>
        <v>98.950449184296659</v>
      </c>
    </row>
    <row r="13" spans="1:3" x14ac:dyDescent="0.3">
      <c r="A13" s="6">
        <v>1000</v>
      </c>
      <c r="B13" s="17">
        <f>'Lw (dB)'!B13-'U(+-)'!B13</f>
        <v>93.775186332045791</v>
      </c>
      <c r="C13" s="17">
        <f>'Lw (dB)'!B13+'U(+-)'!B13</f>
        <v>96.97518633204578</v>
      </c>
    </row>
    <row r="14" spans="1:3" x14ac:dyDescent="0.3">
      <c r="A14" s="6">
        <v>1250</v>
      </c>
      <c r="B14" s="17">
        <f>'Lw (dB)'!B14-'U(+-)'!B14</f>
        <v>91.810179037387684</v>
      </c>
      <c r="C14" s="17">
        <f>'Lw (dB)'!B14+'U(+-)'!B14</f>
        <v>94.810179037387684</v>
      </c>
    </row>
    <row r="15" spans="1:3" x14ac:dyDescent="0.3">
      <c r="A15" s="6">
        <v>1600</v>
      </c>
      <c r="B15" s="17">
        <f>'Lw (dB)'!B15-'U(+-)'!B15</f>
        <v>90.858828697479893</v>
      </c>
      <c r="C15" s="17">
        <f>'Lw (dB)'!B15+'U(+-)'!B15</f>
        <v>93.658828697479905</v>
      </c>
    </row>
    <row r="16" spans="1:3" x14ac:dyDescent="0.3">
      <c r="A16" s="6">
        <v>2000</v>
      </c>
      <c r="B16" s="17">
        <f>'Lw (dB)'!B16-'U(+-)'!B16</f>
        <v>94.219469197127054</v>
      </c>
      <c r="C16" s="17">
        <f>'Lw (dB)'!B16+'U(+-)'!B16</f>
        <v>97.219469197127054</v>
      </c>
    </row>
    <row r="17" spans="1:3" x14ac:dyDescent="0.3">
      <c r="A17" s="6">
        <v>2500</v>
      </c>
      <c r="B17" s="17">
        <f>'Lw (dB)'!B17-'U(+-)'!B17</f>
        <v>93.084262957290932</v>
      </c>
      <c r="C17" s="17">
        <f>'Lw (dB)'!B17+'U(+-)'!B17</f>
        <v>95.884262957290943</v>
      </c>
    </row>
    <row r="18" spans="1:3" x14ac:dyDescent="0.3">
      <c r="A18" s="6">
        <v>3150</v>
      </c>
      <c r="B18" s="17">
        <f>'Lw (dB)'!B18-'U(+-)'!B18</f>
        <v>88.245651121317977</v>
      </c>
      <c r="C18" s="17">
        <f>'Lw (dB)'!B18+'U(+-)'!B18</f>
        <v>90.845651121317971</v>
      </c>
    </row>
    <row r="19" spans="1:3" x14ac:dyDescent="0.3">
      <c r="A19" s="6">
        <v>4000</v>
      </c>
      <c r="B19" s="17">
        <f>'Lw (dB)'!B19-'U(+-)'!B19</f>
        <v>87.111712254556025</v>
      </c>
      <c r="C19" s="17">
        <f>'Lw (dB)'!B19+'U(+-)'!B19</f>
        <v>91.111712254556025</v>
      </c>
    </row>
    <row r="20" spans="1:3" x14ac:dyDescent="0.3">
      <c r="A20" s="6">
        <v>5000</v>
      </c>
      <c r="B20" s="17">
        <f>'Lw (dB)'!B20-'U(+-)'!B20</f>
        <v>83.43698134490846</v>
      </c>
      <c r="C20" s="17">
        <f>'Lw (dB)'!B20+'U(+-)'!B20</f>
        <v>87.036981344908455</v>
      </c>
    </row>
    <row r="21" spans="1:3" x14ac:dyDescent="0.3">
      <c r="A21" s="6">
        <v>6300</v>
      </c>
      <c r="B21" s="17">
        <f>'Lw (dB)'!B21-'U(+-)'!B21</f>
        <v>73.929917152733836</v>
      </c>
      <c r="C21" s="17">
        <f>'Lw (dB)'!B21+'U(+-)'!B21</f>
        <v>78.329917152733842</v>
      </c>
    </row>
    <row r="22" spans="1:3" x14ac:dyDescent="0.3">
      <c r="A22" s="6">
        <v>8000</v>
      </c>
      <c r="B22" s="17">
        <f>'Lw (dB)'!B22-'U(+-)'!B22</f>
        <v>67.232882410537343</v>
      </c>
      <c r="C22" s="17">
        <f>'Lw (dB)'!B22+'U(+-)'!B22</f>
        <v>75.032882410537354</v>
      </c>
    </row>
    <row r="23" spans="1:3" x14ac:dyDescent="0.3">
      <c r="A23" s="6">
        <v>10000</v>
      </c>
      <c r="B23" s="17">
        <f>'Lw (dB)'!B23-'U(+-)'!B23</f>
        <v>61.655755882002666</v>
      </c>
      <c r="C23" s="17">
        <f>'Lw (dB)'!B23+'U(+-)'!B23</f>
        <v>69.655755882002666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C23"/>
  <sheetViews>
    <sheetView workbookViewId="0">
      <selection activeCell="B3" sqref="B3:C23"/>
    </sheetView>
  </sheetViews>
  <sheetFormatPr baseColWidth="10" defaultRowHeight="14.4" x14ac:dyDescent="0.3"/>
  <sheetData>
    <row r="2" spans="1:3" x14ac:dyDescent="0.3">
      <c r="A2" t="s">
        <v>0</v>
      </c>
      <c r="B2" s="9" t="s">
        <v>5</v>
      </c>
      <c r="C2" s="9" t="s">
        <v>6</v>
      </c>
    </row>
    <row r="3" spans="1:3" x14ac:dyDescent="0.3">
      <c r="A3" s="6">
        <v>100</v>
      </c>
      <c r="B3" s="17">
        <f>'Lw (dB)'!C3-'U(+-)'!C3</f>
        <v>90.37056622112361</v>
      </c>
      <c r="C3" s="17">
        <f>'Lw (dB)'!C3+'U(+-)'!C3</f>
        <v>110.77056622112362</v>
      </c>
    </row>
    <row r="4" spans="1:3" x14ac:dyDescent="0.3">
      <c r="A4" s="6">
        <v>125</v>
      </c>
      <c r="B4" s="17">
        <f>'Lw (dB)'!C4-'U(+-)'!C4</f>
        <v>91.915923090292878</v>
      </c>
      <c r="C4" s="17">
        <f>'Lw (dB)'!C4+'U(+-)'!C4</f>
        <v>113.51592309029287</v>
      </c>
    </row>
    <row r="5" spans="1:3" x14ac:dyDescent="0.3">
      <c r="A5" s="6">
        <v>160</v>
      </c>
      <c r="B5" s="17">
        <f>'Lw (dB)'!C5-'U(+-)'!C5</f>
        <v>93.665686393462465</v>
      </c>
      <c r="C5" s="17">
        <f>'Lw (dB)'!C5+'U(+-)'!C5</f>
        <v>111.26568639346246</v>
      </c>
    </row>
    <row r="6" spans="1:3" x14ac:dyDescent="0.3">
      <c r="A6" s="6">
        <v>200</v>
      </c>
      <c r="B6" s="17">
        <f>'Lw (dB)'!C6-'U(+-)'!C6</f>
        <v>94.191010161545449</v>
      </c>
      <c r="C6" s="17">
        <f>'Lw (dB)'!C6+'U(+-)'!C6</f>
        <v>111.79101016154544</v>
      </c>
    </row>
    <row r="7" spans="1:3" x14ac:dyDescent="0.3">
      <c r="A7" s="6">
        <v>250</v>
      </c>
      <c r="B7" s="17">
        <f>'Lw (dB)'!C7-'U(+-)'!C7</f>
        <v>93.12731138677961</v>
      </c>
      <c r="C7" s="17">
        <f>'Lw (dB)'!C7+'U(+-)'!C7</f>
        <v>113.12731138677961</v>
      </c>
    </row>
    <row r="8" spans="1:3" x14ac:dyDescent="0.3">
      <c r="A8" s="6">
        <v>315</v>
      </c>
      <c r="B8" s="17">
        <f>'Lw (dB)'!C8-'U(+-)'!C8</f>
        <v>97.861498318943973</v>
      </c>
      <c r="C8" s="17">
        <f>'Lw (dB)'!C8+'U(+-)'!C8</f>
        <v>109.26149831894398</v>
      </c>
    </row>
    <row r="9" spans="1:3" x14ac:dyDescent="0.3">
      <c r="A9" s="6">
        <v>400</v>
      </c>
      <c r="B9" s="17">
        <f>'Lw (dB)'!C9-'U(+-)'!C9</f>
        <v>100.45203531341151</v>
      </c>
      <c r="C9" s="17">
        <f>'Lw (dB)'!C9+'U(+-)'!C9</f>
        <v>110.85203531341152</v>
      </c>
    </row>
    <row r="10" spans="1:3" x14ac:dyDescent="0.3">
      <c r="A10" s="6">
        <v>500</v>
      </c>
      <c r="B10" s="17">
        <f>'Lw (dB)'!C10-'U(+-)'!C10</f>
        <v>101.20474885855508</v>
      </c>
      <c r="C10" s="17">
        <f>'Lw (dB)'!C10+'U(+-)'!C10</f>
        <v>111.00474885855509</v>
      </c>
    </row>
    <row r="11" spans="1:3" x14ac:dyDescent="0.3">
      <c r="A11" s="6">
        <v>630</v>
      </c>
      <c r="B11" s="17">
        <f>'Lw (dB)'!C11-'U(+-)'!C11</f>
        <v>101.42539684112603</v>
      </c>
      <c r="C11" s="17">
        <f>'Lw (dB)'!C11+'U(+-)'!C11</f>
        <v>108.42539684112603</v>
      </c>
    </row>
    <row r="12" spans="1:3" x14ac:dyDescent="0.3">
      <c r="A12" s="6">
        <v>800</v>
      </c>
      <c r="B12" s="17">
        <f>'Lw (dB)'!C12-'U(+-)'!C12</f>
        <v>100.08139234777779</v>
      </c>
      <c r="C12" s="17">
        <f>'Lw (dB)'!C12+'U(+-)'!C12</f>
        <v>105.4813923477778</v>
      </c>
    </row>
    <row r="13" spans="1:3" x14ac:dyDescent="0.3">
      <c r="A13" s="6">
        <v>1000</v>
      </c>
      <c r="B13" s="17">
        <f>'Lw (dB)'!C13-'U(+-)'!C13</f>
        <v>101.33811312193438</v>
      </c>
      <c r="C13" s="17">
        <f>'Lw (dB)'!C13+'U(+-)'!C13</f>
        <v>105.33811312193438</v>
      </c>
    </row>
    <row r="14" spans="1:3" x14ac:dyDescent="0.3">
      <c r="A14" s="6">
        <v>1250</v>
      </c>
      <c r="B14" s="17">
        <f>'Lw (dB)'!C14-'U(+-)'!C14</f>
        <v>98.96423515007443</v>
      </c>
      <c r="C14" s="17">
        <f>'Lw (dB)'!C14+'U(+-)'!C14</f>
        <v>101.76423515007444</v>
      </c>
    </row>
    <row r="15" spans="1:3" x14ac:dyDescent="0.3">
      <c r="A15" s="6">
        <v>1600</v>
      </c>
      <c r="B15" s="17">
        <f>'Lw (dB)'!C15-'U(+-)'!C15</f>
        <v>101.14073565444038</v>
      </c>
      <c r="C15" s="17">
        <f>'Lw (dB)'!C15+'U(+-)'!C15</f>
        <v>104.14073565444038</v>
      </c>
    </row>
    <row r="16" spans="1:3" x14ac:dyDescent="0.3">
      <c r="A16" s="6">
        <v>2000</v>
      </c>
      <c r="B16" s="17">
        <f>'Lw (dB)'!C16-'U(+-)'!C16</f>
        <v>100.68730314095764</v>
      </c>
      <c r="C16" s="17">
        <f>'Lw (dB)'!C16+'U(+-)'!C16</f>
        <v>103.28730314095763</v>
      </c>
    </row>
    <row r="17" spans="1:3" x14ac:dyDescent="0.3">
      <c r="A17" s="6">
        <v>2500</v>
      </c>
      <c r="B17" s="17">
        <f>'Lw (dB)'!C17-'U(+-)'!C17</f>
        <v>97.648365879476543</v>
      </c>
      <c r="C17" s="17">
        <f>'Lw (dB)'!C17+'U(+-)'!C17</f>
        <v>100.44836587947655</v>
      </c>
    </row>
    <row r="18" spans="1:3" x14ac:dyDescent="0.3">
      <c r="A18" s="6">
        <v>3150</v>
      </c>
      <c r="B18" s="17">
        <f>'Lw (dB)'!C18-'U(+-)'!C18</f>
        <v>96.879883300957275</v>
      </c>
      <c r="C18" s="17">
        <f>'Lw (dB)'!C18+'U(+-)'!C18</f>
        <v>99.479883300957269</v>
      </c>
    </row>
    <row r="19" spans="1:3" x14ac:dyDescent="0.3">
      <c r="A19" s="6">
        <v>4000</v>
      </c>
      <c r="B19" s="17">
        <f>'Lw (dB)'!C19-'U(+-)'!C19</f>
        <v>98.507759260465562</v>
      </c>
      <c r="C19" s="17">
        <f>'Lw (dB)'!C19+'U(+-)'!C19</f>
        <v>101.10775926046556</v>
      </c>
    </row>
    <row r="20" spans="1:3" x14ac:dyDescent="0.3">
      <c r="A20" s="6">
        <v>5000</v>
      </c>
      <c r="B20" s="17">
        <f>'Lw (dB)'!C20-'U(+-)'!C20</f>
        <v>96.202084344514574</v>
      </c>
      <c r="C20" s="17">
        <f>'Lw (dB)'!C20+'U(+-)'!C20</f>
        <v>100.80208434451457</v>
      </c>
    </row>
    <row r="21" spans="1:3" x14ac:dyDescent="0.3">
      <c r="A21" s="6">
        <v>6300</v>
      </c>
      <c r="B21" s="17">
        <f>'Lw (dB)'!C21-'U(+-)'!C21</f>
        <v>94.542250726751107</v>
      </c>
      <c r="C21" s="17">
        <f>'Lw (dB)'!C21+'U(+-)'!C21</f>
        <v>100.1422507267511</v>
      </c>
    </row>
    <row r="22" spans="1:3" x14ac:dyDescent="0.3">
      <c r="A22" s="6">
        <v>8000</v>
      </c>
      <c r="B22" s="17">
        <f>'Lw (dB)'!C22-'U(+-)'!C22</f>
        <v>92.620293581798748</v>
      </c>
      <c r="C22" s="17">
        <f>'Lw (dB)'!C22+'U(+-)'!C22</f>
        <v>100.82029358179874</v>
      </c>
    </row>
    <row r="23" spans="1:3" x14ac:dyDescent="0.3">
      <c r="A23" s="6">
        <v>10000</v>
      </c>
      <c r="B23" s="17">
        <f>'Lw (dB)'!C23-'U(+-)'!C23</f>
        <v>89.331860028359131</v>
      </c>
      <c r="C23" s="17">
        <f>'Lw (dB)'!C23+'U(+-)'!C23</f>
        <v>100.33186002835913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C23"/>
  <sheetViews>
    <sheetView workbookViewId="0">
      <selection activeCell="B3" sqref="B3:C23"/>
    </sheetView>
  </sheetViews>
  <sheetFormatPr baseColWidth="10" defaultRowHeight="14.4" x14ac:dyDescent="0.3"/>
  <sheetData>
    <row r="2" spans="1:3" x14ac:dyDescent="0.3">
      <c r="A2" t="s">
        <v>0</v>
      </c>
      <c r="B2" s="9" t="s">
        <v>5</v>
      </c>
      <c r="C2" s="9" t="s">
        <v>6</v>
      </c>
    </row>
    <row r="3" spans="1:3" x14ac:dyDescent="0.3">
      <c r="A3" s="6">
        <v>100</v>
      </c>
      <c r="B3" s="9">
        <f>'Lw (dB)'!D3-'U(+-)'!D3</f>
        <v>92.8</v>
      </c>
      <c r="C3" s="9">
        <f>'Lw (dB)'!D3+'U(+-)'!D3</f>
        <v>96.600000000000009</v>
      </c>
    </row>
    <row r="4" spans="1:3" x14ac:dyDescent="0.3">
      <c r="A4" s="6">
        <v>125</v>
      </c>
      <c r="B4" s="9">
        <f>'Lw (dB)'!D4-'U(+-)'!D4</f>
        <v>92.1</v>
      </c>
      <c r="C4" s="9">
        <f>'Lw (dB)'!D4+'U(+-)'!D4</f>
        <v>96.5</v>
      </c>
    </row>
    <row r="5" spans="1:3" x14ac:dyDescent="0.3">
      <c r="A5" s="6">
        <v>160</v>
      </c>
      <c r="B5" s="9">
        <f>'Lw (dB)'!D5-'U(+-)'!D5</f>
        <v>92.399999999999991</v>
      </c>
      <c r="C5" s="9">
        <f>'Lw (dB)'!D5+'U(+-)'!D5</f>
        <v>96.2</v>
      </c>
    </row>
    <row r="6" spans="1:3" x14ac:dyDescent="0.3">
      <c r="A6" s="6">
        <v>200</v>
      </c>
      <c r="B6" s="9">
        <f>'Lw (dB)'!D6-'U(+-)'!D6</f>
        <v>92.3</v>
      </c>
      <c r="C6" s="9">
        <f>'Lw (dB)'!D6+'U(+-)'!D6</f>
        <v>95.899999999999991</v>
      </c>
    </row>
    <row r="7" spans="1:3" x14ac:dyDescent="0.3">
      <c r="A7" s="6">
        <v>250</v>
      </c>
      <c r="B7" s="9">
        <f>'Lw (dB)'!D7-'U(+-)'!D7</f>
        <v>92</v>
      </c>
      <c r="C7" s="9">
        <f>'Lw (dB)'!D7+'U(+-)'!D7</f>
        <v>95.800000000000011</v>
      </c>
    </row>
    <row r="8" spans="1:3" x14ac:dyDescent="0.3">
      <c r="A8" s="6">
        <v>315</v>
      </c>
      <c r="B8" s="9">
        <f>'Lw (dB)'!D8-'U(+-)'!D8</f>
        <v>93.9</v>
      </c>
      <c r="C8" s="9">
        <f>'Lw (dB)'!D8+'U(+-)'!D8</f>
        <v>99.1</v>
      </c>
    </row>
    <row r="9" spans="1:3" x14ac:dyDescent="0.3">
      <c r="A9" s="6">
        <v>400</v>
      </c>
      <c r="B9" s="9">
        <f>'Lw (dB)'!D9-'U(+-)'!D9</f>
        <v>95.9</v>
      </c>
      <c r="C9" s="9">
        <f>'Lw (dB)'!D9+'U(+-)'!D9</f>
        <v>103.1</v>
      </c>
    </row>
    <row r="10" spans="1:3" x14ac:dyDescent="0.3">
      <c r="A10" s="6">
        <v>500</v>
      </c>
      <c r="B10" s="9">
        <f>'Lw (dB)'!D10-'U(+-)'!D10</f>
        <v>95.8</v>
      </c>
      <c r="C10" s="9">
        <f>'Lw (dB)'!D10+'U(+-)'!D10</f>
        <v>104.2</v>
      </c>
    </row>
    <row r="11" spans="1:3" x14ac:dyDescent="0.3">
      <c r="A11" s="6">
        <v>630</v>
      </c>
      <c r="B11" s="9">
        <f>'Lw (dB)'!D11-'U(+-)'!D11</f>
        <v>93.600000000000009</v>
      </c>
      <c r="C11" s="9">
        <f>'Lw (dB)'!D11+'U(+-)'!D11</f>
        <v>103.2</v>
      </c>
    </row>
    <row r="12" spans="1:3" x14ac:dyDescent="0.3">
      <c r="A12" s="6">
        <v>800</v>
      </c>
      <c r="B12" s="9">
        <f>'Lw (dB)'!D12-'U(+-)'!D12</f>
        <v>90.5</v>
      </c>
      <c r="C12" s="9">
        <f>'Lw (dB)'!D12+'U(+-)'!D12</f>
        <v>101.30000000000001</v>
      </c>
    </row>
    <row r="13" spans="1:3" x14ac:dyDescent="0.3">
      <c r="A13" s="6">
        <v>1000</v>
      </c>
      <c r="B13" s="9">
        <f>'Lw (dB)'!D13-'U(+-)'!D13</f>
        <v>91.300000000000011</v>
      </c>
      <c r="C13" s="9">
        <f>'Lw (dB)'!D13+'U(+-)'!D13</f>
        <v>100.5</v>
      </c>
    </row>
    <row r="14" spans="1:3" x14ac:dyDescent="0.3">
      <c r="A14" s="6">
        <v>1250</v>
      </c>
      <c r="B14" s="9">
        <f>'Lw (dB)'!D14-'U(+-)'!D14</f>
        <v>88</v>
      </c>
      <c r="C14" s="9">
        <f>'Lw (dB)'!D14+'U(+-)'!D14</f>
        <v>98.800000000000011</v>
      </c>
    </row>
    <row r="15" spans="1:3" x14ac:dyDescent="0.3">
      <c r="A15" s="6">
        <v>1600</v>
      </c>
      <c r="B15" s="9">
        <f>'Lw (dB)'!D15-'U(+-)'!D15</f>
        <v>88.600000000000009</v>
      </c>
      <c r="C15" s="9">
        <f>'Lw (dB)'!D15+'U(+-)'!D15</f>
        <v>101.2</v>
      </c>
    </row>
    <row r="16" spans="1:3" x14ac:dyDescent="0.3">
      <c r="A16" s="6">
        <v>2000</v>
      </c>
      <c r="B16" s="9">
        <f>'Lw (dB)'!D16-'U(+-)'!D16</f>
        <v>89.2</v>
      </c>
      <c r="C16" s="9">
        <f>'Lw (dB)'!D16+'U(+-)'!D16</f>
        <v>102.39999999999999</v>
      </c>
    </row>
    <row r="17" spans="1:3" x14ac:dyDescent="0.3">
      <c r="A17" s="6">
        <v>2500</v>
      </c>
      <c r="B17" s="9">
        <f>'Lw (dB)'!D17-'U(+-)'!D17</f>
        <v>84.300000000000011</v>
      </c>
      <c r="C17" s="9">
        <f>'Lw (dB)'!D17+'U(+-)'!D17</f>
        <v>100.5</v>
      </c>
    </row>
    <row r="18" spans="1:3" x14ac:dyDescent="0.3">
      <c r="A18" s="6">
        <v>3150</v>
      </c>
      <c r="B18" s="9">
        <f>'Lw (dB)'!D18-'U(+-)'!D18</f>
        <v>87.2</v>
      </c>
      <c r="C18" s="9">
        <f>'Lw (dB)'!D18+'U(+-)'!D18</f>
        <v>99.8</v>
      </c>
    </row>
    <row r="19" spans="1:3" x14ac:dyDescent="0.3">
      <c r="A19" s="6">
        <v>4000</v>
      </c>
      <c r="B19" s="9">
        <f>'Lw (dB)'!D19-'U(+-)'!D19</f>
        <v>88.9</v>
      </c>
      <c r="C19" s="9">
        <f>'Lw (dB)'!D19+'U(+-)'!D19</f>
        <v>102.9</v>
      </c>
    </row>
    <row r="20" spans="1:3" x14ac:dyDescent="0.3">
      <c r="A20" s="6">
        <v>5000</v>
      </c>
      <c r="B20" s="9">
        <f>'Lw (dB)'!D20-'U(+-)'!D20</f>
        <v>86.2</v>
      </c>
      <c r="C20" s="9">
        <f>'Lw (dB)'!D20+'U(+-)'!D20</f>
        <v>101.8</v>
      </c>
    </row>
    <row r="21" spans="1:3" x14ac:dyDescent="0.3">
      <c r="A21" s="6">
        <v>6300</v>
      </c>
      <c r="B21" s="9">
        <f>'Lw (dB)'!D21-'U(+-)'!D21</f>
        <v>85.199999999999989</v>
      </c>
      <c r="C21" s="9">
        <f>'Lw (dB)'!D21+'U(+-)'!D21</f>
        <v>101</v>
      </c>
    </row>
    <row r="22" spans="1:3" x14ac:dyDescent="0.3">
      <c r="A22" s="6">
        <v>8000</v>
      </c>
      <c r="B22" s="9">
        <f>'Lw (dB)'!D22-'U(+-)'!D22</f>
        <v>83.4</v>
      </c>
      <c r="C22" s="9">
        <f>'Lw (dB)'!D22+'U(+-)'!D22</f>
        <v>101</v>
      </c>
    </row>
    <row r="23" spans="1:3" x14ac:dyDescent="0.3">
      <c r="A23" s="6">
        <v>10000</v>
      </c>
      <c r="B23" s="9">
        <f>'Lw (dB)'!D23-'U(+-)'!D23</f>
        <v>82.899999999999991</v>
      </c>
      <c r="C23" s="9">
        <f>'Lw (dB)'!D23+'U(+-)'!D23</f>
        <v>100.7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C23"/>
  <sheetViews>
    <sheetView zoomScale="64" workbookViewId="0">
      <selection activeCell="B4" sqref="B4:C22"/>
    </sheetView>
  </sheetViews>
  <sheetFormatPr baseColWidth="10" defaultRowHeight="14.4" x14ac:dyDescent="0.3"/>
  <sheetData>
    <row r="2" spans="1:3" x14ac:dyDescent="0.3">
      <c r="A2" t="s">
        <v>0</v>
      </c>
      <c r="B2" s="9" t="s">
        <v>5</v>
      </c>
      <c r="C2" s="9" t="s">
        <v>6</v>
      </c>
    </row>
    <row r="3" spans="1:3" x14ac:dyDescent="0.3">
      <c r="A3" s="6">
        <v>100</v>
      </c>
      <c r="B3" s="9">
        <f>'Lw (dB)'!E3-'U(+-)'!E3</f>
        <v>-10</v>
      </c>
      <c r="C3" s="9">
        <f>'Lw (dB)'!E3+'U(+-)'!E3</f>
        <v>10</v>
      </c>
    </row>
    <row r="4" spans="1:3" x14ac:dyDescent="0.3">
      <c r="A4" s="6">
        <v>125</v>
      </c>
      <c r="B4" s="17">
        <f>'Lw (dB)'!E4-'U(+-)'!E4</f>
        <v>87.554621478755521</v>
      </c>
      <c r="C4" s="17">
        <f>'Lw (dB)'!E4+'U(+-)'!E4</f>
        <v>105.15462147875552</v>
      </c>
    </row>
    <row r="5" spans="1:3" x14ac:dyDescent="0.3">
      <c r="A5" s="6">
        <v>160</v>
      </c>
      <c r="B5" s="17">
        <f>'Lw (dB)'!E5-'U(+-)'!E5</f>
        <v>85.181180671633498</v>
      </c>
      <c r="C5" s="17">
        <f>'Lw (dB)'!E5+'U(+-)'!E5</f>
        <v>104.98118067163351</v>
      </c>
    </row>
    <row r="6" spans="1:3" x14ac:dyDescent="0.3">
      <c r="A6" s="6">
        <v>200</v>
      </c>
      <c r="B6" s="17">
        <f>'Lw (dB)'!E6-'U(+-)'!E6</f>
        <v>84.600940586787956</v>
      </c>
      <c r="C6" s="17">
        <f>'Lw (dB)'!E6+'U(+-)'!E6</f>
        <v>104.00094058678796</v>
      </c>
    </row>
    <row r="7" spans="1:3" x14ac:dyDescent="0.3">
      <c r="A7" s="6">
        <v>250</v>
      </c>
      <c r="B7" s="17">
        <f>'Lw (dB)'!E7-'U(+-)'!E7</f>
        <v>82.629187696307412</v>
      </c>
      <c r="C7" s="17">
        <f>'Lw (dB)'!E7+'U(+-)'!E7</f>
        <v>104.8291876963074</v>
      </c>
    </row>
    <row r="8" spans="1:3" x14ac:dyDescent="0.3">
      <c r="A8" s="6">
        <v>315</v>
      </c>
      <c r="B8" s="17">
        <f>'Lw (dB)'!E8-'U(+-)'!E8</f>
        <v>84.212689736295957</v>
      </c>
      <c r="C8" s="17">
        <f>'Lw (dB)'!E8+'U(+-)'!E8</f>
        <v>106.41268973629595</v>
      </c>
    </row>
    <row r="9" spans="1:3" x14ac:dyDescent="0.3">
      <c r="A9" s="6">
        <v>400</v>
      </c>
      <c r="B9" s="17">
        <f>'Lw (dB)'!E9-'U(+-)'!E9</f>
        <v>87.522828684906017</v>
      </c>
      <c r="C9" s="17">
        <f>'Lw (dB)'!E9+'U(+-)'!E9</f>
        <v>110.72282868490601</v>
      </c>
    </row>
    <row r="10" spans="1:3" x14ac:dyDescent="0.3">
      <c r="A10" s="6">
        <v>500</v>
      </c>
      <c r="B10" s="17">
        <f>'Lw (dB)'!E10-'U(+-)'!E10</f>
        <v>89.347064321539378</v>
      </c>
      <c r="C10" s="17">
        <f>'Lw (dB)'!E10+'U(+-)'!E10</f>
        <v>115.74706432153938</v>
      </c>
    </row>
    <row r="11" spans="1:3" x14ac:dyDescent="0.3">
      <c r="A11" s="6">
        <v>630</v>
      </c>
      <c r="B11" s="17">
        <f>'Lw (dB)'!E11-'U(+-)'!E11</f>
        <v>91.590800019295699</v>
      </c>
      <c r="C11" s="17">
        <f>'Lw (dB)'!E11+'U(+-)'!E11</f>
        <v>112.79080001929569</v>
      </c>
    </row>
    <row r="12" spans="1:3" x14ac:dyDescent="0.3">
      <c r="A12" s="6">
        <v>800</v>
      </c>
      <c r="B12" s="17">
        <f>'Lw (dB)'!E12-'U(+-)'!E12</f>
        <v>90.149892601275141</v>
      </c>
      <c r="C12" s="17">
        <f>'Lw (dB)'!E12+'U(+-)'!E12</f>
        <v>105.54989260127515</v>
      </c>
    </row>
    <row r="13" spans="1:3" x14ac:dyDescent="0.3">
      <c r="A13" s="6">
        <v>1000</v>
      </c>
      <c r="B13" s="17">
        <f>'Lw (dB)'!E13-'U(+-)'!E13</f>
        <v>91.305515553515207</v>
      </c>
      <c r="C13" s="17">
        <f>'Lw (dB)'!E13+'U(+-)'!E13</f>
        <v>109.5055155535152</v>
      </c>
    </row>
    <row r="14" spans="1:3" x14ac:dyDescent="0.3">
      <c r="A14" s="6">
        <v>1250</v>
      </c>
      <c r="B14" s="17">
        <f>'Lw (dB)'!E14-'U(+-)'!E14</f>
        <v>86.674364739861105</v>
      </c>
      <c r="C14" s="17">
        <f>'Lw (dB)'!E14+'U(+-)'!E14</f>
        <v>109.07436473986111</v>
      </c>
    </row>
    <row r="15" spans="1:3" x14ac:dyDescent="0.3">
      <c r="A15" s="6">
        <v>1600</v>
      </c>
      <c r="B15" s="17">
        <f>'Lw (dB)'!E15-'U(+-)'!E15</f>
        <v>84.306850468090715</v>
      </c>
      <c r="C15" s="17">
        <f>'Lw (dB)'!E15+'U(+-)'!E15</f>
        <v>109.5068504680907</v>
      </c>
    </row>
    <row r="16" spans="1:3" x14ac:dyDescent="0.3">
      <c r="A16" s="6">
        <v>2000</v>
      </c>
      <c r="B16" s="17">
        <f>'Lw (dB)'!E16-'U(+-)'!E16</f>
        <v>88.902722122794088</v>
      </c>
      <c r="C16" s="17">
        <f>'Lw (dB)'!E16+'U(+-)'!E16</f>
        <v>108.30272212279409</v>
      </c>
    </row>
    <row r="17" spans="1:3" x14ac:dyDescent="0.3">
      <c r="A17" s="6">
        <v>2500</v>
      </c>
      <c r="B17" s="17">
        <f>'Lw (dB)'!E17-'U(+-)'!E17</f>
        <v>86.963503442650236</v>
      </c>
      <c r="C17" s="17">
        <f>'Lw (dB)'!E17+'U(+-)'!E17</f>
        <v>105.96350344265024</v>
      </c>
    </row>
    <row r="18" spans="1:3" x14ac:dyDescent="0.3">
      <c r="A18" s="6">
        <v>3150</v>
      </c>
      <c r="B18" s="17">
        <f>'Lw (dB)'!E18-'U(+-)'!E18</f>
        <v>86.380658014631365</v>
      </c>
      <c r="C18" s="17">
        <f>'Lw (dB)'!E18+'U(+-)'!E18</f>
        <v>106.78065801463137</v>
      </c>
    </row>
    <row r="19" spans="1:3" x14ac:dyDescent="0.3">
      <c r="A19" s="6">
        <v>4000</v>
      </c>
      <c r="B19" s="17">
        <f>'Lw (dB)'!E19-'U(+-)'!E19</f>
        <v>89.99665000161049</v>
      </c>
      <c r="C19" s="17">
        <f>'Lw (dB)'!E19+'U(+-)'!E19</f>
        <v>110.3966500016105</v>
      </c>
    </row>
    <row r="20" spans="1:3" x14ac:dyDescent="0.3">
      <c r="A20" s="6">
        <v>5000</v>
      </c>
      <c r="B20" s="17">
        <f>'Lw (dB)'!E20-'U(+-)'!E20</f>
        <v>87.926629829140168</v>
      </c>
      <c r="C20" s="17">
        <f>'Lw (dB)'!E20+'U(+-)'!E20</f>
        <v>106.52662982914016</v>
      </c>
    </row>
    <row r="21" spans="1:3" x14ac:dyDescent="0.3">
      <c r="A21" s="6">
        <v>6300</v>
      </c>
      <c r="B21" s="17">
        <f>'Lw (dB)'!E21-'U(+-)'!E21</f>
        <v>86.391500039885941</v>
      </c>
      <c r="C21" s="17">
        <f>'Lw (dB)'!E21+'U(+-)'!E21</f>
        <v>107.79150003988595</v>
      </c>
    </row>
    <row r="22" spans="1:3" x14ac:dyDescent="0.3">
      <c r="A22" s="6">
        <v>8000</v>
      </c>
      <c r="B22" s="17">
        <f>'Lw (dB)'!E22-'U(+-)'!E22</f>
        <v>80.869450022920944</v>
      </c>
      <c r="C22" s="17">
        <f>'Lw (dB)'!E22+'U(+-)'!E22</f>
        <v>112.66945002292096</v>
      </c>
    </row>
    <row r="23" spans="1:3" x14ac:dyDescent="0.3">
      <c r="A23" s="6">
        <v>10000</v>
      </c>
      <c r="B23" s="9">
        <f>'Lw (dB)'!E23-'U(+-)'!E23</f>
        <v>-17.3</v>
      </c>
      <c r="C23" s="9">
        <f>'Lw (dB)'!E23+'U(+-)'!E23</f>
        <v>17.3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U(+-)</vt:lpstr>
      <vt:lpstr>Lw (dB)</vt:lpstr>
      <vt:lpstr>GraficaRangoyValor</vt:lpstr>
      <vt:lpstr>Margenes3741Comparacion</vt:lpstr>
      <vt:lpstr>Margenes3741NivelPresion</vt:lpstr>
      <vt:lpstr>Margenes3745Anecoica</vt:lpstr>
      <vt:lpstr>Margenes3746PlanoReflectante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Romina Maria Del Rey Tormos</dc:creator>
  <cp:lastModifiedBy>Pau Mayor Boronat</cp:lastModifiedBy>
  <dcterms:created xsi:type="dcterms:W3CDTF">2024-06-27T05:26:31Z</dcterms:created>
  <dcterms:modified xsi:type="dcterms:W3CDTF">2024-07-04T23:37:35Z</dcterms:modified>
</cp:coreProperties>
</file>