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<sst xmlns="http://schemas.openxmlformats.org/spreadsheetml/2006/main" count="152" uniqueCount="29">
  <si>
    <t>T30 fuente 1</t>
  </si>
  <si>
    <t>C50 fuente 1</t>
  </si>
  <si>
    <t>posicion del sonometro</t>
  </si>
  <si>
    <t>125Hz</t>
  </si>
  <si>
    <t>250Hz</t>
  </si>
  <si>
    <t>500Hz</t>
  </si>
  <si>
    <t>1kHz</t>
  </si>
  <si>
    <t>2kHz</t>
  </si>
  <si>
    <t>4kHz</t>
  </si>
  <si>
    <t>P01</t>
  </si>
  <si>
    <t>P02</t>
  </si>
  <si>
    <t>P03</t>
  </si>
  <si>
    <t>P04</t>
  </si>
  <si>
    <t>P05</t>
  </si>
  <si>
    <t>P06</t>
  </si>
  <si>
    <t>promedio</t>
  </si>
  <si>
    <t>T30 fuente 2</t>
  </si>
  <si>
    <t>C50 fuente 2</t>
  </si>
  <si>
    <t>MEDIA</t>
  </si>
  <si>
    <t>GLOBAL</t>
  </si>
  <si>
    <t>D50 fuente 1</t>
  </si>
  <si>
    <t>STI Fuente 1</t>
  </si>
  <si>
    <t>D50 fuente 2</t>
  </si>
  <si>
    <t>STI fuente 2</t>
  </si>
  <si>
    <t>MEIDA</t>
  </si>
  <si>
    <t>TRMID (t30)</t>
  </si>
  <si>
    <t>BR</t>
  </si>
  <si>
    <t>TRMID</t>
  </si>
  <si>
    <t>Br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</si>
</sst>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9">
    <font>
      <sz val="10.0"/>
      <color rgb="FF000000"/>
      <name val="Arial"/>
      <scheme val="minor"/>
    </font>
    <font>
      <b/>
      <sz val="12.0"/>
      <color theme="1"/>
      <name val="Arial"/>
      <scheme val="minor"/>
    </font>
    <font/>
    <font>
      <b/>
      <color theme="1"/>
      <name val="Arial"/>
      <scheme val="minor"/>
    </font>
    <font>
      <b/>
      <sz val="11.0"/>
      <color theme="1"/>
      <name val="Calibri"/>
    </font>
    <font>
      <color theme="1"/>
      <name val="Arial"/>
      <scheme val="minor"/>
    </font>
    <font>
      <b/>
      <color rgb="FFFFFFFF"/>
      <name val="Arial"/>
      <scheme val="minor"/>
    </font>
    <font>
      <color rgb="FFFFFFFF"/>
      <name val="Arial"/>
      <scheme val="minor"/>
    </font>
    <font>
      <sz val="9.0"/>
      <color rgb="FFFFFFFF"/>
      <name val="Arial"/>
      <scheme val="minor"/>
    </font>
  </fonts>
  <fills count="10">
    <fill>
      <patternFill patternType="none"/>
    </fill>
    <fill>
      <patternFill patternType="lightGray"/>
    </fill>
    <fill>
      <patternFill patternType="solid">
        <fgColor rgb="FFA4C2F4"/>
        <bgColor rgb="FFA4C2F4"/>
      </patternFill>
    </fill>
    <fill>
      <patternFill patternType="solid">
        <fgColor rgb="FF3C78D8"/>
        <bgColor rgb="FF3C78D8"/>
      </patternFill>
    </fill>
    <fill>
      <patternFill patternType="solid">
        <fgColor rgb="FFB4A7D6"/>
        <bgColor rgb="FFB4A7D6"/>
      </patternFill>
    </fill>
    <fill>
      <patternFill patternType="solid">
        <fgColor rgb="FF674EA7"/>
        <bgColor rgb="FF674EA7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741B47"/>
        <bgColor rgb="FF741B47"/>
      </patternFill>
    </fill>
    <fill>
      <patternFill patternType="solid">
        <fgColor rgb="FFA64D79"/>
        <bgColor rgb="FFA64D79"/>
      </patternFill>
    </fill>
  </fills>
  <borders count="5">
    <border/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2" xfId="0" applyAlignment="1" applyBorder="1" applyFill="1" applyFont="1" applyNumberForma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4" fillId="2" fontId="3" numFmtId="2" xfId="0" applyAlignment="1" applyBorder="1" applyFont="1" applyNumberFormat="1">
      <alignment readingOrder="0"/>
    </xf>
    <xf borderId="4" fillId="2" fontId="4" numFmtId="2" xfId="0" applyAlignment="1" applyBorder="1" applyFont="1" applyNumberFormat="1">
      <alignment vertical="bottom"/>
    </xf>
    <xf borderId="4" fillId="2" fontId="5" numFmtId="2" xfId="0" applyAlignment="1" applyBorder="1" applyFont="1" applyNumberFormat="1">
      <alignment readingOrder="0"/>
    </xf>
    <xf borderId="4" fillId="0" fontId="5" numFmtId="2" xfId="0" applyAlignment="1" applyBorder="1" applyFont="1" applyNumberFormat="1">
      <alignment readingOrder="0"/>
    </xf>
    <xf borderId="4" fillId="3" fontId="6" numFmtId="2" xfId="0" applyAlignment="1" applyBorder="1" applyFill="1" applyFont="1" applyNumberFormat="1">
      <alignment readingOrder="0"/>
    </xf>
    <xf borderId="4" fillId="3" fontId="6" numFmtId="2" xfId="0" applyBorder="1" applyFont="1" applyNumberFormat="1"/>
    <xf borderId="1" fillId="4" fontId="1" numFmtId="2" xfId="0" applyAlignment="1" applyBorder="1" applyFill="1" applyFont="1" applyNumberFormat="1">
      <alignment horizontal="center" readingOrder="0"/>
    </xf>
    <xf borderId="4" fillId="4" fontId="3" numFmtId="2" xfId="0" applyAlignment="1" applyBorder="1" applyFont="1" applyNumberFormat="1">
      <alignment readingOrder="0"/>
    </xf>
    <xf borderId="4" fillId="4" fontId="4" numFmtId="2" xfId="0" applyAlignment="1" applyBorder="1" applyFont="1" applyNumberFormat="1">
      <alignment vertical="bottom"/>
    </xf>
    <xf borderId="4" fillId="4" fontId="5" numFmtId="2" xfId="0" applyAlignment="1" applyBorder="1" applyFont="1" applyNumberFormat="1">
      <alignment readingOrder="0"/>
    </xf>
    <xf borderId="0" fillId="0" fontId="5" numFmtId="0" xfId="0" applyAlignment="1" applyFont="1">
      <alignment readingOrder="0"/>
    </xf>
    <xf borderId="4" fillId="5" fontId="6" numFmtId="2" xfId="0" applyAlignment="1" applyBorder="1" applyFill="1" applyFont="1" applyNumberFormat="1">
      <alignment readingOrder="0"/>
    </xf>
    <xf borderId="4" fillId="5" fontId="6" numFmtId="2" xfId="0" applyBorder="1" applyFont="1" applyNumberFormat="1"/>
    <xf borderId="0" fillId="6" fontId="7" numFmtId="0" xfId="0" applyAlignment="1" applyFill="1" applyFont="1">
      <alignment readingOrder="0"/>
    </xf>
    <xf borderId="0" fillId="6" fontId="7" numFmtId="2" xfId="0" applyFont="1" applyNumberFormat="1"/>
    <xf borderId="0" fillId="7" fontId="7" numFmtId="0" xfId="0" applyAlignment="1" applyFill="1" applyFont="1">
      <alignment readingOrder="0"/>
    </xf>
    <xf borderId="0" fillId="7" fontId="7" numFmtId="0" xfId="0" applyFont="1"/>
    <xf borderId="0" fillId="8" fontId="7" numFmtId="0" xfId="0" applyAlignment="1" applyFill="1" applyFont="1">
      <alignment readingOrder="0"/>
    </xf>
    <xf borderId="0" fillId="8" fontId="7" numFmtId="2" xfId="0" applyFont="1" applyNumberFormat="1"/>
    <xf borderId="0" fillId="0" fontId="5" numFmtId="164" xfId="0" applyFont="1" applyNumberFormat="1"/>
    <xf borderId="0" fillId="8" fontId="7" numFmtId="164" xfId="0" applyFont="1" applyNumberFormat="1"/>
    <xf borderId="0" fillId="0" fontId="5" numFmtId="2" xfId="0" applyFont="1" applyNumberFormat="1"/>
    <xf borderId="0" fillId="9" fontId="7" numFmtId="0" xfId="0" applyAlignment="1" applyFill="1" applyFont="1">
      <alignment readingOrder="0"/>
    </xf>
    <xf borderId="0" fillId="9" fontId="7" numFmtId="2" xfId="0" applyFont="1" applyNumberFormat="1"/>
    <xf borderId="0" fillId="8" fontId="8" numFmtId="2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0"/>
  </cols>
  <sheetData>
    <row r="1">
      <c r="A1" s="1" t="s">
        <v>0</v>
      </c>
      <c r="B1" s="2"/>
      <c r="C1" s="2"/>
      <c r="D1" s="2"/>
      <c r="E1" s="2"/>
      <c r="F1" s="2"/>
      <c r="G1" s="3"/>
      <c r="I1" s="1" t="s">
        <v>1</v>
      </c>
      <c r="J1" s="2"/>
      <c r="K1" s="2"/>
      <c r="L1" s="2"/>
      <c r="M1" s="2"/>
      <c r="N1" s="2"/>
      <c r="O1" s="3"/>
    </row>
    <row r="2">
      <c r="A2" s="4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I2" s="4" t="s">
        <v>2</v>
      </c>
      <c r="J2" s="5" t="s">
        <v>3</v>
      </c>
      <c r="K2" s="5" t="s">
        <v>4</v>
      </c>
      <c r="L2" s="5" t="s">
        <v>5</v>
      </c>
      <c r="M2" s="5" t="s">
        <v>6</v>
      </c>
      <c r="N2" s="5" t="s">
        <v>7</v>
      </c>
      <c r="O2" s="5" t="s">
        <v>8</v>
      </c>
    </row>
    <row r="3">
      <c r="A3" s="6" t="s">
        <v>9</v>
      </c>
      <c r="B3" s="7">
        <v>2.0</v>
      </c>
      <c r="C3" s="7">
        <v>1.9</v>
      </c>
      <c r="D3" s="7">
        <v>1.7</v>
      </c>
      <c r="E3" s="7">
        <v>1.65</v>
      </c>
      <c r="F3" s="7">
        <v>1.5</v>
      </c>
      <c r="G3" s="7">
        <v>1.2</v>
      </c>
      <c r="I3" s="6" t="s">
        <v>9</v>
      </c>
      <c r="J3" s="7">
        <v>4.0</v>
      </c>
      <c r="K3" s="7">
        <v>2.3</v>
      </c>
      <c r="L3" s="7">
        <v>4.4</v>
      </c>
      <c r="M3" s="7">
        <v>4.1</v>
      </c>
      <c r="N3" s="7">
        <v>5.9</v>
      </c>
      <c r="O3" s="7">
        <v>6.5</v>
      </c>
    </row>
    <row r="4">
      <c r="A4" s="6" t="s">
        <v>10</v>
      </c>
      <c r="B4" s="7">
        <v>1.9</v>
      </c>
      <c r="C4" s="7">
        <v>1.7</v>
      </c>
      <c r="D4" s="7">
        <v>1.65</v>
      </c>
      <c r="E4" s="7">
        <v>1.45</v>
      </c>
      <c r="F4" s="7">
        <v>1.5</v>
      </c>
      <c r="G4" s="7">
        <v>1.15</v>
      </c>
      <c r="I4" s="6" t="s">
        <v>10</v>
      </c>
      <c r="J4" s="7">
        <v>4.4</v>
      </c>
      <c r="K4" s="7">
        <v>4.7</v>
      </c>
      <c r="L4" s="7">
        <v>6.5</v>
      </c>
      <c r="M4" s="7">
        <v>4.3</v>
      </c>
      <c r="N4" s="7">
        <v>3.6</v>
      </c>
      <c r="O4" s="7">
        <v>5.2</v>
      </c>
    </row>
    <row r="5">
      <c r="A5" s="6" t="s">
        <v>11</v>
      </c>
      <c r="B5" s="7">
        <v>1.8</v>
      </c>
      <c r="C5" s="7">
        <v>1.8</v>
      </c>
      <c r="D5" s="7">
        <v>1.5</v>
      </c>
      <c r="E5" s="7">
        <v>1.45</v>
      </c>
      <c r="F5" s="7">
        <v>1.5</v>
      </c>
      <c r="G5" s="7">
        <v>1.2</v>
      </c>
      <c r="I5" s="6" t="s">
        <v>11</v>
      </c>
      <c r="J5" s="7">
        <v>-0.3</v>
      </c>
      <c r="K5" s="7">
        <v>-0.9</v>
      </c>
      <c r="L5" s="7">
        <v>-1.0</v>
      </c>
      <c r="M5" s="7">
        <v>-1.0</v>
      </c>
      <c r="N5" s="7">
        <v>-0.6</v>
      </c>
      <c r="O5" s="7">
        <v>1.0</v>
      </c>
    </row>
    <row r="6">
      <c r="A6" s="6" t="s">
        <v>12</v>
      </c>
      <c r="B6" s="7">
        <v>1.8</v>
      </c>
      <c r="C6" s="7">
        <v>1.7</v>
      </c>
      <c r="D6" s="7">
        <v>1.5</v>
      </c>
      <c r="E6" s="7">
        <v>1.5</v>
      </c>
      <c r="F6" s="7">
        <v>1.5</v>
      </c>
      <c r="G6" s="7">
        <v>1.2</v>
      </c>
      <c r="I6" s="6" t="s">
        <v>12</v>
      </c>
      <c r="J6" s="7">
        <v>0.6</v>
      </c>
      <c r="K6" s="7">
        <v>1.1</v>
      </c>
      <c r="L6" s="7">
        <v>-2.2</v>
      </c>
      <c r="M6" s="7">
        <v>0.3</v>
      </c>
      <c r="N6" s="7">
        <v>-1.1</v>
      </c>
      <c r="O6" s="7">
        <v>1.0</v>
      </c>
    </row>
    <row r="7">
      <c r="A7" s="6" t="s">
        <v>13</v>
      </c>
      <c r="B7" s="7">
        <v>1.75</v>
      </c>
      <c r="C7" s="7">
        <v>1.7</v>
      </c>
      <c r="D7" s="7">
        <v>1.55</v>
      </c>
      <c r="E7" s="7">
        <v>1.5</v>
      </c>
      <c r="F7" s="7">
        <v>1.5</v>
      </c>
      <c r="G7" s="7">
        <v>1.2</v>
      </c>
      <c r="I7" s="6" t="s">
        <v>13</v>
      </c>
      <c r="J7" s="7">
        <v>-4.3</v>
      </c>
      <c r="K7" s="7">
        <v>-2.0</v>
      </c>
      <c r="L7" s="7">
        <v>-1.5</v>
      </c>
      <c r="M7" s="7">
        <v>-0.1</v>
      </c>
      <c r="N7" s="7">
        <v>-0.5</v>
      </c>
      <c r="O7" s="7">
        <v>0.2</v>
      </c>
    </row>
    <row r="8">
      <c r="A8" s="6" t="s">
        <v>14</v>
      </c>
      <c r="B8" s="7">
        <v>1.8</v>
      </c>
      <c r="C8" s="7">
        <v>1.7</v>
      </c>
      <c r="D8" s="7">
        <v>1.6</v>
      </c>
      <c r="E8" s="7">
        <v>1.45</v>
      </c>
      <c r="F8" s="7">
        <v>1.5</v>
      </c>
      <c r="G8" s="7">
        <v>1.2</v>
      </c>
      <c r="I8" s="6" t="s">
        <v>14</v>
      </c>
      <c r="J8" s="7">
        <v>-1.9</v>
      </c>
      <c r="K8" s="7">
        <v>2.1</v>
      </c>
      <c r="L8" s="7">
        <v>0.0</v>
      </c>
      <c r="M8" s="7">
        <v>1.7</v>
      </c>
      <c r="N8" s="7">
        <v>0.3</v>
      </c>
      <c r="O8" s="7">
        <v>1.4</v>
      </c>
    </row>
    <row r="9">
      <c r="A9" s="8" t="s">
        <v>15</v>
      </c>
      <c r="B9" s="9">
        <f t="shared" ref="B9:G9" si="1">AVERAGE(B3:B8)</f>
        <v>1.841666667</v>
      </c>
      <c r="C9" s="9">
        <f t="shared" si="1"/>
        <v>1.75</v>
      </c>
      <c r="D9" s="9">
        <f t="shared" si="1"/>
        <v>1.583333333</v>
      </c>
      <c r="E9" s="9">
        <f t="shared" si="1"/>
        <v>1.5</v>
      </c>
      <c r="F9" s="9">
        <f t="shared" si="1"/>
        <v>1.5</v>
      </c>
      <c r="G9" s="9">
        <f t="shared" si="1"/>
        <v>1.191666667</v>
      </c>
      <c r="I9" s="8" t="s">
        <v>15</v>
      </c>
      <c r="J9" s="9">
        <f t="shared" ref="J9:O9" si="2">AVERAGE(J3:J8)</f>
        <v>0.4166666667</v>
      </c>
      <c r="K9" s="9">
        <f t="shared" si="2"/>
        <v>1.216666667</v>
      </c>
      <c r="L9" s="9">
        <f t="shared" si="2"/>
        <v>1.033333333</v>
      </c>
      <c r="M9" s="9">
        <f t="shared" si="2"/>
        <v>1.55</v>
      </c>
      <c r="N9" s="9">
        <f t="shared" si="2"/>
        <v>1.266666667</v>
      </c>
      <c r="O9" s="9">
        <f t="shared" si="2"/>
        <v>2.55</v>
      </c>
    </row>
    <row r="12">
      <c r="A12" s="10" t="s">
        <v>16</v>
      </c>
      <c r="B12" s="2"/>
      <c r="C12" s="2"/>
      <c r="D12" s="2"/>
      <c r="E12" s="2"/>
      <c r="F12" s="2"/>
      <c r="G12" s="3"/>
      <c r="I12" s="10" t="s">
        <v>17</v>
      </c>
      <c r="J12" s="2"/>
      <c r="K12" s="2"/>
      <c r="L12" s="2"/>
      <c r="M12" s="2"/>
      <c r="N12" s="2"/>
      <c r="O12" s="3"/>
    </row>
    <row r="13">
      <c r="A13" s="11" t="s">
        <v>2</v>
      </c>
      <c r="B13" s="12" t="s">
        <v>3</v>
      </c>
      <c r="C13" s="12" t="s">
        <v>4</v>
      </c>
      <c r="D13" s="12" t="s">
        <v>5</v>
      </c>
      <c r="E13" s="12" t="s">
        <v>6</v>
      </c>
      <c r="F13" s="12" t="s">
        <v>7</v>
      </c>
      <c r="G13" s="12" t="s">
        <v>8</v>
      </c>
      <c r="I13" s="11" t="s">
        <v>2</v>
      </c>
      <c r="J13" s="12" t="s">
        <v>3</v>
      </c>
      <c r="K13" s="12" t="s">
        <v>4</v>
      </c>
      <c r="L13" s="12" t="s">
        <v>5</v>
      </c>
      <c r="M13" s="12" t="s">
        <v>6</v>
      </c>
      <c r="N13" s="12" t="s">
        <v>7</v>
      </c>
      <c r="O13" s="12" t="s">
        <v>8</v>
      </c>
    </row>
    <row r="14">
      <c r="A14" s="13" t="s">
        <v>9</v>
      </c>
      <c r="B14" s="7">
        <v>1.8</v>
      </c>
      <c r="C14" s="7">
        <v>1.6</v>
      </c>
      <c r="D14" s="7">
        <v>1.5</v>
      </c>
      <c r="E14" s="7">
        <v>1.45</v>
      </c>
      <c r="F14" s="7">
        <v>1.5</v>
      </c>
      <c r="G14" s="7">
        <v>1.2</v>
      </c>
      <c r="I14" s="13" t="s">
        <v>9</v>
      </c>
      <c r="J14" s="7">
        <v>-3.3</v>
      </c>
      <c r="K14" s="7">
        <v>-0.5</v>
      </c>
      <c r="L14" s="7">
        <v>-2.1</v>
      </c>
      <c r="M14" s="7">
        <v>-0.4</v>
      </c>
      <c r="N14" s="7">
        <v>-1.0</v>
      </c>
      <c r="O14" s="7">
        <v>-0.2</v>
      </c>
    </row>
    <row r="15">
      <c r="A15" s="13" t="s">
        <v>10</v>
      </c>
      <c r="B15" s="7">
        <v>1.7</v>
      </c>
      <c r="C15" s="7">
        <v>1.6</v>
      </c>
      <c r="D15" s="7">
        <v>1.5</v>
      </c>
      <c r="E15" s="7">
        <v>1.5</v>
      </c>
      <c r="F15" s="7">
        <v>1.5</v>
      </c>
      <c r="G15" s="7">
        <v>1.2</v>
      </c>
      <c r="I15" s="13" t="s">
        <v>10</v>
      </c>
      <c r="J15" s="7">
        <v>1.7</v>
      </c>
      <c r="K15" s="7">
        <v>-0.3</v>
      </c>
      <c r="L15" s="7">
        <v>1.1</v>
      </c>
      <c r="M15" s="7">
        <v>0.3</v>
      </c>
      <c r="N15" s="7">
        <v>1.3</v>
      </c>
      <c r="O15" s="7">
        <v>1.7</v>
      </c>
    </row>
    <row r="16">
      <c r="A16" s="13" t="s">
        <v>11</v>
      </c>
      <c r="B16" s="7">
        <v>1.8</v>
      </c>
      <c r="C16" s="7">
        <v>1.65</v>
      </c>
      <c r="D16" s="7">
        <v>1.5</v>
      </c>
      <c r="E16" s="7">
        <v>1.45</v>
      </c>
      <c r="F16" s="7">
        <v>1.5</v>
      </c>
      <c r="G16" s="7">
        <v>1.2</v>
      </c>
      <c r="I16" s="13" t="s">
        <v>11</v>
      </c>
      <c r="J16" s="7">
        <v>2.9</v>
      </c>
      <c r="K16" s="7">
        <v>3.0</v>
      </c>
      <c r="L16" s="7">
        <v>5.4</v>
      </c>
      <c r="M16" s="7">
        <v>5.8</v>
      </c>
      <c r="N16" s="7">
        <v>5.8</v>
      </c>
      <c r="O16" s="7">
        <v>5.2</v>
      </c>
    </row>
    <row r="17">
      <c r="A17" s="13" t="s">
        <v>12</v>
      </c>
      <c r="B17" s="7">
        <v>1.8</v>
      </c>
      <c r="C17" s="7">
        <v>1.6</v>
      </c>
      <c r="D17" s="7">
        <v>1.5</v>
      </c>
      <c r="E17" s="7">
        <v>1.5</v>
      </c>
      <c r="F17" s="7">
        <v>1.4</v>
      </c>
      <c r="G17" s="7">
        <v>1.2</v>
      </c>
      <c r="I17" s="13" t="s">
        <v>12</v>
      </c>
      <c r="J17" s="7">
        <v>6.1</v>
      </c>
      <c r="K17" s="7">
        <v>7.4</v>
      </c>
      <c r="L17" s="7">
        <v>5.5</v>
      </c>
      <c r="M17" s="7">
        <v>5.2</v>
      </c>
      <c r="N17" s="7">
        <v>6.0</v>
      </c>
      <c r="O17" s="7">
        <v>5.3</v>
      </c>
    </row>
    <row r="18">
      <c r="A18" s="13" t="s">
        <v>13</v>
      </c>
      <c r="B18" s="7">
        <v>1.7</v>
      </c>
      <c r="C18" s="7">
        <v>1.55</v>
      </c>
      <c r="D18" s="7">
        <v>1.35</v>
      </c>
      <c r="E18" s="7">
        <v>1.4</v>
      </c>
      <c r="F18" s="7">
        <v>1.4</v>
      </c>
      <c r="G18" s="7">
        <v>1.1</v>
      </c>
      <c r="I18" s="13" t="s">
        <v>13</v>
      </c>
      <c r="J18" s="7">
        <v>11.1</v>
      </c>
      <c r="K18" s="7">
        <v>10.4</v>
      </c>
      <c r="L18" s="7">
        <v>8.7</v>
      </c>
      <c r="M18" s="7">
        <v>6.5</v>
      </c>
      <c r="N18" s="7">
        <v>8.3</v>
      </c>
      <c r="O18" s="7">
        <v>8.4</v>
      </c>
    </row>
    <row r="19">
      <c r="A19" s="13" t="s">
        <v>14</v>
      </c>
      <c r="B19" s="7">
        <v>1.8</v>
      </c>
      <c r="C19" s="7">
        <v>1.7</v>
      </c>
      <c r="D19" s="7">
        <v>1.55</v>
      </c>
      <c r="E19" s="7">
        <v>1.6</v>
      </c>
      <c r="F19" s="7">
        <v>1.5</v>
      </c>
      <c r="G19" s="7">
        <v>1.2</v>
      </c>
      <c r="I19" s="13" t="s">
        <v>14</v>
      </c>
      <c r="J19" s="14">
        <v>0.1</v>
      </c>
      <c r="K19" s="14">
        <v>1.1</v>
      </c>
      <c r="L19" s="14">
        <v>2.4</v>
      </c>
      <c r="M19" s="14">
        <v>0.2</v>
      </c>
      <c r="N19" s="14">
        <v>1.8</v>
      </c>
      <c r="O19" s="14">
        <v>1.6</v>
      </c>
    </row>
    <row r="20">
      <c r="A20" s="15" t="s">
        <v>15</v>
      </c>
      <c r="B20" s="16">
        <f t="shared" ref="B20:G20" si="3">AVERAGE(B14:B19)</f>
        <v>1.766666667</v>
      </c>
      <c r="C20" s="16">
        <f t="shared" si="3"/>
        <v>1.616666667</v>
      </c>
      <c r="D20" s="16">
        <f t="shared" si="3"/>
        <v>1.483333333</v>
      </c>
      <c r="E20" s="16">
        <f t="shared" si="3"/>
        <v>1.483333333</v>
      </c>
      <c r="F20" s="16">
        <f t="shared" si="3"/>
        <v>1.466666667</v>
      </c>
      <c r="G20" s="16">
        <f t="shared" si="3"/>
        <v>1.183333333</v>
      </c>
      <c r="I20" s="15" t="s">
        <v>15</v>
      </c>
      <c r="J20" s="16">
        <f t="shared" ref="J20:O20" si="4">AVERAGE(J14:J19)</f>
        <v>3.1</v>
      </c>
      <c r="K20" s="16">
        <f t="shared" si="4"/>
        <v>3.516666667</v>
      </c>
      <c r="L20" s="16">
        <f t="shared" si="4"/>
        <v>3.5</v>
      </c>
      <c r="M20" s="16">
        <f t="shared" si="4"/>
        <v>2.933333333</v>
      </c>
      <c r="N20" s="16">
        <f t="shared" si="4"/>
        <v>3.7</v>
      </c>
      <c r="O20" s="16">
        <f t="shared" si="4"/>
        <v>3.666666667</v>
      </c>
    </row>
    <row r="22">
      <c r="A22" s="17" t="s">
        <v>18</v>
      </c>
      <c r="B22" s="18">
        <f t="shared" ref="B22:G22" si="5">AVERAGE(B20,B9)</f>
        <v>1.804166667</v>
      </c>
      <c r="C22" s="18">
        <f t="shared" si="5"/>
        <v>1.683333333</v>
      </c>
      <c r="D22" s="18">
        <f t="shared" si="5"/>
        <v>1.533333333</v>
      </c>
      <c r="E22" s="18">
        <f t="shared" si="5"/>
        <v>1.491666667</v>
      </c>
      <c r="F22" s="18">
        <f t="shared" si="5"/>
        <v>1.483333333</v>
      </c>
      <c r="G22" s="18">
        <f t="shared" si="5"/>
        <v>1.1875</v>
      </c>
      <c r="H22" s="19"/>
      <c r="I22" s="17" t="s">
        <v>18</v>
      </c>
      <c r="J22" s="18">
        <f t="shared" ref="J22:O22" si="6">AVERAGE(J20,J9)</f>
        <v>1.758333333</v>
      </c>
      <c r="K22" s="18">
        <f t="shared" si="6"/>
        <v>2.366666667</v>
      </c>
      <c r="L22" s="18">
        <f t="shared" si="6"/>
        <v>2.266666667</v>
      </c>
      <c r="M22" s="18">
        <f t="shared" si="6"/>
        <v>2.241666667</v>
      </c>
      <c r="N22" s="18">
        <f t="shared" si="6"/>
        <v>2.483333333</v>
      </c>
      <c r="O22" s="18">
        <f t="shared" si="6"/>
        <v>3.108333333</v>
      </c>
      <c r="P22" s="20"/>
      <c r="Q22" s="21" t="s">
        <v>19</v>
      </c>
      <c r="R22" s="22">
        <f t="shared" ref="R22:R23" si="8">AVERAGE(O22)</f>
        <v>3.108333333</v>
      </c>
    </row>
    <row r="23">
      <c r="J23" s="23" t="str">
        <f>10*LOG((10^(J14/10)+10^(J15/C10)+10^(J16/10)+10^(J17/C10)+10^(J18/10)+10^(J19/C10))/6)</f>
        <v>#DIV/0!</v>
      </c>
      <c r="K23" s="23">
        <f t="shared" ref="K23:O23" si="7">10*LOG10(K22)</f>
        <v>3.74137094</v>
      </c>
      <c r="L23" s="23">
        <f t="shared" si="7"/>
        <v>3.55387658</v>
      </c>
      <c r="M23" s="23">
        <f t="shared" si="7"/>
        <v>3.50571034</v>
      </c>
      <c r="N23" s="23">
        <f t="shared" si="7"/>
        <v>3.95035018</v>
      </c>
      <c r="O23" s="23">
        <f t="shared" si="7"/>
        <v>4.925275858</v>
      </c>
      <c r="R23" s="24">
        <f t="shared" si="8"/>
        <v>4.925275858</v>
      </c>
    </row>
    <row r="24">
      <c r="A24" s="1" t="s">
        <v>20</v>
      </c>
      <c r="B24" s="2"/>
      <c r="C24" s="2"/>
      <c r="D24" s="2"/>
      <c r="E24" s="2"/>
      <c r="F24" s="2"/>
      <c r="G24" s="3"/>
      <c r="I24" s="1" t="s">
        <v>21</v>
      </c>
      <c r="J24" s="2"/>
      <c r="K24" s="2"/>
      <c r="L24" s="2"/>
      <c r="M24" s="2"/>
      <c r="N24" s="2"/>
      <c r="O24" s="3"/>
    </row>
    <row r="25">
      <c r="A25" s="4" t="s">
        <v>2</v>
      </c>
      <c r="B25" s="5" t="s">
        <v>3</v>
      </c>
      <c r="C25" s="5" t="s">
        <v>4</v>
      </c>
      <c r="D25" s="5" t="s">
        <v>5</v>
      </c>
      <c r="E25" s="5" t="s">
        <v>6</v>
      </c>
      <c r="F25" s="5" t="s">
        <v>7</v>
      </c>
      <c r="G25" s="5" t="s">
        <v>8</v>
      </c>
      <c r="I25" s="4" t="s">
        <v>2</v>
      </c>
      <c r="J25" s="5" t="s">
        <v>3</v>
      </c>
      <c r="K25" s="5" t="s">
        <v>4</v>
      </c>
      <c r="L25" s="5" t="s">
        <v>5</v>
      </c>
      <c r="M25" s="5" t="s">
        <v>6</v>
      </c>
      <c r="N25" s="5" t="s">
        <v>7</v>
      </c>
      <c r="O25" s="5" t="s">
        <v>8</v>
      </c>
    </row>
    <row r="26">
      <c r="A26" s="6" t="s">
        <v>9</v>
      </c>
      <c r="B26" s="7">
        <v>71.3</v>
      </c>
      <c r="C26" s="7">
        <v>63.0</v>
      </c>
      <c r="D26" s="7">
        <v>73.4</v>
      </c>
      <c r="E26" s="7">
        <v>71.9</v>
      </c>
      <c r="F26" s="7">
        <v>79.6</v>
      </c>
      <c r="G26" s="7">
        <v>81.8</v>
      </c>
      <c r="I26" s="6" t="s">
        <v>9</v>
      </c>
      <c r="J26" s="7">
        <v>0.65</v>
      </c>
      <c r="K26" s="7">
        <v>0.61</v>
      </c>
      <c r="L26" s="7">
        <v>0.65</v>
      </c>
      <c r="M26" s="7">
        <v>0.65</v>
      </c>
      <c r="N26" s="7">
        <v>0.69</v>
      </c>
      <c r="O26" s="7">
        <v>0.72</v>
      </c>
    </row>
    <row r="27">
      <c r="A27" s="6" t="s">
        <v>10</v>
      </c>
      <c r="B27" s="7">
        <v>73.4</v>
      </c>
      <c r="C27" s="7">
        <v>74.6</v>
      </c>
      <c r="D27" s="7">
        <v>81.6</v>
      </c>
      <c r="E27" s="7">
        <v>73.0</v>
      </c>
      <c r="F27" s="7">
        <v>69.8</v>
      </c>
      <c r="G27" s="7">
        <v>76.6</v>
      </c>
      <c r="I27" s="6" t="s">
        <v>10</v>
      </c>
      <c r="J27" s="7">
        <v>0.67</v>
      </c>
      <c r="K27" s="7">
        <v>0.66</v>
      </c>
      <c r="L27" s="7">
        <v>0.7</v>
      </c>
      <c r="M27" s="7">
        <v>0.66</v>
      </c>
      <c r="N27" s="7">
        <v>0.64</v>
      </c>
      <c r="O27" s="7">
        <v>0.69</v>
      </c>
    </row>
    <row r="28">
      <c r="A28" s="6" t="s">
        <v>11</v>
      </c>
      <c r="B28" s="7">
        <v>48.3</v>
      </c>
      <c r="C28" s="7">
        <v>44.8</v>
      </c>
      <c r="D28" s="7">
        <v>44.0</v>
      </c>
      <c r="E28" s="7">
        <v>44.1</v>
      </c>
      <c r="F28" s="7">
        <v>46.8</v>
      </c>
      <c r="G28" s="7">
        <v>55.9</v>
      </c>
      <c r="I28" s="6" t="s">
        <v>11</v>
      </c>
      <c r="J28" s="7">
        <v>0.56</v>
      </c>
      <c r="K28" s="7">
        <v>0.55</v>
      </c>
      <c r="L28" s="7">
        <v>0.56</v>
      </c>
      <c r="M28" s="7">
        <v>0.56</v>
      </c>
      <c r="N28" s="7">
        <v>0.56</v>
      </c>
      <c r="O28" s="7">
        <v>0.61</v>
      </c>
    </row>
    <row r="29">
      <c r="A29" s="6" t="s">
        <v>12</v>
      </c>
      <c r="B29" s="7">
        <v>53.3</v>
      </c>
      <c r="C29" s="7">
        <v>56.1</v>
      </c>
      <c r="D29" s="7">
        <v>37.6</v>
      </c>
      <c r="E29" s="7">
        <v>51.5</v>
      </c>
      <c r="F29" s="7">
        <v>43.8</v>
      </c>
      <c r="G29" s="7">
        <v>55.9</v>
      </c>
      <c r="I29" s="6" t="s">
        <v>12</v>
      </c>
      <c r="J29" s="7">
        <v>0.6</v>
      </c>
      <c r="K29" s="7">
        <v>0.6</v>
      </c>
      <c r="L29" s="7">
        <v>0.58</v>
      </c>
      <c r="M29" s="7">
        <v>0.61</v>
      </c>
      <c r="N29" s="7">
        <v>0.56</v>
      </c>
      <c r="O29" s="7">
        <v>0.62</v>
      </c>
    </row>
    <row r="30">
      <c r="A30" s="6" t="s">
        <v>13</v>
      </c>
      <c r="B30" s="7">
        <v>27.1</v>
      </c>
      <c r="C30" s="7">
        <v>38.6</v>
      </c>
      <c r="D30" s="7">
        <v>41.2</v>
      </c>
      <c r="E30" s="7">
        <v>49.2</v>
      </c>
      <c r="F30" s="7">
        <v>47.1</v>
      </c>
      <c r="G30" s="7">
        <v>50.9</v>
      </c>
      <c r="I30" s="6" t="s">
        <v>13</v>
      </c>
      <c r="J30" s="7">
        <v>0.52</v>
      </c>
      <c r="K30" s="7">
        <v>0.52</v>
      </c>
      <c r="L30" s="7">
        <v>0.64</v>
      </c>
      <c r="M30" s="7">
        <v>0.57</v>
      </c>
      <c r="N30" s="7">
        <v>0.59</v>
      </c>
      <c r="O30" s="7">
        <v>0.6</v>
      </c>
    </row>
    <row r="31">
      <c r="A31" s="6" t="s">
        <v>14</v>
      </c>
      <c r="B31" s="7">
        <v>39.1</v>
      </c>
      <c r="C31" s="7">
        <v>62.1</v>
      </c>
      <c r="D31" s="7">
        <v>49.8</v>
      </c>
      <c r="E31" s="7">
        <v>59.8</v>
      </c>
      <c r="F31" s="7">
        <v>51.8</v>
      </c>
      <c r="G31" s="7">
        <v>58.0</v>
      </c>
      <c r="I31" s="6" t="s">
        <v>14</v>
      </c>
      <c r="J31" s="7">
        <v>0.53</v>
      </c>
      <c r="K31" s="7">
        <v>0.64</v>
      </c>
      <c r="L31" s="7">
        <v>0.61</v>
      </c>
      <c r="M31" s="7">
        <v>0.61</v>
      </c>
      <c r="N31" s="7">
        <v>0.58</v>
      </c>
      <c r="O31" s="7">
        <v>0.62</v>
      </c>
    </row>
    <row r="32">
      <c r="A32" s="8" t="s">
        <v>15</v>
      </c>
      <c r="B32" s="9">
        <f t="shared" ref="B32:G32" si="9">AVERAGE(B26:B31)</f>
        <v>52.08333333</v>
      </c>
      <c r="C32" s="9">
        <f t="shared" si="9"/>
        <v>56.53333333</v>
      </c>
      <c r="D32" s="9">
        <f t="shared" si="9"/>
        <v>54.6</v>
      </c>
      <c r="E32" s="9">
        <f t="shared" si="9"/>
        <v>58.25</v>
      </c>
      <c r="F32" s="9">
        <f t="shared" si="9"/>
        <v>56.48333333</v>
      </c>
      <c r="G32" s="9">
        <f t="shared" si="9"/>
        <v>63.18333333</v>
      </c>
      <c r="I32" s="8" t="s">
        <v>15</v>
      </c>
      <c r="J32" s="9">
        <f t="shared" ref="J32:O32" si="10">AVERAGE(J26:J31)</f>
        <v>0.5883333333</v>
      </c>
      <c r="K32" s="9">
        <f t="shared" si="10"/>
        <v>0.5966666667</v>
      </c>
      <c r="L32" s="9">
        <f t="shared" si="10"/>
        <v>0.6233333333</v>
      </c>
      <c r="M32" s="9">
        <f t="shared" si="10"/>
        <v>0.61</v>
      </c>
      <c r="N32" s="9">
        <f t="shared" si="10"/>
        <v>0.6033333333</v>
      </c>
      <c r="O32" s="9">
        <f t="shared" si="10"/>
        <v>0.6433333333</v>
      </c>
    </row>
    <row r="35">
      <c r="A35" s="10" t="s">
        <v>22</v>
      </c>
      <c r="B35" s="2"/>
      <c r="C35" s="2"/>
      <c r="D35" s="2"/>
      <c r="E35" s="2"/>
      <c r="F35" s="2"/>
      <c r="G35" s="3"/>
      <c r="I35" s="10" t="s">
        <v>23</v>
      </c>
      <c r="J35" s="2"/>
      <c r="K35" s="2"/>
      <c r="L35" s="2"/>
      <c r="M35" s="2"/>
      <c r="N35" s="2"/>
      <c r="O35" s="3"/>
    </row>
    <row r="36">
      <c r="A36" s="11" t="s">
        <v>2</v>
      </c>
      <c r="B36" s="12" t="s">
        <v>3</v>
      </c>
      <c r="C36" s="12" t="s">
        <v>4</v>
      </c>
      <c r="D36" s="12" t="s">
        <v>5</v>
      </c>
      <c r="E36" s="12" t="s">
        <v>6</v>
      </c>
      <c r="F36" s="12" t="s">
        <v>7</v>
      </c>
      <c r="G36" s="12" t="s">
        <v>8</v>
      </c>
      <c r="I36" s="11" t="s">
        <v>2</v>
      </c>
      <c r="J36" s="12" t="s">
        <v>3</v>
      </c>
      <c r="K36" s="12" t="s">
        <v>4</v>
      </c>
      <c r="L36" s="12" t="s">
        <v>5</v>
      </c>
      <c r="M36" s="12" t="s">
        <v>6</v>
      </c>
      <c r="N36" s="12" t="s">
        <v>7</v>
      </c>
      <c r="O36" s="12" t="s">
        <v>8</v>
      </c>
    </row>
    <row r="37">
      <c r="A37" s="13" t="s">
        <v>9</v>
      </c>
      <c r="B37" s="7">
        <v>31.9</v>
      </c>
      <c r="C37" s="7">
        <v>47.3</v>
      </c>
      <c r="D37" s="7">
        <v>38.3</v>
      </c>
      <c r="E37" s="7">
        <v>47.7</v>
      </c>
      <c r="F37" s="7">
        <v>44.4</v>
      </c>
      <c r="G37" s="7">
        <v>48.6</v>
      </c>
      <c r="I37" s="13" t="s">
        <v>9</v>
      </c>
      <c r="J37" s="7">
        <v>0.55</v>
      </c>
      <c r="K37" s="7">
        <v>0.56</v>
      </c>
      <c r="L37" s="7">
        <v>0.58</v>
      </c>
      <c r="M37" s="7">
        <v>0.57</v>
      </c>
      <c r="N37" s="7">
        <v>0.55</v>
      </c>
      <c r="O37" s="7">
        <v>0.59</v>
      </c>
    </row>
    <row r="38">
      <c r="A38" s="13" t="s">
        <v>10</v>
      </c>
      <c r="B38" s="7">
        <v>59.8</v>
      </c>
      <c r="C38" s="7">
        <v>48.1</v>
      </c>
      <c r="D38" s="7">
        <v>56.3</v>
      </c>
      <c r="E38" s="7">
        <v>51.6</v>
      </c>
      <c r="F38" s="7">
        <v>57.5</v>
      </c>
      <c r="G38" s="7">
        <v>59.8</v>
      </c>
      <c r="I38" s="13" t="s">
        <v>10</v>
      </c>
      <c r="J38" s="7">
        <v>0.62</v>
      </c>
      <c r="K38" s="7">
        <v>0.6</v>
      </c>
      <c r="L38" s="7">
        <v>0.62</v>
      </c>
      <c r="M38" s="7">
        <v>0.6</v>
      </c>
      <c r="N38" s="7">
        <v>0.6</v>
      </c>
      <c r="O38" s="7">
        <v>0.6</v>
      </c>
    </row>
    <row r="39">
      <c r="A39" s="13" t="s">
        <v>11</v>
      </c>
      <c r="B39" s="7">
        <v>66.1</v>
      </c>
      <c r="C39" s="7">
        <v>66.5</v>
      </c>
      <c r="D39" s="7">
        <v>77.7</v>
      </c>
      <c r="E39" s="7">
        <v>79.3</v>
      </c>
      <c r="F39" s="7">
        <v>79.0</v>
      </c>
      <c r="G39" s="7">
        <v>76.6</v>
      </c>
      <c r="I39" s="13" t="s">
        <v>11</v>
      </c>
      <c r="J39" s="7">
        <v>0.62</v>
      </c>
      <c r="K39" s="7">
        <v>0.64</v>
      </c>
      <c r="L39" s="7">
        <v>0.7</v>
      </c>
      <c r="M39" s="7">
        <v>0.71</v>
      </c>
      <c r="N39" s="7">
        <v>0.7</v>
      </c>
      <c r="O39" s="7">
        <v>0.71</v>
      </c>
    </row>
    <row r="40">
      <c r="A40" s="13" t="s">
        <v>12</v>
      </c>
      <c r="B40" s="7">
        <v>80.3</v>
      </c>
      <c r="C40" s="7">
        <v>84.5</v>
      </c>
      <c r="D40" s="7">
        <v>78.1</v>
      </c>
      <c r="E40" s="7">
        <v>76.9</v>
      </c>
      <c r="F40" s="7">
        <v>79.8</v>
      </c>
      <c r="G40" s="7">
        <v>77.2</v>
      </c>
      <c r="I40" s="13" t="s">
        <v>12</v>
      </c>
      <c r="J40" s="7">
        <v>0.72</v>
      </c>
      <c r="K40" s="7">
        <v>0.72</v>
      </c>
      <c r="L40" s="7">
        <v>0.72</v>
      </c>
      <c r="M40" s="7">
        <v>0.71</v>
      </c>
      <c r="N40" s="7">
        <v>0.7</v>
      </c>
      <c r="O40" s="7">
        <v>0.68</v>
      </c>
    </row>
    <row r="41">
      <c r="A41" s="13" t="s">
        <v>13</v>
      </c>
      <c r="B41" s="14">
        <v>92.8</v>
      </c>
      <c r="C41" s="14">
        <v>91.6</v>
      </c>
      <c r="D41" s="14">
        <v>88.2</v>
      </c>
      <c r="E41" s="14">
        <v>81.6</v>
      </c>
      <c r="F41" s="14">
        <v>87.1</v>
      </c>
      <c r="G41" s="14">
        <v>87.4</v>
      </c>
      <c r="I41" s="13" t="s">
        <v>13</v>
      </c>
      <c r="J41" s="7">
        <v>0.83</v>
      </c>
      <c r="K41" s="7">
        <v>0.79</v>
      </c>
      <c r="L41" s="7">
        <v>0.75</v>
      </c>
      <c r="M41" s="7">
        <v>0.69</v>
      </c>
      <c r="N41" s="7">
        <v>0.75</v>
      </c>
      <c r="O41" s="7">
        <v>0.73</v>
      </c>
    </row>
    <row r="42">
      <c r="A42" s="13" t="s">
        <v>14</v>
      </c>
      <c r="B42" s="7">
        <v>50.8</v>
      </c>
      <c r="C42" s="7">
        <v>56.4</v>
      </c>
      <c r="D42" s="7">
        <v>63.4</v>
      </c>
      <c r="E42" s="7">
        <v>51.4</v>
      </c>
      <c r="F42" s="7">
        <v>60.4</v>
      </c>
      <c r="G42" s="7">
        <v>58.9</v>
      </c>
      <c r="I42" s="13" t="s">
        <v>14</v>
      </c>
      <c r="J42" s="14">
        <v>0.58</v>
      </c>
      <c r="K42" s="14">
        <v>0.58</v>
      </c>
      <c r="L42" s="14">
        <v>0.63</v>
      </c>
      <c r="M42" s="14">
        <v>0.6</v>
      </c>
      <c r="N42" s="14">
        <v>0.61</v>
      </c>
      <c r="O42" s="14">
        <v>0.62</v>
      </c>
    </row>
    <row r="43">
      <c r="A43" s="15" t="s">
        <v>15</v>
      </c>
      <c r="B43" s="16">
        <f t="shared" ref="B43:G43" si="11">AVERAGE(B37:B42)</f>
        <v>63.61666667</v>
      </c>
      <c r="C43" s="16">
        <f t="shared" si="11"/>
        <v>65.73333333</v>
      </c>
      <c r="D43" s="16">
        <f t="shared" si="11"/>
        <v>67</v>
      </c>
      <c r="E43" s="16">
        <f t="shared" si="11"/>
        <v>64.75</v>
      </c>
      <c r="F43" s="16">
        <f t="shared" si="11"/>
        <v>68.03333333</v>
      </c>
      <c r="G43" s="16">
        <f t="shared" si="11"/>
        <v>68.08333333</v>
      </c>
      <c r="I43" s="15" t="s">
        <v>15</v>
      </c>
      <c r="J43" s="16">
        <f t="shared" ref="J43:O43" si="12">AVERAGE(J37:J42)</f>
        <v>0.6533333333</v>
      </c>
      <c r="K43" s="16">
        <f t="shared" si="12"/>
        <v>0.6483333333</v>
      </c>
      <c r="L43" s="16">
        <f t="shared" si="12"/>
        <v>0.6666666667</v>
      </c>
      <c r="M43" s="16">
        <f t="shared" si="12"/>
        <v>0.6466666667</v>
      </c>
      <c r="N43" s="16">
        <f t="shared" si="12"/>
        <v>0.6516666667</v>
      </c>
      <c r="O43" s="16">
        <f t="shared" si="12"/>
        <v>0.655</v>
      </c>
    </row>
    <row r="45">
      <c r="A45" s="17" t="s">
        <v>24</v>
      </c>
      <c r="B45" s="18">
        <f t="shared" ref="B45:G45" si="13">AVERAGE(B43,B32)</f>
        <v>57.85</v>
      </c>
      <c r="C45" s="18">
        <f t="shared" si="13"/>
        <v>61.13333333</v>
      </c>
      <c r="D45" s="18">
        <f t="shared" si="13"/>
        <v>60.8</v>
      </c>
      <c r="E45" s="18">
        <f t="shared" si="13"/>
        <v>61.5</v>
      </c>
      <c r="F45" s="18">
        <f t="shared" si="13"/>
        <v>62.25833333</v>
      </c>
      <c r="G45" s="18">
        <f t="shared" si="13"/>
        <v>65.63333333</v>
      </c>
      <c r="I45" s="17" t="s">
        <v>18</v>
      </c>
      <c r="J45" s="18">
        <f t="shared" ref="J45:O45" si="14">AVERAGE(J43,J32)</f>
        <v>0.6208333333</v>
      </c>
      <c r="K45" s="18">
        <f t="shared" si="14"/>
        <v>0.6225</v>
      </c>
      <c r="L45" s="18">
        <f t="shared" si="14"/>
        <v>0.645</v>
      </c>
      <c r="M45" s="18">
        <f t="shared" si="14"/>
        <v>0.6283333333</v>
      </c>
      <c r="N45" s="18">
        <f t="shared" si="14"/>
        <v>0.6275</v>
      </c>
      <c r="O45" s="18">
        <f t="shared" si="14"/>
        <v>0.6491666667</v>
      </c>
    </row>
    <row r="46">
      <c r="B46" s="25">
        <f t="shared" ref="B46:G46" si="15">B45/100</f>
        <v>0.5785</v>
      </c>
      <c r="C46" s="25">
        <f t="shared" si="15"/>
        <v>0.6113333333</v>
      </c>
      <c r="D46" s="25">
        <f t="shared" si="15"/>
        <v>0.608</v>
      </c>
      <c r="E46" s="25">
        <f t="shared" si="15"/>
        <v>0.615</v>
      </c>
      <c r="F46" s="25">
        <f t="shared" si="15"/>
        <v>0.6225833333</v>
      </c>
      <c r="G46" s="25">
        <f t="shared" si="15"/>
        <v>0.6563333333</v>
      </c>
    </row>
    <row r="47">
      <c r="A47" s="26" t="s">
        <v>19</v>
      </c>
      <c r="B47" s="27">
        <f>AVERAGE(B46:G46)</f>
        <v>0.6152916667</v>
      </c>
      <c r="I47" s="21" t="s">
        <v>19</v>
      </c>
      <c r="J47" s="22">
        <f>AVERAGE(J45:O45)</f>
        <v>0.6322222222</v>
      </c>
    </row>
    <row r="49">
      <c r="A49" s="11" t="s">
        <v>2</v>
      </c>
      <c r="B49" s="12" t="s">
        <v>5</v>
      </c>
      <c r="C49" s="12" t="s">
        <v>6</v>
      </c>
      <c r="E49" s="8" t="s">
        <v>2</v>
      </c>
      <c r="F49" s="8" t="s">
        <v>5</v>
      </c>
      <c r="G49" s="8" t="s">
        <v>6</v>
      </c>
    </row>
    <row r="50">
      <c r="A50" s="13" t="s">
        <v>9</v>
      </c>
      <c r="B50" s="14">
        <v>1.1</v>
      </c>
      <c r="C50" s="14">
        <v>1.0</v>
      </c>
      <c r="E50" s="6" t="s">
        <v>9</v>
      </c>
      <c r="F50" s="14">
        <v>0.8</v>
      </c>
      <c r="G50" s="14">
        <v>0.8</v>
      </c>
    </row>
    <row r="51">
      <c r="A51" s="13" t="s">
        <v>10</v>
      </c>
      <c r="B51" s="14">
        <v>0.9</v>
      </c>
      <c r="C51" s="14">
        <v>0.9</v>
      </c>
      <c r="E51" s="6" t="s">
        <v>10</v>
      </c>
      <c r="F51" s="14">
        <v>0.6</v>
      </c>
      <c r="G51" s="14">
        <v>0.7</v>
      </c>
    </row>
    <row r="52">
      <c r="A52" s="13" t="s">
        <v>11</v>
      </c>
      <c r="B52" s="14">
        <v>0.6</v>
      </c>
      <c r="C52" s="14">
        <v>0.6</v>
      </c>
      <c r="E52" s="6" t="s">
        <v>11</v>
      </c>
      <c r="F52" s="14">
        <v>1.1</v>
      </c>
      <c r="G52" s="14">
        <v>1.0</v>
      </c>
    </row>
    <row r="53">
      <c r="A53" s="13" t="s">
        <v>12</v>
      </c>
      <c r="B53" s="14">
        <v>0.5</v>
      </c>
      <c r="C53" s="14">
        <v>0.5</v>
      </c>
      <c r="E53" s="6" t="s">
        <v>12</v>
      </c>
      <c r="F53" s="14">
        <v>1.1</v>
      </c>
      <c r="G53" s="14">
        <v>1.0</v>
      </c>
    </row>
    <row r="54">
      <c r="A54" s="13" t="s">
        <v>13</v>
      </c>
      <c r="B54" s="14">
        <v>0.4</v>
      </c>
      <c r="C54" s="14">
        <v>0.5</v>
      </c>
      <c r="E54" s="6" t="s">
        <v>13</v>
      </c>
      <c r="F54" s="14">
        <v>1.0</v>
      </c>
      <c r="G54" s="14">
        <v>1.0</v>
      </c>
    </row>
    <row r="55">
      <c r="A55" s="13" t="s">
        <v>14</v>
      </c>
      <c r="B55" s="14">
        <v>0.8</v>
      </c>
      <c r="C55" s="14">
        <v>0.9</v>
      </c>
      <c r="E55" s="6" t="s">
        <v>14</v>
      </c>
      <c r="F55" s="14">
        <v>1.0</v>
      </c>
      <c r="G55" s="14">
        <v>0.9</v>
      </c>
    </row>
    <row r="56">
      <c r="A56" s="15" t="s">
        <v>15</v>
      </c>
      <c r="B56" s="15">
        <f t="shared" ref="B56:C56" si="16">AVERAGE(B50:B55)</f>
        <v>0.7166666667</v>
      </c>
      <c r="C56" s="15">
        <f t="shared" si="16"/>
        <v>0.7333333333</v>
      </c>
      <c r="E56" s="8" t="s">
        <v>15</v>
      </c>
      <c r="F56" s="8">
        <f t="shared" ref="F56:G56" si="17">AVERAGE(F50:F55)</f>
        <v>0.9333333333</v>
      </c>
      <c r="G56" s="8">
        <f t="shared" si="17"/>
        <v>0.9</v>
      </c>
    </row>
    <row r="57">
      <c r="A57" s="14" t="s">
        <v>18</v>
      </c>
      <c r="B57" s="25">
        <f t="shared" ref="B57:C57" si="18">(B56+F56)/2</f>
        <v>0.825</v>
      </c>
      <c r="C57" s="25">
        <f t="shared" si="18"/>
        <v>0.8166666667</v>
      </c>
    </row>
    <row r="59">
      <c r="C59" s="21" t="s">
        <v>25</v>
      </c>
      <c r="D59" s="22">
        <f>(D22+E22)/2</f>
        <v>1.5125</v>
      </c>
      <c r="F59" s="21" t="s">
        <v>26</v>
      </c>
      <c r="G59" s="28">
        <f>(B22+C22)/(D22+E22)</f>
        <v>1.152892562</v>
      </c>
      <c r="H59" s="25"/>
    </row>
    <row r="60">
      <c r="C60" s="21" t="s">
        <v>27</v>
      </c>
      <c r="D60" s="22">
        <f>(B57+C57)/2</f>
        <v>0.8208333333</v>
      </c>
      <c r="F60" s="21" t="s">
        <v>28</v>
      </c>
      <c r="G60" s="22">
        <f>(F22+G22)/(D22+E22)</f>
        <v>0.8829201102</v>
      </c>
      <c r="H60" s="25"/>
    </row>
  </sheetData>
  <mergeCells count="8">
    <mergeCell ref="A1:G1"/>
    <mergeCell ref="I1:O1"/>
    <mergeCell ref="A12:G12"/>
    <mergeCell ref="I12:O12"/>
    <mergeCell ref="A24:G24"/>
    <mergeCell ref="I24:O24"/>
    <mergeCell ref="A35:G35"/>
    <mergeCell ref="I35:O35"/>
  </mergeCells>
  <drawing r:id="rId1"/>
</worksheet>
</file>