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9240" firstSheet="10" activeTab="17"/>
  </bookViews>
  <sheets>
    <sheet name="Andalucía" sheetId="1" r:id="rId1"/>
    <sheet name="Aragón" sheetId="2" r:id="rId2"/>
    <sheet name="Asturias" sheetId="3" r:id="rId3"/>
    <sheet name="Baleares" sheetId="4" r:id="rId4"/>
    <sheet name="Canarias" sheetId="5" r:id="rId5"/>
    <sheet name="Cantabria" sheetId="6" r:id="rId6"/>
    <sheet name="Castilla-La Mancha" sheetId="7" r:id="rId7"/>
    <sheet name="Castilla-León" sheetId="8" r:id="rId8"/>
    <sheet name="Cataluña" sheetId="9" r:id="rId9"/>
    <sheet name="Comunidad Valenciana" sheetId="10" r:id="rId10"/>
    <sheet name="Extremadura" sheetId="11" r:id="rId11"/>
    <sheet name="Galicia" sheetId="12" r:id="rId12"/>
    <sheet name="Madrid" sheetId="13" r:id="rId13"/>
    <sheet name="Murcia" sheetId="14" r:id="rId14"/>
    <sheet name="Navarra" sheetId="15" r:id="rId15"/>
    <sheet name="País Vasco" sheetId="16" r:id="rId16"/>
    <sheet name="La Rioja" sheetId="17" r:id="rId17"/>
    <sheet name="TOTAL" sheetId="18" r:id="rId18"/>
    <sheet name="Sost.prec." sheetId="19" r:id="rId19"/>
    <sheet name="Tablas CCAA" sheetId="20" r:id="rId20"/>
  </sheets>
  <definedNames/>
  <calcPr fullCalcOnLoad="1"/>
</workbook>
</file>

<file path=xl/sharedStrings.xml><?xml version="1.0" encoding="utf-8"?>
<sst xmlns="http://schemas.openxmlformats.org/spreadsheetml/2006/main" count="3586" uniqueCount="275">
  <si>
    <t>a) Servicios generales</t>
  </si>
  <si>
    <t>a.1) Investigación</t>
  </si>
  <si>
    <t>a.2) Lucha contra plagas y enfermedades</t>
  </si>
  <si>
    <t xml:space="preserve">       Ayudas relativas al bienestar de los animales (Medidas de DR) (C.3)</t>
  </si>
  <si>
    <t xml:space="preserve">       </t>
  </si>
  <si>
    <t>a.3) Servicios de formación</t>
  </si>
  <si>
    <t xml:space="preserve">       Formación (desarrollo rural) (B.3)</t>
  </si>
  <si>
    <t xml:space="preserve">       Acciones relativas a la información y a la Formación Profesional (Medidas de DR) (B.3)</t>
  </si>
  <si>
    <t>a.4) Servicios de divulgación y asesoramiento</t>
  </si>
  <si>
    <t xml:space="preserve">       Asistencia técnica (medidas de DR) (B.3)</t>
  </si>
  <si>
    <t xml:space="preserve">       Implantación de servicios de gestión, sustitución y asesoramiento (Medidas de DR) (B.3)</t>
  </si>
  <si>
    <t xml:space="preserve">       Utilización Servicios Asesoramiento (Medidas de DR) (B.3)</t>
  </si>
  <si>
    <t>a.5) Servicios de inspección</t>
  </si>
  <si>
    <t>a.6) Servicios de comercialización y promoción</t>
  </si>
  <si>
    <t xml:space="preserve">       Programas de actividades de Organismos Operadores (aceite de oliva) (L)</t>
  </si>
  <si>
    <t xml:space="preserve">       Mejora de la calidad del aceite (aceite de oliva) (L)</t>
  </si>
  <si>
    <t xml:space="preserve">       Ayuda a la comercialización del plátano (L)</t>
  </si>
  <si>
    <t xml:space="preserve">       Fondos Operativos de las Organizaciones de Productores (frutas y hortalizas) (L)</t>
  </si>
  <si>
    <t xml:space="preserve">       Medidas de promoción (frutas y hortalizas) (L)</t>
  </si>
  <si>
    <t xml:space="preserve">       Medidas de promoción (vinos y alcoholes) (L)</t>
  </si>
  <si>
    <t xml:space="preserve">       Medidas de apoyo al mercado: EEB (vacuno) (L)</t>
  </si>
  <si>
    <t xml:space="preserve">       Medidas de promoción (vacuno) (L)</t>
  </si>
  <si>
    <t xml:space="preserve">       Medidas de apoyo al mercado: peste porcina (porcino) (L)</t>
  </si>
  <si>
    <t xml:space="preserve">       Medidas excepcionales de apoyo al mercado (huevos y aves) (L)</t>
  </si>
  <si>
    <t xml:space="preserve">       Mejora de la transformación y comercialización de productos agrícolas (desarrollo rural) (L)</t>
  </si>
  <si>
    <t xml:space="preserve">       Participación de los agricultores en programas relativos a la calidad de los alimentos (medidas de DR) (L)</t>
  </si>
  <si>
    <t xml:space="preserve">       Actividades de información y promoción (medidas de DR) (L)</t>
  </si>
  <si>
    <t xml:space="preserve">       Ayuda al aumento del valor añadido de producciones agrícolas y forestales (medidas de DR) (O)</t>
  </si>
  <si>
    <t xml:space="preserve">       Cooperación para el desarrollo de nuevos productos, procesos y tecnologías en el S.agroalimentario y en el S.forestal (Medidas de DR) (L)</t>
  </si>
  <si>
    <t>a.7) Servicios de infraestructura</t>
  </si>
  <si>
    <t xml:space="preserve">       Fomento de la adaptación y desarrollo de las zonas rurales (desarrollo rural) (K)</t>
  </si>
  <si>
    <t xml:space="preserve">       Programas Operativos Región Objetivo nº 1 (FEOGA – Orientación) (K)</t>
  </si>
  <si>
    <t xml:space="preserve">       Infraestructuras relacionadas con el desarrollo y la adaptación de la agricultura y silvicultura (medidas de DR) (K)</t>
  </si>
  <si>
    <t>a.8) Otros servicios agrícolas</t>
  </si>
  <si>
    <t xml:space="preserve">       Otros programas (desarrollo rural) (N)</t>
  </si>
  <si>
    <t xml:space="preserve">       Renovación y Desarrollo en poblaciones rurales (Medidas de DR) (N)</t>
  </si>
  <si>
    <t xml:space="preserve">       Conserva y mejora del Patrimonio Rural (Medidas de DR) (N)</t>
  </si>
  <si>
    <t xml:space="preserve">       Fomento de las Actividades Turísticas (Medidas de DR) (N)</t>
  </si>
  <si>
    <t xml:space="preserve">       Ayudas "Natura 2000" y Ayudas relacionadas con la Directiva 2000/60/CE (WFD) (Medida de DR) (N)</t>
  </si>
  <si>
    <t xml:space="preserve">       Servicios Básicos para la economía y la población rural (Medida de DR) (N)</t>
  </si>
  <si>
    <t xml:space="preserve">       Creación y desarrollo de empresas (Medidas de DR) (N)</t>
  </si>
  <si>
    <t xml:space="preserve">       Diversificación hacia actividades no agrícolas (Medidas de DR) (N)</t>
  </si>
  <si>
    <t xml:space="preserve">       Normas de reunión basadas en la legislación comunitaria (Medida de DR) (N)</t>
  </si>
  <si>
    <t xml:space="preserve">       Adquisición de capacidades, promoción y aplicación de estrategías de desarrollo local (Medida de DR) (N)</t>
  </si>
  <si>
    <t xml:space="preserve">       LEADER</t>
  </si>
  <si>
    <t>b) Constitución de existencias públicas con fines de seguridad alimentaria</t>
  </si>
  <si>
    <t xml:space="preserve">    Gastos de almacenamiento público (cereales)</t>
  </si>
  <si>
    <t xml:space="preserve">    Gastos de almacenamiento público (arroz)   </t>
  </si>
  <si>
    <t xml:space="preserve">    Gastos de almacenamiento público (aceite de oliva)</t>
  </si>
  <si>
    <t xml:space="preserve">    Gastos de almacenamiento público (azúcar e isoglucosa)</t>
  </si>
  <si>
    <t xml:space="preserve">    Gastos de almacenamiento público (vinos y alcoholes)</t>
  </si>
  <si>
    <t xml:space="preserve">    Gastos de almacenamiento público (leche y productos lácteos)</t>
  </si>
  <si>
    <t xml:space="preserve">    Gastos de almacenamiento público (vacuno)</t>
  </si>
  <si>
    <t>c) Ayuda alimentaria interna</t>
  </si>
  <si>
    <t xml:space="preserve">    Ayuda al consumo (aceite de oliva) (O)</t>
  </si>
  <si>
    <t xml:space="preserve">    Distribución gratuita (frutas y hortalizas) (O)</t>
  </si>
  <si>
    <t xml:space="preserve">    Leche para escolares (leche y productos lácteos) (O)</t>
  </si>
  <si>
    <t>d) Ayuda a los ingresos desconectada</t>
  </si>
  <si>
    <t xml:space="preserve">    Pago único (E.2)</t>
  </si>
  <si>
    <t>e) Programas de seguro de los ingresos y de red de seguridad de los ingresos</t>
  </si>
  <si>
    <t xml:space="preserve">    </t>
  </si>
  <si>
    <t>f) Pagos en concepto de socorro en caso de desastres naturales</t>
  </si>
  <si>
    <t xml:space="preserve">   </t>
  </si>
  <si>
    <t>g) Asistencia para el reajuste estructural otorgada mediante programas de retiro de productores</t>
  </si>
  <si>
    <t xml:space="preserve">    Jubilación anticipada (desarrollo rural) (K)</t>
  </si>
  <si>
    <t>h) Asistencia para el reajuste estructural otorgada mediante programas de detracción de recursos</t>
  </si>
  <si>
    <t xml:space="preserve">    Prima abandono definitivo de superficies plantadas de vid (vinos y alcoholes) (F.1)</t>
  </si>
  <si>
    <t xml:space="preserve">    Abandono definitivo de la producción lechera (leche y productos lácteos) (F.1)</t>
  </si>
  <si>
    <t xml:space="preserve">    Régimen de arranque (vinos y alcoholes) (F.1)</t>
  </si>
  <si>
    <t>i) Asistencia para el reajuste estructural otorgada mediante ayudas a la inversión</t>
  </si>
  <si>
    <t xml:space="preserve">   Fondo de reestructuración del azúcar (azúcar e isoglucosa) (B.2)</t>
  </si>
  <si>
    <t xml:space="preserve">   Acciones reestructuración reconversión viñedo (vinos y alcoholes) (B.2)</t>
  </si>
  <si>
    <t xml:space="preserve">   Inversión en explotaciones agrícolas (desarrollo rural) (B.2)</t>
  </si>
  <si>
    <t xml:space="preserve">   Modernización de las explotaciones (FEOGA – Orientación) (B.2) </t>
  </si>
  <si>
    <t xml:space="preserve">   Modernización de las explotaciones agrícolas (medidas de DR) (B.2)</t>
  </si>
  <si>
    <t xml:space="preserve">   Instalación jóvenes agricultores (desarrollo rural) (B.2)</t>
  </si>
  <si>
    <t xml:space="preserve">   Instalación jóvenes agricultores (FEOGA – Orientación) (B.2)</t>
  </si>
  <si>
    <t xml:space="preserve">   Inversiones no Productivas (Medidas de DR) (B.2)</t>
  </si>
  <si>
    <t>j) Programas ambientales</t>
  </si>
  <si>
    <t xml:space="preserve">   Medidas agri-medioambientales (desarrollo rural) (C.3)</t>
  </si>
  <si>
    <t xml:space="preserve">   Ayudas agroambientales (medidas de DR) (C.3)</t>
  </si>
  <si>
    <t xml:space="preserve">   Ayudas a favor del medio rural (Medidas de DR) (C.3)</t>
  </si>
  <si>
    <t xml:space="preserve">   Selvicultura y repoblación forestal (Desarrollo rural) (F.1)</t>
  </si>
  <si>
    <t xml:space="preserve">   Primera forestación de tierras agrarias (medidas de DR) (F.1)</t>
  </si>
  <si>
    <t xml:space="preserve">   Aumento del valor económico de los bosques (Medidas de DR) (K)</t>
  </si>
  <si>
    <t>k) Programas de asistencia regional</t>
  </si>
  <si>
    <t xml:space="preserve">    Zonas desfavorecidas y sujetas a dificultades medioambientales (desarrollo rural) (C.3)</t>
  </si>
  <si>
    <t xml:space="preserve">    Ayudas a indemnizar a los agricultores por dificultades naturales en zonas de montaña (medidas de DR) (C.3)</t>
  </si>
  <si>
    <t xml:space="preserve">    Ayudas a indemnizar a los agricultores por dificultades en zonas distintas de montaña (medidas de DR) (C.3)</t>
  </si>
  <si>
    <t xml:space="preserve">    Ayudas a productores (POSEICAN) (G)</t>
  </si>
  <si>
    <t xml:space="preserve">    Ayudas a industrias y operadores (POSEICAN) (O)</t>
  </si>
  <si>
    <t>CAJA AZUL</t>
  </si>
  <si>
    <t>a) Pagos basados en superficies y rendimientos fijos</t>
  </si>
  <si>
    <t xml:space="preserve">    Ayuda suplementaria al trigo duro (cultivos herbáceos) (C.1)</t>
  </si>
  <si>
    <t xml:space="preserve">    Prima a la calidad del trigo duro (cultivos herbáceos) (C.1)</t>
  </si>
  <si>
    <t xml:space="preserve">    Ayuda por superficie de lino no textil (cultivos herbáceos) (C.1)</t>
  </si>
  <si>
    <t xml:space="preserve">    Ayuda por superficie (arroz) (C.1)</t>
  </si>
  <si>
    <t xml:space="preserve">    Ayuda al olivar (aceite de oliva) (C.1)</t>
  </si>
  <si>
    <t xml:space="preserve">    Ayuda por superficie (algodón) (C.1)</t>
  </si>
  <si>
    <t xml:space="preserve">    Pagos adicionales Reglamento (CE) 1728/2003 (algodón) (C.1)</t>
  </si>
  <si>
    <t xml:space="preserve">    Ayuda a la producción (lúpulo) (C.1)</t>
  </si>
  <si>
    <t xml:space="preserve">    Ayuda por superficie de cultivos herbáceos (cultivos herbáceos) (C.2)</t>
  </si>
  <si>
    <t xml:space="preserve">    Ayuda por superficie de cereales (cultivos herbáceos) (C.2)</t>
  </si>
  <si>
    <t xml:space="preserve">    Ayuda por superficie de proteaginosas (cultivos herbáceos) (C.2)</t>
  </si>
  <si>
    <t xml:space="preserve">    Prima a las proteaginosas (cultivos herbáceos) (C.2)</t>
  </si>
  <si>
    <t xml:space="preserve">    Ayuda por superficie de oleaginosas (cultivos herbáceos) (C.2)</t>
  </si>
  <si>
    <t xml:space="preserve">    Retirada de tierras (cultivos herbáceos) (C.2)</t>
  </si>
  <si>
    <t xml:space="preserve">    Ayuda por superficie de leguminosas de grano (leguminosas de grano y forrajes) (C.2)</t>
  </si>
  <si>
    <t xml:space="preserve">    Ayuda por superficie (cultivos energéticos) (C.2)</t>
  </si>
  <si>
    <t xml:space="preserve">    Ayuda por superficie a los frutos de cáscara (frutas y hortalizas) (C.2)</t>
  </si>
  <si>
    <t xml:space="preserve">    Cereales y arroz (semillas) (C.2)</t>
  </si>
  <si>
    <t xml:space="preserve">    Gramíneas (semillas) (C.2)</t>
  </si>
  <si>
    <t xml:space="preserve">    Leguminosas (semillas) (C.2)</t>
  </si>
  <si>
    <t xml:space="preserve">    Oleaginosas (semillas) (C.2)</t>
  </si>
  <si>
    <t xml:space="preserve">    Otros gastos (cultivos herbáceos) (G)</t>
  </si>
  <si>
    <t>b) Pagos realizados con respecto al 85% o menos del nivel de producción de base</t>
  </si>
  <si>
    <t>c) Pagos relativos al ganado, realizados con respecto a un número de cabezas fijo</t>
  </si>
  <si>
    <t xml:space="preserve">    Prima por sacrificio (vacuno) (A.2)</t>
  </si>
  <si>
    <t xml:space="preserve">    Prima láctea (leche y productos lácteos) (C.1)</t>
  </si>
  <si>
    <t xml:space="preserve">    Pagos suplementarios a los productores de leche (leche y productos lácteos) (C.1)</t>
  </si>
  <si>
    <t xml:space="preserve">    Pago adicional Reglamento (CE) 1782/2003 (leche y productos lácteos) (C.1)</t>
  </si>
  <si>
    <t xml:space="preserve">    Prima a la vaca nodriza (vacuno) (C.1)</t>
  </si>
  <si>
    <t xml:space="preserve">    Prima al ternero (vacuno) (C.1)</t>
  </si>
  <si>
    <t xml:space="preserve">    Prima por extensificación (vacuno) (C.1)</t>
  </si>
  <si>
    <t xml:space="preserve">    Pagos adicionales de las primas (vacuno) (C.1)</t>
  </si>
  <si>
    <t xml:space="preserve">    Pago adicional Reglamento (CE) 1782/2003 (vacuno) (C.1)</t>
  </si>
  <si>
    <t xml:space="preserve">    Prima a la oveja y a la cabra (ovino y caprino) (C.2)</t>
  </si>
  <si>
    <t xml:space="preserve">    Prima en zonas desfavorecidas y de montaña (ovino y caprino) (C.2)</t>
  </si>
  <si>
    <t xml:space="preserve">    Pagos adicionales (ovino y caprino) (C.2)</t>
  </si>
  <si>
    <t>CAJA ÁMBAR</t>
  </si>
  <si>
    <t>a) Sostenimiento de los precios de mercado</t>
  </si>
  <si>
    <t>b) Pagos directos no exentos</t>
  </si>
  <si>
    <t>Ayuda a la producción (Aceite de oliva) (A.2)</t>
  </si>
  <si>
    <t>Ayuda al almacenamiento privado (aceite de oliva) (A.2)</t>
  </si>
  <si>
    <t>Reembolso de gastos de almacenamiento (azúcar e isoglucosa) (A.2)</t>
  </si>
  <si>
    <t>Ayuda a la producción de lino téxtil (lino téxtil y cáñamo) (A.2)</t>
  </si>
  <si>
    <t>Ayuda a la producción de cáñamo (lino téxtil y cáñamo) (A.2)</t>
  </si>
  <si>
    <t>Ayuda a la producción (gusanos de seda) (A.2)</t>
  </si>
  <si>
    <t>Ayuda a la producción (tabaco) (A.2)</t>
  </si>
  <si>
    <t>Pagos adicionales Reglamento (CE) 1782/2003 (tabaco) (A.2)</t>
  </si>
  <si>
    <t>Ayuda al almacenamiento privado de vinos y mostos (vinos y alcoholes) (A.2)</t>
  </si>
  <si>
    <t>Almacenamiento privado de mantequilla y nata (leche y productos lácteos) (A.2)</t>
  </si>
  <si>
    <t>Almacenamiento privado de carne de porcino (porcino) (A.2)</t>
  </si>
  <si>
    <t>Ayuda a la producción de uvas para pasificación (frutas y hortalizas) (C.1)</t>
  </si>
  <si>
    <t>Medidas especiales de ayuda al espárrago (frutas y hortalizas) (C.1)</t>
  </si>
  <si>
    <t>Medias especiales a favor de la producción de avellana (frutas y hortalizas) (C.1)</t>
  </si>
  <si>
    <t>Apicultura (C.1)</t>
  </si>
  <si>
    <t>Otras medidas a productores (frutas y hortalizas) (G)</t>
  </si>
  <si>
    <t>Otros gastos (lino textil y cáñamo) (G)</t>
  </si>
  <si>
    <t>Ayuda a la producción de fécula de patata (almidón y fécula de patata) (O)</t>
  </si>
  <si>
    <t xml:space="preserve">Prima a la fécula de patata (almidón y fécula de patata) (O) </t>
  </si>
  <si>
    <t>Ayuda a la utilización de almidón y fécula de patata (almidón y fécula de patata) (O)</t>
  </si>
  <si>
    <t>Ayuda a la producción de aceituna de mesa (aceite de oliva) (O)</t>
  </si>
  <si>
    <t>Ayuda a la utilización de aceite de oliva en conservas (O)</t>
  </si>
  <si>
    <t>Ayuda a la transformación de cítricos (frutas y hortalizas) (O)</t>
  </si>
  <si>
    <t>Ayuda a la transformación de tomates (frutas y hortalizas) (O)</t>
  </si>
  <si>
    <t>Ayuda a la transformación de frutas (frutas y hortalizaS) (O)</t>
  </si>
  <si>
    <t>Compensación por retirada de cítricos (frutas y hortalizas) (O)</t>
  </si>
  <si>
    <t>Compensación por retirada de frutas (frutas y hortalizas) (O)</t>
  </si>
  <si>
    <t>Compensación por retirada de hortalizas (frutas y hortalizas) (O)</t>
  </si>
  <si>
    <t>Pago transitorio tomates (frutas y hortalizas) (O)</t>
  </si>
  <si>
    <t>Pago transitorio otras frutas (frutas y hortalizas) (O)</t>
  </si>
  <si>
    <t>Otras medidas a industrias (frutas y hortalizas) (O)</t>
  </si>
  <si>
    <t>Ayuda a la utilización en industria química (Azúcar e isoglucosa) (O)</t>
  </si>
  <si>
    <t>Pago adicional Reglamento (CE) 1782/2003 (azúcar e isoglucosa) (O)</t>
  </si>
  <si>
    <t>Ayuda a la transformación de fibras de lino y cáñamo (lino textil y cáñamo) (O)</t>
  </si>
  <si>
    <t>Ayuda a la producción (algodón) (O)</t>
  </si>
  <si>
    <t>Ayuda a la producción de forrajes desecados (leguminosas de grano y forrajes) (O)</t>
  </si>
  <si>
    <t>Ayuda a la utilización de mostos (vinos y alcoholes) (O)</t>
  </si>
  <si>
    <t>Destilación obligatoria de subproductos de la vinificación (vinos y alcoholes) (O)</t>
  </si>
  <si>
    <t>Destilación de vinos de mesa (vinos y alcoholes) (O)</t>
  </si>
  <si>
    <t>Destilación de vinos no de mesa (vinos y alcoholes) (O)</t>
  </si>
  <si>
    <t>Destilación de alcohol para usos de boca, ayuda por ha. (vinos y alcoholes) (O)</t>
  </si>
  <si>
    <t>Ayuda a la mantequilla con destino repostería y otros (leche y productos lácteos) (O)</t>
  </si>
  <si>
    <t>Ayuda leche desnatada en polvo para alimentación animal (leche y productos lácteos) (O)</t>
  </si>
  <si>
    <t>Medidas especiales de apoyo a productores (vacuno) (G)</t>
  </si>
  <si>
    <r>
      <t>CAJA VERDE</t>
    </r>
    <r>
      <rPr>
        <sz val="7"/>
        <rFont val="Arial"/>
        <family val="2"/>
      </rPr>
      <t xml:space="preserve"> </t>
    </r>
  </si>
  <si>
    <r>
      <t>l) Otras</t>
    </r>
    <r>
      <rPr>
        <sz val="7"/>
        <color indexed="16"/>
        <rFont val="Arial"/>
        <family val="2"/>
      </rPr>
      <t xml:space="preserve"> </t>
    </r>
  </si>
  <si>
    <r>
      <t xml:space="preserve">ESTIMACIÓN AYUDA INTERNA REGIONAL    </t>
    </r>
    <r>
      <rPr>
        <b/>
        <sz val="7"/>
        <color indexed="18"/>
        <rFont val="Arial"/>
        <family val="2"/>
      </rPr>
      <t>COMUNIDAD VALENCIANA (miles de Euros)</t>
    </r>
  </si>
  <si>
    <t>TOTAL CAJA VERDE</t>
  </si>
  <si>
    <t>TOTAL CAJA AZUL</t>
  </si>
  <si>
    <t xml:space="preserve">TOTAL CAJA ÁMBAR </t>
  </si>
  <si>
    <t>AYUDA TOTAL</t>
  </si>
  <si>
    <t xml:space="preserve">   Primera forestación de tierras no agrarias (Medidas de DR) (F.1)</t>
  </si>
  <si>
    <t xml:space="preserve">   Recuperación forestal e implantación de medidas preventivas (Medidas de DR) (B.2)</t>
  </si>
  <si>
    <t>47,630,19</t>
  </si>
  <si>
    <r>
      <t>CAJA VERDE</t>
    </r>
    <r>
      <rPr>
        <sz val="7"/>
        <color indexed="17"/>
        <rFont val="Arial"/>
        <family val="2"/>
      </rPr>
      <t xml:space="preserve"> </t>
    </r>
  </si>
  <si>
    <t xml:space="preserve">   Recuperación forestal e implantación de medidas Preventivas (Medidas de DR) (B.2)</t>
  </si>
  <si>
    <r>
      <t xml:space="preserve">ESTIMACIÓN AYUDA INTERNA REGIONAL     </t>
    </r>
    <r>
      <rPr>
        <b/>
        <sz val="7"/>
        <color indexed="18"/>
        <rFont val="Arial"/>
        <family val="2"/>
      </rPr>
      <t>ANDALUCÍA (miles de Euros)</t>
    </r>
  </si>
  <si>
    <r>
      <t xml:space="preserve">ESTIMACIÓN AYUDA INTERNA REGIONAL     </t>
    </r>
    <r>
      <rPr>
        <b/>
        <sz val="7"/>
        <color indexed="18"/>
        <rFont val="Arial"/>
        <family val="2"/>
      </rPr>
      <t>ARAGÓN (miles de Euros)</t>
    </r>
  </si>
  <si>
    <r>
      <t xml:space="preserve">ESTIMACIÓN AYUDA INTERNA REGIONAL     </t>
    </r>
    <r>
      <rPr>
        <b/>
        <sz val="7"/>
        <color indexed="18"/>
        <rFont val="Arial"/>
        <family val="2"/>
      </rPr>
      <t>ASTURIAS (miles de Euros)</t>
    </r>
  </si>
  <si>
    <r>
      <t xml:space="preserve">ESTIMACIÓN AYUDA INTERNA REGIONAL     </t>
    </r>
    <r>
      <rPr>
        <b/>
        <sz val="7"/>
        <color indexed="18"/>
        <rFont val="Arial"/>
        <family val="2"/>
      </rPr>
      <t>BALEARES (miles de Euros)</t>
    </r>
  </si>
  <si>
    <t xml:space="preserve">             </t>
  </si>
  <si>
    <r>
      <t xml:space="preserve">ESTIMACIÓN AYUDA INTERNA REGIONAL     </t>
    </r>
    <r>
      <rPr>
        <b/>
        <sz val="7"/>
        <color indexed="18"/>
        <rFont val="Arial"/>
        <family val="2"/>
      </rPr>
      <t>CANARIAS (miles de Euros)</t>
    </r>
  </si>
  <si>
    <r>
      <t xml:space="preserve">ESTIMACIÓN AYUDA INTERNA REGIONAL     </t>
    </r>
    <r>
      <rPr>
        <b/>
        <sz val="7"/>
        <color indexed="18"/>
        <rFont val="Arial"/>
        <family val="2"/>
      </rPr>
      <t>CANTABRIA (miles de Euros)</t>
    </r>
  </si>
  <si>
    <r>
      <t xml:space="preserve">ESTIMACIÓN AYUDA INTERNA REGIONAL     </t>
    </r>
    <r>
      <rPr>
        <b/>
        <sz val="7"/>
        <color indexed="18"/>
        <rFont val="Arial"/>
        <family val="2"/>
      </rPr>
      <t>CASTILLA-LA MANCHA (miles de Euros)</t>
    </r>
  </si>
  <si>
    <r>
      <t xml:space="preserve">ESTIMACIÓN AYUDA INTERNA REGIONAL     </t>
    </r>
    <r>
      <rPr>
        <b/>
        <sz val="7"/>
        <color indexed="18"/>
        <rFont val="Arial"/>
        <family val="2"/>
      </rPr>
      <t>CASTILLA-LEÓN (miles de Euros)</t>
    </r>
  </si>
  <si>
    <r>
      <t xml:space="preserve">ESTIMACIÓN AYUDA INTERNA REGIONAL     </t>
    </r>
    <r>
      <rPr>
        <b/>
        <sz val="7"/>
        <color indexed="18"/>
        <rFont val="Arial"/>
        <family val="2"/>
      </rPr>
      <t>CATALUÑA (miles de Euros)</t>
    </r>
  </si>
  <si>
    <t>ESTIMACIÓN AYUDA INTERNA REGIONAL     EXTREMADURA (miles de Euros)</t>
  </si>
  <si>
    <t xml:space="preserve">   Instalación jóvenes agricultores (medidas de DR) (B.2), Extremadura</t>
  </si>
  <si>
    <r>
      <t xml:space="preserve">ESTIMACIÓN AYUDA INTERNA REGIONAL     </t>
    </r>
    <r>
      <rPr>
        <b/>
        <sz val="7"/>
        <color indexed="18"/>
        <rFont val="Arial"/>
        <family val="2"/>
      </rPr>
      <t>GALICIA (miles de Euros)</t>
    </r>
  </si>
  <si>
    <t xml:space="preserve">   Instalación jóvenes agricultores (Medidas de DR) (B.2), Canarias</t>
  </si>
  <si>
    <r>
      <t xml:space="preserve">ESTIMACIÓN AYUDA INTERNA REGIONAL     </t>
    </r>
    <r>
      <rPr>
        <b/>
        <sz val="7"/>
        <color indexed="18"/>
        <rFont val="Arial"/>
        <family val="2"/>
      </rPr>
      <t>MADRID (miles de Euros)</t>
    </r>
  </si>
  <si>
    <t>ESTIMACIÓN AYUDA INTERNA REGIONAL</t>
  </si>
  <si>
    <r>
      <t xml:space="preserve">ESTIMACIÓN AYUDA INTERNA REGIONAL     </t>
    </r>
    <r>
      <rPr>
        <b/>
        <sz val="7"/>
        <color indexed="18"/>
        <rFont val="Arial"/>
        <family val="2"/>
      </rPr>
      <t>MURCIA (miles de Euros)</t>
    </r>
  </si>
  <si>
    <r>
      <t xml:space="preserve">ESTIMACIÓN AYUDA INTERNA REGIONAL     </t>
    </r>
    <r>
      <rPr>
        <b/>
        <sz val="7"/>
        <color indexed="18"/>
        <rFont val="Arial"/>
        <family val="2"/>
      </rPr>
      <t>NAVARRA (miles de Euros)</t>
    </r>
  </si>
  <si>
    <t>CÁLCULO SOSTENIMIENTO DE PRECIOS (CAJA ÁMBAR)</t>
  </si>
  <si>
    <t>Aragón</t>
  </si>
  <si>
    <t>Asturias</t>
  </si>
  <si>
    <t>Baleares</t>
  </si>
  <si>
    <t>Canarias</t>
  </si>
  <si>
    <t xml:space="preserve">Cantabria </t>
  </si>
  <si>
    <t>Castilla-La Mancha</t>
  </si>
  <si>
    <t>Castilla-León</t>
  </si>
  <si>
    <t>Cataluña</t>
  </si>
  <si>
    <t>Comunidad Valenciana</t>
  </si>
  <si>
    <t xml:space="preserve">Extremadura </t>
  </si>
  <si>
    <t>Galicia</t>
  </si>
  <si>
    <t>Madrid</t>
  </si>
  <si>
    <t xml:space="preserve">Murcia </t>
  </si>
  <si>
    <t>Navarra</t>
  </si>
  <si>
    <t>País Vasco</t>
  </si>
  <si>
    <t>La Rioja</t>
  </si>
  <si>
    <t>Andalucía</t>
  </si>
  <si>
    <t>%</t>
  </si>
  <si>
    <t>Total UE</t>
  </si>
  <si>
    <t xml:space="preserve"> CCAA</t>
  </si>
  <si>
    <t>PFA 2002</t>
  </si>
  <si>
    <t>PFA 2003</t>
  </si>
  <si>
    <t>PFA 2004</t>
  </si>
  <si>
    <t>Porcentaje de PFA (Producción Final Agraria) por CCAA respecto total UE (millones de Euros)</t>
  </si>
  <si>
    <t>PFA 2005</t>
  </si>
  <si>
    <t>PFA 2006</t>
  </si>
  <si>
    <t>PFA 2007</t>
  </si>
  <si>
    <t>PFA 2008</t>
  </si>
  <si>
    <t>PFA 2009</t>
  </si>
  <si>
    <t>% PFA</t>
  </si>
  <si>
    <t>Tabla estimación sostenimiento de precios (SP) por CCAA (millones de Euros)</t>
  </si>
  <si>
    <t>S.P.</t>
  </si>
  <si>
    <t>Sostenimiento de precios por CCAA (miles de Euros)</t>
  </si>
  <si>
    <t>TOTAL</t>
  </si>
  <si>
    <t>ANDALUCÍA</t>
  </si>
  <si>
    <t>Caja verde</t>
  </si>
  <si>
    <t>Caja azul</t>
  </si>
  <si>
    <t>Caja ámbar</t>
  </si>
  <si>
    <t>ARAGÓN</t>
  </si>
  <si>
    <t>ASTURIAS</t>
  </si>
  <si>
    <t>BALEARES</t>
  </si>
  <si>
    <t>CANARIAS</t>
  </si>
  <si>
    <t>CANTABRIA</t>
  </si>
  <si>
    <t>CASTILLA-LA MANCHA</t>
  </si>
  <si>
    <t>CASTILLA-LEÓN</t>
  </si>
  <si>
    <t>CATALUÑA</t>
  </si>
  <si>
    <t>C. VALENCIANA</t>
  </si>
  <si>
    <t>EXTREMADURA</t>
  </si>
  <si>
    <t>GALICIA</t>
  </si>
  <si>
    <t>MADRID</t>
  </si>
  <si>
    <t>MURCIA</t>
  </si>
  <si>
    <t>NAVARRA</t>
  </si>
  <si>
    <t>PAÍS VASCO</t>
  </si>
  <si>
    <t>LA RIOJA</t>
  </si>
  <si>
    <t>Media periodo 2002-2009</t>
  </si>
  <si>
    <t>% media sobre total  español</t>
  </si>
  <si>
    <t>Variación % periodo</t>
  </si>
  <si>
    <t>TOTAL AYUDA POR COMPARTIMENTOS Y CCAA (miles de Euros)</t>
  </si>
  <si>
    <t>TOTAL POR COMPARTIMENTO Y AÑO (miles de Euros)</t>
  </si>
  <si>
    <t>CAJA VERDE</t>
  </si>
  <si>
    <t xml:space="preserve">CAJA VERDE </t>
  </si>
  <si>
    <t>MEDIA %</t>
  </si>
  <si>
    <t xml:space="preserve">CAJA ÁMBAR </t>
  </si>
  <si>
    <t>Castilla-La M.</t>
  </si>
  <si>
    <t>C. Valenciana</t>
  </si>
  <si>
    <t>TABLA RESUMEN MEDIA %</t>
  </si>
  <si>
    <t>Media</t>
  </si>
  <si>
    <t>Media %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</si>
</sst>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0.0000"/>
    <numFmt numFmtId="166" formatCode="0.0000%"/>
    <numFmt numFmtId="167" formatCode="0.00000"/>
  </numFmts>
  <fonts count="36">
    <font>
      <sz val="10"/>
      <name val="Arial"/>
      <family val="0"/>
    </font>
    <font>
      <b/>
      <sz val="10"/>
      <name val="Arial"/>
      <family val="2"/>
    </font>
    <font>
      <sz val="7"/>
      <name val="Arial"/>
      <family val="0"/>
    </font>
    <font>
      <sz val="8"/>
      <name val="Arial"/>
      <family val="0"/>
    </font>
    <font>
      <b/>
      <sz val="7"/>
      <name val="Arial"/>
      <family val="2"/>
    </font>
    <font>
      <b/>
      <sz val="7"/>
      <color indexed="18"/>
      <name val="Arial"/>
      <family val="2"/>
    </font>
    <font>
      <b/>
      <sz val="7"/>
      <color indexed="17"/>
      <name val="Arial"/>
      <family val="2"/>
    </font>
    <font>
      <b/>
      <sz val="7"/>
      <color indexed="16"/>
      <name val="Arial"/>
      <family val="2"/>
    </font>
    <font>
      <b/>
      <i/>
      <sz val="7"/>
      <color indexed="60"/>
      <name val="Arial"/>
      <family val="2"/>
    </font>
    <font>
      <sz val="7"/>
      <color indexed="63"/>
      <name val="Arial"/>
      <family val="2"/>
    </font>
    <font>
      <sz val="7"/>
      <color indexed="16"/>
      <name val="Arial"/>
      <family val="2"/>
    </font>
    <font>
      <b/>
      <sz val="7"/>
      <color indexed="12"/>
      <name val="Arial"/>
      <family val="2"/>
    </font>
    <font>
      <b/>
      <sz val="7"/>
      <color indexed="53"/>
      <name val="Arial"/>
      <family val="2"/>
    </font>
    <font>
      <sz val="7"/>
      <color indexed="53"/>
      <name val="Arial"/>
      <family val="2"/>
    </font>
    <font>
      <b/>
      <sz val="7"/>
      <color indexed="60"/>
      <name val="Arial"/>
      <family val="2"/>
    </font>
    <font>
      <sz val="7"/>
      <color indexed="17"/>
      <name val="Arial"/>
      <family val="2"/>
    </font>
    <font>
      <b/>
      <sz val="7"/>
      <color indexed="48"/>
      <name val="Arial"/>
      <family val="0"/>
    </font>
    <font>
      <b/>
      <sz val="12"/>
      <name val="Arial"/>
      <family val="2"/>
    </font>
    <font>
      <sz val="10"/>
      <color indexed="18"/>
      <name val="Arial"/>
      <family val="0"/>
    </font>
    <font>
      <b/>
      <sz val="10"/>
      <color indexed="18"/>
      <name val="Times New Roman"/>
      <family val="1"/>
    </font>
    <font>
      <b/>
      <sz val="10"/>
      <color indexed="18"/>
      <name val="Times"/>
      <family val="1"/>
    </font>
    <font>
      <b/>
      <sz val="8"/>
      <color indexed="17"/>
      <name val="Arial"/>
      <family val="0"/>
    </font>
    <font>
      <b/>
      <sz val="8"/>
      <color indexed="12"/>
      <name val="Arial"/>
      <family val="0"/>
    </font>
    <font>
      <b/>
      <sz val="8"/>
      <color indexed="53"/>
      <name val="Arial"/>
      <family val="2"/>
    </font>
    <font>
      <b/>
      <sz val="8"/>
      <name val="Arial"/>
      <family val="2"/>
    </font>
    <font>
      <sz val="7"/>
      <color indexed="6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 Narrow"/>
      <family val="2"/>
    </font>
    <font>
      <sz val="16"/>
      <name val="Arial Narrow"/>
      <family val="2"/>
    </font>
    <font>
      <sz val="9"/>
      <name val="Arial Narrow"/>
      <family val="2"/>
    </font>
    <font>
      <i/>
      <sz val="10"/>
      <color indexed="46"/>
      <name val="Arial"/>
      <family val="2"/>
    </font>
    <font>
      <b/>
      <i/>
      <sz val="10"/>
      <color indexed="46"/>
      <name val="Arial"/>
      <family val="2"/>
    </font>
    <font>
      <sz val="7"/>
      <color indexed="46"/>
      <name val="Arial"/>
      <family val="0"/>
    </font>
    <font>
      <b/>
      <sz val="7"/>
      <color indexed="46"/>
      <name val="Arial"/>
      <family val="0"/>
    </font>
    <font>
      <sz val="7"/>
      <color indexed="12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 style="thick"/>
      <right style="thin"/>
      <top style="thick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thick"/>
      <bottom style="thin"/>
    </border>
    <border>
      <left style="thin"/>
      <right style="thick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justify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17" applyFont="1" applyAlignment="1">
      <alignment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14" fillId="0" borderId="0" xfId="0" applyFont="1" applyAlignment="1">
      <alignment horizontal="center"/>
    </xf>
    <xf numFmtId="43" fontId="2" fillId="0" borderId="0" xfId="17" applyFont="1" applyAlignment="1">
      <alignment horizontal="center"/>
    </xf>
    <xf numFmtId="43" fontId="14" fillId="0" borderId="0" xfId="0" applyNumberFormat="1" applyFont="1" applyAlignment="1">
      <alignment horizontal="center"/>
    </xf>
    <xf numFmtId="4" fontId="2" fillId="0" borderId="0" xfId="17" applyNumberFormat="1" applyFont="1" applyAlignment="1">
      <alignment/>
    </xf>
    <xf numFmtId="4" fontId="2" fillId="0" borderId="0" xfId="17" applyNumberFormat="1" applyFont="1" applyAlignment="1">
      <alignment horizontal="center"/>
    </xf>
    <xf numFmtId="4" fontId="2" fillId="0" borderId="0" xfId="0" applyNumberFormat="1" applyFont="1" applyAlignment="1">
      <alignment/>
    </xf>
    <xf numFmtId="43" fontId="16" fillId="0" borderId="0" xfId="17" applyFont="1" applyAlignment="1">
      <alignment/>
    </xf>
    <xf numFmtId="0" fontId="2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2" fontId="18" fillId="0" borderId="2" xfId="0" applyNumberFormat="1" applyFont="1" applyBorder="1" applyAlignment="1">
      <alignment/>
    </xf>
    <xf numFmtId="4" fontId="19" fillId="0" borderId="3" xfId="0" applyNumberFormat="1" applyFont="1" applyFill="1" applyBorder="1" applyAlignment="1">
      <alignment horizontal="right"/>
    </xf>
    <xf numFmtId="4" fontId="20" fillId="0" borderId="3" xfId="21" applyNumberFormat="1" applyFont="1" applyFill="1" applyBorder="1">
      <alignment/>
      <protection/>
    </xf>
    <xf numFmtId="0" fontId="0" fillId="0" borderId="0" xfId="0" applyFont="1" applyFill="1" applyBorder="1" applyAlignment="1">
      <alignment/>
    </xf>
    <xf numFmtId="2" fontId="2" fillId="0" borderId="2" xfId="0" applyNumberFormat="1" applyFont="1" applyBorder="1" applyAlignment="1">
      <alignment/>
    </xf>
    <xf numFmtId="2" fontId="2" fillId="0" borderId="3" xfId="0" applyNumberFormat="1" applyFont="1" applyBorder="1" applyAlignment="1">
      <alignment/>
    </xf>
    <xf numFmtId="0" fontId="4" fillId="0" borderId="3" xfId="0" applyFont="1" applyBorder="1" applyAlignment="1">
      <alignment/>
    </xf>
    <xf numFmtId="167" fontId="2" fillId="0" borderId="2" xfId="0" applyNumberFormat="1" applyFont="1" applyBorder="1" applyAlignment="1">
      <alignment/>
    </xf>
    <xf numFmtId="2" fontId="2" fillId="0" borderId="4" xfId="0" applyNumberFormat="1" applyFont="1" applyBorder="1" applyAlignment="1">
      <alignment/>
    </xf>
    <xf numFmtId="2" fontId="2" fillId="0" borderId="5" xfId="0" applyNumberFormat="1" applyFont="1" applyBorder="1" applyAlignment="1">
      <alignment/>
    </xf>
    <xf numFmtId="0" fontId="14" fillId="0" borderId="0" xfId="0" applyFont="1" applyAlignment="1">
      <alignment horizontal="center"/>
    </xf>
    <xf numFmtId="43" fontId="2" fillId="0" borderId="0" xfId="0" applyNumberFormat="1" applyFont="1" applyAlignment="1">
      <alignment horizontal="center"/>
    </xf>
    <xf numFmtId="4" fontId="14" fillId="0" borderId="0" xfId="0" applyNumberFormat="1" applyFont="1" applyAlignment="1">
      <alignment horizontal="center"/>
    </xf>
    <xf numFmtId="43" fontId="14" fillId="0" borderId="0" xfId="0" applyNumberFormat="1" applyFont="1" applyAlignment="1">
      <alignment horizontal="center"/>
    </xf>
    <xf numFmtId="43" fontId="14" fillId="0" borderId="0" xfId="0" applyNumberFormat="1" applyFont="1" applyAlignment="1">
      <alignment/>
    </xf>
    <xf numFmtId="43" fontId="7" fillId="0" borderId="0" xfId="0" applyNumberFormat="1" applyFont="1" applyAlignment="1">
      <alignment horizontal="center"/>
    </xf>
    <xf numFmtId="43" fontId="7" fillId="0" borderId="0" xfId="0" applyNumberFormat="1" applyFont="1" applyAlignment="1">
      <alignment/>
    </xf>
    <xf numFmtId="2" fontId="14" fillId="0" borderId="0" xfId="0" applyNumberFormat="1" applyFont="1" applyAlignment="1">
      <alignment horizontal="center"/>
    </xf>
    <xf numFmtId="43" fontId="21" fillId="0" borderId="0" xfId="0" applyNumberFormat="1" applyFont="1" applyAlignment="1">
      <alignment horizontal="center"/>
    </xf>
    <xf numFmtId="43" fontId="22" fillId="0" borderId="0" xfId="0" applyNumberFormat="1" applyFont="1" applyAlignment="1">
      <alignment horizontal="center"/>
    </xf>
    <xf numFmtId="2" fontId="23" fillId="0" borderId="0" xfId="0" applyNumberFormat="1" applyFont="1" applyAlignment="1">
      <alignment horizontal="center"/>
    </xf>
    <xf numFmtId="43" fontId="24" fillId="0" borderId="0" xfId="0" applyNumberFormat="1" applyFont="1" applyAlignment="1">
      <alignment horizontal="center"/>
    </xf>
    <xf numFmtId="4" fontId="14" fillId="0" borderId="0" xfId="0" applyNumberFormat="1" applyFont="1" applyAlignment="1">
      <alignment horizontal="center"/>
    </xf>
    <xf numFmtId="4" fontId="25" fillId="0" borderId="0" xfId="0" applyNumberFormat="1" applyFont="1" applyAlignment="1">
      <alignment horizontal="center"/>
    </xf>
    <xf numFmtId="4" fontId="24" fillId="0" borderId="0" xfId="0" applyNumberFormat="1" applyFont="1" applyAlignment="1">
      <alignment horizontal="center"/>
    </xf>
    <xf numFmtId="4" fontId="21" fillId="0" borderId="0" xfId="0" applyNumberFormat="1" applyFont="1" applyAlignment="1">
      <alignment horizontal="center"/>
    </xf>
    <xf numFmtId="4" fontId="22" fillId="0" borderId="0" xfId="0" applyNumberFormat="1" applyFont="1" applyAlignment="1">
      <alignment horizontal="center"/>
    </xf>
    <xf numFmtId="4" fontId="23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2" fontId="24" fillId="0" borderId="0" xfId="0" applyNumberFormat="1" applyFont="1" applyAlignment="1">
      <alignment horizontal="center"/>
    </xf>
    <xf numFmtId="0" fontId="4" fillId="0" borderId="6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4" fontId="2" fillId="0" borderId="2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43" fontId="2" fillId="0" borderId="2" xfId="0" applyNumberFormat="1" applyFont="1" applyBorder="1" applyAlignment="1">
      <alignment horizontal="center"/>
    </xf>
    <xf numFmtId="43" fontId="2" fillId="0" borderId="4" xfId="0" applyNumberFormat="1" applyFont="1" applyBorder="1" applyAlignment="1">
      <alignment horizontal="center"/>
    </xf>
    <xf numFmtId="43" fontId="2" fillId="0" borderId="3" xfId="0" applyNumberFormat="1" applyFont="1" applyBorder="1" applyAlignment="1">
      <alignment horizontal="center"/>
    </xf>
    <xf numFmtId="43" fontId="2" fillId="0" borderId="5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" fontId="2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3" fontId="2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Fill="1" applyBorder="1" applyAlignment="1">
      <alignment/>
    </xf>
    <xf numFmtId="4" fontId="2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3" fontId="2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4" fontId="4" fillId="0" borderId="24" xfId="0" applyNumberFormat="1" applyFont="1" applyBorder="1" applyAlignment="1">
      <alignment/>
    </xf>
    <xf numFmtId="4" fontId="4" fillId="0" borderId="25" xfId="0" applyNumberFormat="1" applyFont="1" applyBorder="1" applyAlignment="1">
      <alignment/>
    </xf>
    <xf numFmtId="4" fontId="2" fillId="0" borderId="26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43" fontId="2" fillId="0" borderId="26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/>
    </xf>
    <xf numFmtId="4" fontId="2" fillId="0" borderId="28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3" fontId="2" fillId="0" borderId="17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/>
    </xf>
    <xf numFmtId="4" fontId="4" fillId="0" borderId="29" xfId="0" applyNumberFormat="1" applyFont="1" applyBorder="1" applyAlignment="1">
      <alignment/>
    </xf>
    <xf numFmtId="2" fontId="2" fillId="0" borderId="21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10" fontId="2" fillId="0" borderId="11" xfId="0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10" fontId="2" fillId="0" borderId="31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/>
    </xf>
    <xf numFmtId="10" fontId="4" fillId="0" borderId="25" xfId="0" applyNumberFormat="1" applyFont="1" applyBorder="1" applyAlignment="1">
      <alignment horizontal="center"/>
    </xf>
    <xf numFmtId="10" fontId="4" fillId="0" borderId="29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0" fontId="4" fillId="0" borderId="33" xfId="0" applyFont="1" applyBorder="1" applyAlignment="1">
      <alignment/>
    </xf>
    <xf numFmtId="10" fontId="4" fillId="0" borderId="33" xfId="0" applyNumberFormat="1" applyFont="1" applyBorder="1" applyAlignment="1">
      <alignment horizontal="center"/>
    </xf>
    <xf numFmtId="0" fontId="4" fillId="0" borderId="34" xfId="0" applyFont="1" applyBorder="1" applyAlignment="1">
      <alignment/>
    </xf>
    <xf numFmtId="10" fontId="4" fillId="0" borderId="34" xfId="0" applyNumberFormat="1" applyFont="1" applyBorder="1" applyAlignment="1">
      <alignment horizontal="center"/>
    </xf>
    <xf numFmtId="0" fontId="4" fillId="0" borderId="35" xfId="0" applyFont="1" applyBorder="1" applyAlignment="1">
      <alignment/>
    </xf>
    <xf numFmtId="10" fontId="4" fillId="0" borderId="35" xfId="0" applyNumberFormat="1" applyFont="1" applyBorder="1" applyAlignment="1">
      <alignment horizontal="center"/>
    </xf>
    <xf numFmtId="0" fontId="4" fillId="2" borderId="6" xfId="0" applyFont="1" applyFill="1" applyBorder="1" applyAlignment="1">
      <alignment/>
    </xf>
    <xf numFmtId="0" fontId="4" fillId="2" borderId="8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4" fontId="2" fillId="0" borderId="37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10" fontId="4" fillId="0" borderId="4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4" fillId="3" borderId="7" xfId="0" applyFont="1" applyFill="1" applyBorder="1" applyAlignment="1">
      <alignment/>
    </xf>
    <xf numFmtId="4" fontId="4" fillId="3" borderId="3" xfId="0" applyNumberFormat="1" applyFont="1" applyFill="1" applyBorder="1" applyAlignment="1">
      <alignment horizontal="center"/>
    </xf>
    <xf numFmtId="4" fontId="4" fillId="3" borderId="38" xfId="0" applyNumberFormat="1" applyFont="1" applyFill="1" applyBorder="1" applyAlignment="1">
      <alignment horizontal="center"/>
    </xf>
    <xf numFmtId="4" fontId="4" fillId="3" borderId="7" xfId="0" applyNumberFormat="1" applyFont="1" applyFill="1" applyBorder="1" applyAlignment="1">
      <alignment horizontal="center"/>
    </xf>
    <xf numFmtId="10" fontId="4" fillId="3" borderId="5" xfId="0" applyNumberFormat="1" applyFont="1" applyFill="1" applyBorder="1" applyAlignment="1">
      <alignment horizontal="center"/>
    </xf>
    <xf numFmtId="43" fontId="4" fillId="3" borderId="3" xfId="0" applyNumberFormat="1" applyFont="1" applyFill="1" applyBorder="1" applyAlignment="1">
      <alignment horizontal="center"/>
    </xf>
    <xf numFmtId="43" fontId="4" fillId="3" borderId="5" xfId="0" applyNumberFormat="1" applyFont="1" applyFill="1" applyBorder="1" applyAlignment="1">
      <alignment horizontal="center"/>
    </xf>
    <xf numFmtId="2" fontId="4" fillId="3" borderId="7" xfId="0" applyNumberFormat="1" applyFont="1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4" fillId="3" borderId="3" xfId="0" applyNumberFormat="1" applyFont="1" applyFill="1" applyBorder="1" applyAlignment="1">
      <alignment horizontal="center"/>
    </xf>
    <xf numFmtId="2" fontId="4" fillId="3" borderId="38" xfId="0" applyNumberFormat="1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10" fontId="0" fillId="0" borderId="0" xfId="0" applyNumberFormat="1" applyAlignment="1">
      <alignment/>
    </xf>
    <xf numFmtId="0" fontId="4" fillId="4" borderId="39" xfId="0" applyFont="1" applyFill="1" applyBorder="1" applyAlignment="1">
      <alignment/>
    </xf>
    <xf numFmtId="0" fontId="4" fillId="5" borderId="39" xfId="0" applyFont="1" applyFill="1" applyBorder="1" applyAlignment="1">
      <alignment/>
    </xf>
    <xf numFmtId="0" fontId="4" fillId="6" borderId="39" xfId="0" applyFont="1" applyFill="1" applyBorder="1" applyAlignment="1">
      <alignment/>
    </xf>
    <xf numFmtId="0" fontId="4" fillId="7" borderId="39" xfId="0" applyFont="1" applyFill="1" applyBorder="1" applyAlignment="1">
      <alignment/>
    </xf>
    <xf numFmtId="9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0" fontId="4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4" fillId="2" borderId="46" xfId="0" applyFont="1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1" fillId="8" borderId="7" xfId="0" applyFont="1" applyFill="1" applyBorder="1" applyAlignment="1">
      <alignment/>
    </xf>
    <xf numFmtId="10" fontId="31" fillId="0" borderId="2" xfId="0" applyNumberFormat="1" applyFont="1" applyBorder="1" applyAlignment="1">
      <alignment/>
    </xf>
    <xf numFmtId="10" fontId="32" fillId="0" borderId="3" xfId="0" applyNumberFormat="1" applyFont="1" applyBorder="1" applyAlignment="1">
      <alignment/>
    </xf>
    <xf numFmtId="10" fontId="31" fillId="0" borderId="4" xfId="0" applyNumberFormat="1" applyFont="1" applyBorder="1" applyAlignment="1">
      <alignment/>
    </xf>
    <xf numFmtId="10" fontId="32" fillId="0" borderId="5" xfId="0" applyNumberFormat="1" applyFont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46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10" fontId="33" fillId="0" borderId="2" xfId="0" applyNumberFormat="1" applyFont="1" applyBorder="1" applyAlignment="1">
      <alignment/>
    </xf>
    <xf numFmtId="10" fontId="34" fillId="0" borderId="3" xfId="0" applyNumberFormat="1" applyFont="1" applyBorder="1" applyAlignment="1">
      <alignment/>
    </xf>
    <xf numFmtId="167" fontId="35" fillId="0" borderId="2" xfId="0" applyNumberFormat="1" applyFont="1" applyBorder="1" applyAlignment="1">
      <alignment/>
    </xf>
    <xf numFmtId="0" fontId="11" fillId="0" borderId="3" xfId="0" applyFont="1" applyBorder="1" applyAlignment="1">
      <alignment/>
    </xf>
    <xf numFmtId="167" fontId="35" fillId="0" borderId="4" xfId="0" applyNumberFormat="1" applyFont="1" applyBorder="1" applyAlignment="1">
      <alignment/>
    </xf>
    <xf numFmtId="0" fontId="11" fillId="0" borderId="5" xfId="0" applyFont="1" applyBorder="1" applyAlignment="1">
      <alignment/>
    </xf>
    <xf numFmtId="0" fontId="0" fillId="3" borderId="1" xfId="0" applyFont="1" applyFill="1" applyBorder="1" applyAlignment="1">
      <alignment/>
    </xf>
    <xf numFmtId="0" fontId="0" fillId="3" borderId="7" xfId="0" applyFont="1" applyFill="1" applyBorder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TABLE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1325"/>
          <c:w val="0.878"/>
          <c:h val="0.899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'Tablas CCAA'!$A$58</c:f>
              <c:strCache>
                <c:ptCount val="1"/>
                <c:pt idx="0">
                  <c:v>CAJA VERDE 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'Tablas CCAA'!$A$59:$A$75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Canarias</c:v>
                </c:pt>
                <c:pt idx="5">
                  <c:v>Cantabria </c:v>
                </c:pt>
                <c:pt idx="6">
                  <c:v>Castilla-La M.</c:v>
                </c:pt>
                <c:pt idx="7">
                  <c:v>Castilla-León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 </c:v>
                </c:pt>
                <c:pt idx="11">
                  <c:v>Galicia</c:v>
                </c:pt>
                <c:pt idx="12">
                  <c:v>Madrid</c:v>
                </c:pt>
                <c:pt idx="13">
                  <c:v>Murcia </c:v>
                </c:pt>
                <c:pt idx="14">
                  <c:v>Navarra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'Tablas CCAA'!$B$59:$B$75</c:f>
              <c:numCache>
                <c:ptCount val="17"/>
                <c:pt idx="0">
                  <c:v>0.45631275714432035</c:v>
                </c:pt>
                <c:pt idx="1">
                  <c:v>0.4369509450694958</c:v>
                </c:pt>
                <c:pt idx="2">
                  <c:v>0.5719703479261125</c:v>
                </c:pt>
                <c:pt idx="3">
                  <c:v>0.2915113517009502</c:v>
                </c:pt>
                <c:pt idx="4">
                  <c:v>0.7170868742747369</c:v>
                </c:pt>
                <c:pt idx="5">
                  <c:v>0.33907764106457633</c:v>
                </c:pt>
                <c:pt idx="6">
                  <c:v>0.38948236386871055</c:v>
                </c:pt>
                <c:pt idx="7">
                  <c:v>0.37835535839948864</c:v>
                </c:pt>
                <c:pt idx="8">
                  <c:v>0.46126763309857105</c:v>
                </c:pt>
                <c:pt idx="9">
                  <c:v>0.22605322734975916</c:v>
                </c:pt>
                <c:pt idx="10">
                  <c:v>0.3934006364181788</c:v>
                </c:pt>
                <c:pt idx="11">
                  <c:v>0.3744017318484857</c:v>
                </c:pt>
                <c:pt idx="12">
                  <c:v>0.12240934830036132</c:v>
                </c:pt>
                <c:pt idx="13">
                  <c:v>0.29563528892857754</c:v>
                </c:pt>
                <c:pt idx="14">
                  <c:v>0.2274656770946041</c:v>
                </c:pt>
                <c:pt idx="15">
                  <c:v>0.043924538985907945</c:v>
                </c:pt>
                <c:pt idx="16">
                  <c:v>0.2852181034422717</c:v>
                </c:pt>
              </c:numCache>
            </c:numRef>
          </c:val>
        </c:ser>
        <c:ser>
          <c:idx val="1"/>
          <c:order val="1"/>
          <c:tx>
            <c:strRef>
              <c:f>'Tablas CCAA'!$C$58</c:f>
              <c:strCache>
                <c:ptCount val="1"/>
                <c:pt idx="0">
                  <c:v>CAJA AZUL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'Tablas CCAA'!$A$59:$A$75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Canarias</c:v>
                </c:pt>
                <c:pt idx="5">
                  <c:v>Cantabria </c:v>
                </c:pt>
                <c:pt idx="6">
                  <c:v>Castilla-La M.</c:v>
                </c:pt>
                <c:pt idx="7">
                  <c:v>Castilla-León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 </c:v>
                </c:pt>
                <c:pt idx="11">
                  <c:v>Galicia</c:v>
                </c:pt>
                <c:pt idx="12">
                  <c:v>Madrid</c:v>
                </c:pt>
                <c:pt idx="13">
                  <c:v>Murcia </c:v>
                </c:pt>
                <c:pt idx="14">
                  <c:v>Navarra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'Tablas CCAA'!$D$59:$D$75</c:f>
              <c:numCache>
                <c:ptCount val="17"/>
                <c:pt idx="0">
                  <c:v>0.20116937644728866</c:v>
                </c:pt>
                <c:pt idx="1">
                  <c:v>0.3981886942724697</c:v>
                </c:pt>
                <c:pt idx="2">
                  <c:v>0.25889681787982843</c:v>
                </c:pt>
                <c:pt idx="3">
                  <c:v>0.20334515349072904</c:v>
                </c:pt>
                <c:pt idx="4">
                  <c:v>0.009893405738878439</c:v>
                </c:pt>
                <c:pt idx="5">
                  <c:v>0.21338861577994644</c:v>
                </c:pt>
                <c:pt idx="6">
                  <c:v>0.2571813127773452</c:v>
                </c:pt>
                <c:pt idx="7">
                  <c:v>0.37758394751480806</c:v>
                </c:pt>
                <c:pt idx="8">
                  <c:v>0.3188718679366686</c:v>
                </c:pt>
                <c:pt idx="9">
                  <c:v>0.05021484852333118</c:v>
                </c:pt>
                <c:pt idx="10">
                  <c:v>0.3480130427044761</c:v>
                </c:pt>
                <c:pt idx="11">
                  <c:v>0.1279209254808328</c:v>
                </c:pt>
                <c:pt idx="12">
                  <c:v>0.075271843287904</c:v>
                </c:pt>
                <c:pt idx="13">
                  <c:v>0.11807877342615682</c:v>
                </c:pt>
                <c:pt idx="14">
                  <c:v>0.18778200698222366</c:v>
                </c:pt>
                <c:pt idx="15">
                  <c:v>0.03352411285128298</c:v>
                </c:pt>
                <c:pt idx="16">
                  <c:v>0.15356242279446572</c:v>
                </c:pt>
              </c:numCache>
            </c:numRef>
          </c:val>
        </c:ser>
        <c:ser>
          <c:idx val="2"/>
          <c:order val="2"/>
          <c:tx>
            <c:strRef>
              <c:f>'Tablas CCAA'!$E$58</c:f>
              <c:strCache>
                <c:ptCount val="1"/>
                <c:pt idx="0">
                  <c:v>CAJA ÁMBAR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'Tablas CCAA'!$A$59:$A$75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Canarias</c:v>
                </c:pt>
                <c:pt idx="5">
                  <c:v>Cantabria </c:v>
                </c:pt>
                <c:pt idx="6">
                  <c:v>Castilla-La M.</c:v>
                </c:pt>
                <c:pt idx="7">
                  <c:v>Castilla-León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 </c:v>
                </c:pt>
                <c:pt idx="11">
                  <c:v>Galicia</c:v>
                </c:pt>
                <c:pt idx="12">
                  <c:v>Madrid</c:v>
                </c:pt>
                <c:pt idx="13">
                  <c:v>Murcia </c:v>
                </c:pt>
                <c:pt idx="14">
                  <c:v>Navarra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'Tablas CCAA'!$F$59:$F$75</c:f>
              <c:numCache>
                <c:ptCount val="17"/>
                <c:pt idx="0">
                  <c:v>0.34225293393108647</c:v>
                </c:pt>
                <c:pt idx="1">
                  <c:v>0.16455660440180545</c:v>
                </c:pt>
                <c:pt idx="2">
                  <c:v>0.1683142404860595</c:v>
                </c:pt>
                <c:pt idx="3">
                  <c:v>0.5035729050919971</c:v>
                </c:pt>
                <c:pt idx="4">
                  <c:v>0.27176348681790297</c:v>
                </c:pt>
                <c:pt idx="5">
                  <c:v>0.4459854802894012</c:v>
                </c:pt>
                <c:pt idx="6">
                  <c:v>0.3525728924902241</c:v>
                </c:pt>
                <c:pt idx="7">
                  <c:v>0.24295055101734206</c:v>
                </c:pt>
                <c:pt idx="8">
                  <c:v>0.21951523395999958</c:v>
                </c:pt>
                <c:pt idx="9">
                  <c:v>0.7226415813371813</c:v>
                </c:pt>
                <c:pt idx="10">
                  <c:v>0.25839858371976115</c:v>
                </c:pt>
                <c:pt idx="11">
                  <c:v>0.4961260836372505</c:v>
                </c:pt>
                <c:pt idx="12">
                  <c:v>0.8013232381056097</c:v>
                </c:pt>
                <c:pt idx="13">
                  <c:v>0.584991555877475</c:v>
                </c:pt>
                <c:pt idx="14">
                  <c:v>0.5833280863668608</c:v>
                </c:pt>
                <c:pt idx="15">
                  <c:v>0.9220976630711135</c:v>
                </c:pt>
                <c:pt idx="16">
                  <c:v>0.5597341027195103</c:v>
                </c:pt>
              </c:numCache>
            </c:numRef>
          </c:val>
        </c:ser>
        <c:overlap val="100"/>
        <c:axId val="29417920"/>
        <c:axId val="63434689"/>
      </c:barChart>
      <c:catAx>
        <c:axId val="294179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CC.AA.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434689"/>
        <c:crosses val="autoZero"/>
        <c:auto val="1"/>
        <c:lblOffset val="100"/>
        <c:noMultiLvlLbl val="0"/>
      </c:catAx>
      <c:valAx>
        <c:axId val="634346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Media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94179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675"/>
          <c:y val="0.960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58</xdr:row>
      <xdr:rowOff>9525</xdr:rowOff>
    </xdr:from>
    <xdr:to>
      <xdr:col>17</xdr:col>
      <xdr:colOff>171450</xdr:colOff>
      <xdr:row>102</xdr:row>
      <xdr:rowOff>152400</xdr:rowOff>
    </xdr:to>
    <xdr:graphicFrame>
      <xdr:nvGraphicFramePr>
        <xdr:cNvPr id="1" name="Chart 1"/>
        <xdr:cNvGraphicFramePr/>
      </xdr:nvGraphicFramePr>
      <xdr:xfrm>
        <a:off x="5172075" y="9601200"/>
        <a:ext cx="8077200" cy="727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5"/>
  <sheetViews>
    <sheetView workbookViewId="0" topLeftCell="A181">
      <selection activeCell="E208" sqref="E208"/>
    </sheetView>
  </sheetViews>
  <sheetFormatPr defaultColWidth="11.421875" defaultRowHeight="12.75"/>
  <cols>
    <col min="1" max="1" width="86.421875" style="0" bestFit="1" customWidth="1"/>
  </cols>
  <sheetData>
    <row r="1" spans="1:9" ht="12.75">
      <c r="A1" s="1" t="s">
        <v>188</v>
      </c>
      <c r="B1" s="14">
        <v>2002</v>
      </c>
      <c r="C1" s="14">
        <v>2003</v>
      </c>
      <c r="D1" s="14">
        <v>2004</v>
      </c>
      <c r="E1" s="14">
        <v>2005</v>
      </c>
      <c r="F1" s="14">
        <v>2006</v>
      </c>
      <c r="G1" s="14">
        <v>2007</v>
      </c>
      <c r="H1" s="14">
        <v>2008</v>
      </c>
      <c r="I1" s="14">
        <v>2009</v>
      </c>
    </row>
    <row r="2" spans="1:9" ht="12.75">
      <c r="A2" s="2"/>
      <c r="B2" s="17"/>
      <c r="C2" s="17"/>
      <c r="D2" s="17"/>
      <c r="E2" s="17"/>
      <c r="F2" s="17"/>
      <c r="G2" s="17"/>
      <c r="H2" s="17"/>
      <c r="I2" s="17"/>
    </row>
    <row r="3" spans="1:9" ht="12.75">
      <c r="A3" s="3" t="s">
        <v>186</v>
      </c>
      <c r="B3" s="17"/>
      <c r="C3" s="17"/>
      <c r="D3" s="17"/>
      <c r="E3" s="17"/>
      <c r="F3" s="17"/>
      <c r="G3" s="17"/>
      <c r="H3" s="17"/>
      <c r="I3" s="17"/>
    </row>
    <row r="4" spans="1:9" ht="12.75">
      <c r="A4" s="2"/>
      <c r="B4" s="17"/>
      <c r="C4" s="17"/>
      <c r="D4" s="17"/>
      <c r="E4" s="17"/>
      <c r="F4" s="17"/>
      <c r="G4" s="17"/>
      <c r="H4" s="17"/>
      <c r="I4" s="17"/>
    </row>
    <row r="5" spans="1:9" ht="12.75">
      <c r="A5" s="4" t="s">
        <v>0</v>
      </c>
      <c r="B5" s="55">
        <f>SUM(B7,B9,B12,B16,B21,B23,B40,B45)</f>
        <v>302005.04000000004</v>
      </c>
      <c r="C5" s="55">
        <f aca="true" t="shared" si="0" ref="C5:I5">SUM(C7,C9,C12,C16,C21,C23,C40,C45)</f>
        <v>284864.54000000004</v>
      </c>
      <c r="D5" s="55">
        <f t="shared" si="0"/>
        <v>302615.24</v>
      </c>
      <c r="E5" s="55">
        <f t="shared" si="0"/>
        <v>307630.64</v>
      </c>
      <c r="F5" s="55">
        <f t="shared" si="0"/>
        <v>299394.83999999997</v>
      </c>
      <c r="G5" s="55">
        <f t="shared" si="0"/>
        <v>341852.08999999997</v>
      </c>
      <c r="H5" s="55">
        <f t="shared" si="0"/>
        <v>339875.72</v>
      </c>
      <c r="I5" s="55">
        <f t="shared" si="0"/>
        <v>356712.95999999996</v>
      </c>
    </row>
    <row r="6" spans="1:9" ht="12.75">
      <c r="A6" s="2"/>
      <c r="B6" s="17"/>
      <c r="C6" s="17"/>
      <c r="D6" s="17"/>
      <c r="E6" s="17"/>
      <c r="F6" s="17"/>
      <c r="G6" s="17"/>
      <c r="H6" s="17"/>
      <c r="I6" s="17"/>
    </row>
    <row r="7" spans="1:9" ht="12.75">
      <c r="A7" s="5" t="s">
        <v>1</v>
      </c>
      <c r="B7" s="17"/>
      <c r="C7" s="17"/>
      <c r="D7" s="17"/>
      <c r="E7" s="17"/>
      <c r="F7" s="17"/>
      <c r="G7" s="17"/>
      <c r="H7" s="17"/>
      <c r="I7" s="17"/>
    </row>
    <row r="8" spans="1:9" ht="12.75">
      <c r="A8" s="2"/>
      <c r="B8" s="17"/>
      <c r="C8" s="17"/>
      <c r="D8" s="17"/>
      <c r="E8" s="17"/>
      <c r="F8" s="17"/>
      <c r="G8" s="17"/>
      <c r="H8" s="17"/>
      <c r="I8" s="17"/>
    </row>
    <row r="9" spans="1:9" ht="12.75">
      <c r="A9" s="5" t="s">
        <v>2</v>
      </c>
      <c r="B9" s="56">
        <f>B10</f>
        <v>0</v>
      </c>
      <c r="C9" s="56">
        <f aca="true" t="shared" si="1" ref="C9:I9">C10</f>
        <v>0</v>
      </c>
      <c r="D9" s="56">
        <f t="shared" si="1"/>
        <v>0</v>
      </c>
      <c r="E9" s="56">
        <f t="shared" si="1"/>
        <v>0</v>
      </c>
      <c r="F9" s="56">
        <f t="shared" si="1"/>
        <v>0</v>
      </c>
      <c r="G9" s="56">
        <f t="shared" si="1"/>
        <v>0</v>
      </c>
      <c r="H9" s="56">
        <f t="shared" si="1"/>
        <v>0</v>
      </c>
      <c r="I9" s="56">
        <f t="shared" si="1"/>
        <v>0</v>
      </c>
    </row>
    <row r="10" spans="1:9" ht="12.75">
      <c r="A10" s="6" t="s">
        <v>3</v>
      </c>
      <c r="B10" s="17"/>
      <c r="C10" s="17"/>
      <c r="D10" s="17"/>
      <c r="E10" s="17"/>
      <c r="F10" s="17"/>
      <c r="G10" s="17"/>
      <c r="H10" s="17"/>
      <c r="I10" s="17"/>
    </row>
    <row r="11" spans="1:9" ht="12.75">
      <c r="A11" s="7" t="s">
        <v>4</v>
      </c>
      <c r="B11" s="17"/>
      <c r="C11" s="17"/>
      <c r="D11" s="17"/>
      <c r="E11" s="17"/>
      <c r="F11" s="17"/>
      <c r="G11" s="17"/>
      <c r="H11" s="17"/>
      <c r="I11" s="17"/>
    </row>
    <row r="12" spans="1:9" ht="12.75">
      <c r="A12" s="5" t="s">
        <v>5</v>
      </c>
      <c r="B12" s="56">
        <f>SUM(B13:B14)</f>
        <v>0</v>
      </c>
      <c r="C12" s="56">
        <f aca="true" t="shared" si="2" ref="C12:I12">SUM(C13:C14)</f>
        <v>0</v>
      </c>
      <c r="D12" s="56">
        <f t="shared" si="2"/>
        <v>0</v>
      </c>
      <c r="E12" s="56">
        <f t="shared" si="2"/>
        <v>0</v>
      </c>
      <c r="F12" s="56">
        <f t="shared" si="2"/>
        <v>0</v>
      </c>
      <c r="G12" s="56">
        <f t="shared" si="2"/>
        <v>0</v>
      </c>
      <c r="H12" s="56">
        <f t="shared" si="2"/>
        <v>0</v>
      </c>
      <c r="I12" s="56">
        <f t="shared" si="2"/>
        <v>0</v>
      </c>
    </row>
    <row r="13" spans="1:9" ht="12.75">
      <c r="A13" s="2" t="s">
        <v>6</v>
      </c>
      <c r="B13" s="17"/>
      <c r="C13" s="17"/>
      <c r="D13" s="17"/>
      <c r="E13" s="17"/>
      <c r="F13" s="17"/>
      <c r="G13" s="17"/>
      <c r="H13" s="17"/>
      <c r="I13" s="17"/>
    </row>
    <row r="14" spans="1:9" ht="12.75">
      <c r="A14" s="6" t="s">
        <v>7</v>
      </c>
      <c r="B14" s="17"/>
      <c r="C14" s="17"/>
      <c r="D14" s="17"/>
      <c r="E14" s="17"/>
      <c r="F14" s="17"/>
      <c r="G14" s="17"/>
      <c r="H14" s="17"/>
      <c r="I14" s="17"/>
    </row>
    <row r="15" spans="1:9" ht="12.75">
      <c r="A15" s="2"/>
      <c r="B15" s="17"/>
      <c r="C15" s="17"/>
      <c r="D15" s="17"/>
      <c r="E15" s="17"/>
      <c r="F15" s="17"/>
      <c r="G15" s="17"/>
      <c r="H15" s="17"/>
      <c r="I15" s="17"/>
    </row>
    <row r="16" spans="1:9" ht="12.75">
      <c r="A16" s="5" t="s">
        <v>8</v>
      </c>
      <c r="B16" s="56">
        <f>SUM(B17:B19)</f>
        <v>0</v>
      </c>
      <c r="C16" s="56">
        <f aca="true" t="shared" si="3" ref="C16:I16">SUM(C17:C19)</f>
        <v>0</v>
      </c>
      <c r="D16" s="56">
        <f t="shared" si="3"/>
        <v>0</v>
      </c>
      <c r="E16" s="56">
        <f t="shared" si="3"/>
        <v>0</v>
      </c>
      <c r="F16" s="56">
        <f t="shared" si="3"/>
        <v>0</v>
      </c>
      <c r="G16" s="56">
        <f t="shared" si="3"/>
        <v>0</v>
      </c>
      <c r="H16" s="56">
        <f t="shared" si="3"/>
        <v>0</v>
      </c>
      <c r="I16" s="56">
        <f t="shared" si="3"/>
        <v>201.31</v>
      </c>
    </row>
    <row r="17" spans="1:9" ht="12.75">
      <c r="A17" s="2" t="s">
        <v>9</v>
      </c>
      <c r="B17" s="22"/>
      <c r="C17" s="22"/>
      <c r="D17" s="22"/>
      <c r="E17" s="22"/>
      <c r="F17" s="22"/>
      <c r="G17" s="17"/>
      <c r="H17" s="18"/>
      <c r="I17" s="17">
        <v>201.31</v>
      </c>
    </row>
    <row r="18" spans="1:9" ht="12.75">
      <c r="A18" s="8" t="s">
        <v>10</v>
      </c>
      <c r="B18" s="17"/>
      <c r="C18" s="17"/>
      <c r="D18" s="17"/>
      <c r="E18" s="17"/>
      <c r="F18" s="17"/>
      <c r="G18" s="17"/>
      <c r="H18" s="17"/>
      <c r="I18" s="17"/>
    </row>
    <row r="19" spans="1:9" ht="12.75">
      <c r="A19" s="6" t="s">
        <v>11</v>
      </c>
      <c r="B19" s="17"/>
      <c r="C19" s="17"/>
      <c r="D19" s="17"/>
      <c r="E19" s="17"/>
      <c r="F19" s="17"/>
      <c r="G19" s="17"/>
      <c r="H19" s="17"/>
      <c r="I19" s="17"/>
    </row>
    <row r="20" spans="1:9" ht="12.75">
      <c r="A20" s="2" t="s">
        <v>4</v>
      </c>
      <c r="B20" s="17"/>
      <c r="C20" s="17"/>
      <c r="D20" s="17"/>
      <c r="E20" s="17"/>
      <c r="F20" s="17"/>
      <c r="G20" s="17"/>
      <c r="H20" s="17"/>
      <c r="I20" s="17"/>
    </row>
    <row r="21" spans="1:9" ht="12.75">
      <c r="A21" s="5" t="s">
        <v>12</v>
      </c>
      <c r="B21" s="17"/>
      <c r="C21" s="17"/>
      <c r="D21" s="17"/>
      <c r="E21" s="17"/>
      <c r="F21" s="17"/>
      <c r="G21" s="17"/>
      <c r="H21" s="17"/>
      <c r="I21" s="17"/>
    </row>
    <row r="22" spans="1:9" ht="12.75">
      <c r="A22" s="2"/>
      <c r="B22" s="17"/>
      <c r="C22" s="17"/>
      <c r="D22" s="17"/>
      <c r="E22" s="17"/>
      <c r="F22" s="17"/>
      <c r="G22" s="17"/>
      <c r="H22" s="17"/>
      <c r="I22" s="17"/>
    </row>
    <row r="23" spans="1:9" ht="12.75">
      <c r="A23" s="5" t="s">
        <v>13</v>
      </c>
      <c r="B23" s="56">
        <f>SUM(B24:B38)</f>
        <v>41098.4</v>
      </c>
      <c r="C23" s="56">
        <f aca="true" t="shared" si="4" ref="C23:I23">SUM(C24:C38)</f>
        <v>35473</v>
      </c>
      <c r="D23" s="56">
        <f t="shared" si="4"/>
        <v>33815.1</v>
      </c>
      <c r="E23" s="56">
        <f t="shared" si="4"/>
        <v>42189.200000000004</v>
      </c>
      <c r="F23" s="56">
        <f t="shared" si="4"/>
        <v>48942</v>
      </c>
      <c r="G23" s="56">
        <f t="shared" si="4"/>
        <v>49339.19</v>
      </c>
      <c r="H23" s="56">
        <f t="shared" si="4"/>
        <v>47461.909999999996</v>
      </c>
      <c r="I23" s="56">
        <f t="shared" si="4"/>
        <v>59655.12999999999</v>
      </c>
    </row>
    <row r="24" spans="1:9" ht="12.75">
      <c r="A24" s="2" t="s">
        <v>14</v>
      </c>
      <c r="B24" s="22"/>
      <c r="C24" s="22"/>
      <c r="D24" s="22"/>
      <c r="E24" s="22"/>
      <c r="F24" s="22">
        <v>134.3</v>
      </c>
      <c r="G24" s="17"/>
      <c r="H24" s="18"/>
      <c r="I24" s="17"/>
    </row>
    <row r="25" spans="1:9" ht="12.75">
      <c r="A25" s="2" t="s">
        <v>15</v>
      </c>
      <c r="B25" s="22">
        <v>6024.1</v>
      </c>
      <c r="C25" s="22">
        <v>3478.8</v>
      </c>
      <c r="D25" s="22">
        <v>5834.8</v>
      </c>
      <c r="E25" s="22">
        <v>6430.9</v>
      </c>
      <c r="F25" s="22">
        <v>3537.9</v>
      </c>
      <c r="G25" s="17">
        <v>1095.65</v>
      </c>
      <c r="H25" s="18">
        <v>-91.94</v>
      </c>
      <c r="I25" s="17"/>
    </row>
    <row r="26" spans="1:9" ht="12.75">
      <c r="A26" s="2" t="s">
        <v>16</v>
      </c>
      <c r="B26" s="17"/>
      <c r="C26" s="17"/>
      <c r="D26" s="17"/>
      <c r="E26" s="17"/>
      <c r="F26" s="17"/>
      <c r="G26" s="17"/>
      <c r="H26" s="17"/>
      <c r="I26" s="17"/>
    </row>
    <row r="27" spans="1:9" ht="12.75">
      <c r="A27" s="2" t="s">
        <v>17</v>
      </c>
      <c r="B27" s="22">
        <v>35074.3</v>
      </c>
      <c r="C27" s="22">
        <v>31994.2</v>
      </c>
      <c r="D27" s="22">
        <v>27980.3</v>
      </c>
      <c r="E27" s="22">
        <v>35758.3</v>
      </c>
      <c r="F27" s="22">
        <v>45269.8</v>
      </c>
      <c r="G27" s="17">
        <v>47951.51</v>
      </c>
      <c r="H27" s="18">
        <v>47553.85</v>
      </c>
      <c r="I27" s="17">
        <v>53979.56</v>
      </c>
    </row>
    <row r="28" spans="1:9" ht="12.75">
      <c r="A28" s="2" t="s">
        <v>18</v>
      </c>
      <c r="B28" s="17"/>
      <c r="C28" s="17"/>
      <c r="D28" s="17"/>
      <c r="E28" s="17"/>
      <c r="F28" s="17"/>
      <c r="G28" s="17"/>
      <c r="H28" s="17"/>
      <c r="I28" s="17"/>
    </row>
    <row r="29" spans="1:9" ht="12.75">
      <c r="A29" s="2" t="s">
        <v>19</v>
      </c>
      <c r="B29" s="22"/>
      <c r="C29" s="22"/>
      <c r="D29" s="22"/>
      <c r="E29" s="22"/>
      <c r="F29" s="22"/>
      <c r="G29" s="17"/>
      <c r="H29" s="18"/>
      <c r="I29" s="17">
        <v>852.68</v>
      </c>
    </row>
    <row r="30" spans="1:9" ht="12.75">
      <c r="A30" s="2" t="s">
        <v>20</v>
      </c>
      <c r="B30" s="17"/>
      <c r="C30" s="17"/>
      <c r="D30" s="17"/>
      <c r="E30" s="17"/>
      <c r="F30" s="17"/>
      <c r="G30" s="17"/>
      <c r="H30" s="17"/>
      <c r="I30" s="17"/>
    </row>
    <row r="31" spans="1:9" ht="12.75">
      <c r="A31" s="2" t="s">
        <v>21</v>
      </c>
      <c r="B31" s="17"/>
      <c r="C31" s="17"/>
      <c r="D31" s="17"/>
      <c r="E31" s="17"/>
      <c r="F31" s="17"/>
      <c r="G31" s="17"/>
      <c r="H31" s="17"/>
      <c r="I31" s="17"/>
    </row>
    <row r="32" spans="1:9" ht="12.75">
      <c r="A32" s="2" t="s">
        <v>22</v>
      </c>
      <c r="B32" s="17"/>
      <c r="C32" s="17"/>
      <c r="D32" s="17"/>
      <c r="E32" s="17"/>
      <c r="F32" s="17"/>
      <c r="G32" s="17"/>
      <c r="H32" s="17"/>
      <c r="I32" s="17"/>
    </row>
    <row r="33" spans="1:9" ht="12.75">
      <c r="A33" s="2" t="s">
        <v>23</v>
      </c>
      <c r="B33" s="22"/>
      <c r="C33" s="22"/>
      <c r="D33" s="22"/>
      <c r="E33" s="22"/>
      <c r="F33" s="22"/>
      <c r="G33" s="17">
        <v>292.03</v>
      </c>
      <c r="H33" s="18"/>
      <c r="I33" s="17"/>
    </row>
    <row r="34" spans="1:9" ht="12.75">
      <c r="A34" s="2" t="s">
        <v>24</v>
      </c>
      <c r="B34" s="17"/>
      <c r="C34" s="17"/>
      <c r="D34" s="17"/>
      <c r="E34" s="17"/>
      <c r="F34" s="17"/>
      <c r="G34" s="17"/>
      <c r="H34" s="17"/>
      <c r="I34" s="17"/>
    </row>
    <row r="35" spans="1:9" ht="12.75">
      <c r="A35" s="2" t="s">
        <v>25</v>
      </c>
      <c r="B35" s="22"/>
      <c r="C35" s="22"/>
      <c r="D35" s="22"/>
      <c r="E35" s="22"/>
      <c r="F35" s="22"/>
      <c r="G35" s="17"/>
      <c r="H35" s="18"/>
      <c r="I35" s="17">
        <v>2275.06</v>
      </c>
    </row>
    <row r="36" spans="1:9" ht="12.75">
      <c r="A36" s="2" t="s">
        <v>26</v>
      </c>
      <c r="B36" s="22"/>
      <c r="C36" s="22"/>
      <c r="D36" s="22"/>
      <c r="E36" s="22"/>
      <c r="F36" s="22"/>
      <c r="G36" s="17"/>
      <c r="H36" s="18"/>
      <c r="I36" s="17">
        <v>333.59</v>
      </c>
    </row>
    <row r="37" spans="1:9" ht="12.75">
      <c r="A37" s="6" t="s">
        <v>27</v>
      </c>
      <c r="B37" s="16"/>
      <c r="C37" s="16"/>
      <c r="D37" s="16"/>
      <c r="E37" s="16"/>
      <c r="F37" s="16"/>
      <c r="G37" s="15"/>
      <c r="H37" s="20"/>
      <c r="I37" s="17">
        <v>2214.24</v>
      </c>
    </row>
    <row r="38" spans="1:9" ht="12.75">
      <c r="A38" s="6" t="s">
        <v>28</v>
      </c>
      <c r="B38" s="17"/>
      <c r="C38" s="17"/>
      <c r="D38" s="17"/>
      <c r="E38" s="17"/>
      <c r="F38" s="17"/>
      <c r="G38" s="17"/>
      <c r="H38" s="17"/>
      <c r="I38" s="17"/>
    </row>
    <row r="39" spans="1:9" ht="12.75">
      <c r="A39" s="2"/>
      <c r="B39" s="17"/>
      <c r="C39" s="17"/>
      <c r="D39" s="17"/>
      <c r="E39" s="17"/>
      <c r="F39" s="17"/>
      <c r="G39" s="17"/>
      <c r="H39" s="17"/>
      <c r="I39" s="17"/>
    </row>
    <row r="40" spans="1:9" ht="12.75">
      <c r="A40" s="5" t="s">
        <v>29</v>
      </c>
      <c r="B40" s="56">
        <f>SUM(B41:B43)</f>
        <v>215886.64</v>
      </c>
      <c r="C40" s="56">
        <f aca="true" t="shared" si="5" ref="C40:I40">SUM(C41:C43)</f>
        <v>204371.54</v>
      </c>
      <c r="D40" s="56">
        <f t="shared" si="5"/>
        <v>223780.14</v>
      </c>
      <c r="E40" s="56">
        <f t="shared" si="5"/>
        <v>220421.44</v>
      </c>
      <c r="F40" s="56">
        <f t="shared" si="5"/>
        <v>205432.84</v>
      </c>
      <c r="G40" s="56">
        <f t="shared" si="5"/>
        <v>292538.3</v>
      </c>
      <c r="H40" s="56">
        <f t="shared" si="5"/>
        <v>292538.3</v>
      </c>
      <c r="I40" s="56">
        <f t="shared" si="5"/>
        <v>296856.51999999996</v>
      </c>
    </row>
    <row r="41" spans="1:9" ht="12.75">
      <c r="A41" s="2" t="s">
        <v>30</v>
      </c>
      <c r="B41" s="17"/>
      <c r="C41" s="17"/>
      <c r="D41" s="17"/>
      <c r="E41" s="17"/>
      <c r="F41" s="17"/>
      <c r="G41" s="17"/>
      <c r="H41" s="17"/>
      <c r="I41" s="17"/>
    </row>
    <row r="42" spans="1:9" ht="12.75">
      <c r="A42" s="2" t="s">
        <v>31</v>
      </c>
      <c r="B42" s="22">
        <v>215886.64</v>
      </c>
      <c r="C42" s="22">
        <v>204371.54</v>
      </c>
      <c r="D42" s="22">
        <v>223780.14</v>
      </c>
      <c r="E42" s="22">
        <v>220421.44</v>
      </c>
      <c r="F42" s="22">
        <v>205432.84</v>
      </c>
      <c r="G42" s="23">
        <v>292538.3</v>
      </c>
      <c r="H42" s="23">
        <v>292538.3</v>
      </c>
      <c r="I42" s="23">
        <v>292538.3</v>
      </c>
    </row>
    <row r="43" spans="1:9" ht="12.75">
      <c r="A43" s="2" t="s">
        <v>32</v>
      </c>
      <c r="B43" s="22"/>
      <c r="C43" s="22"/>
      <c r="D43" s="22"/>
      <c r="E43" s="22"/>
      <c r="F43" s="22"/>
      <c r="G43" s="17"/>
      <c r="H43" s="23"/>
      <c r="I43" s="17">
        <v>4318.22</v>
      </c>
    </row>
    <row r="44" spans="1:9" ht="12.75">
      <c r="A44" s="2"/>
      <c r="B44" s="17"/>
      <c r="C44" s="17"/>
      <c r="D44" s="17"/>
      <c r="E44" s="17"/>
      <c r="F44" s="17"/>
      <c r="G44" s="17"/>
      <c r="H44" s="17"/>
      <c r="I44" s="17"/>
    </row>
    <row r="45" spans="1:9" ht="12.75">
      <c r="A45" s="5" t="s">
        <v>33</v>
      </c>
      <c r="B45" s="56">
        <f>SUM(B46:B56)</f>
        <v>45020</v>
      </c>
      <c r="C45" s="56">
        <f aca="true" t="shared" si="6" ref="C45:I45">SUM(C46:C56)</f>
        <v>45020</v>
      </c>
      <c r="D45" s="56">
        <f t="shared" si="6"/>
        <v>45020</v>
      </c>
      <c r="E45" s="56">
        <f t="shared" si="6"/>
        <v>45020</v>
      </c>
      <c r="F45" s="56">
        <f t="shared" si="6"/>
        <v>45020</v>
      </c>
      <c r="G45" s="56">
        <f t="shared" si="6"/>
        <v>-25.4</v>
      </c>
      <c r="H45" s="56">
        <f t="shared" si="6"/>
        <v>-124.49</v>
      </c>
      <c r="I45" s="56">
        <f t="shared" si="6"/>
        <v>0</v>
      </c>
    </row>
    <row r="46" spans="1:9" ht="12.75">
      <c r="A46" s="2" t="s">
        <v>34</v>
      </c>
      <c r="B46" s="22"/>
      <c r="C46" s="22"/>
      <c r="D46" s="22"/>
      <c r="E46" s="22"/>
      <c r="F46" s="22"/>
      <c r="G46" s="17">
        <v>-25.4</v>
      </c>
      <c r="H46" s="18">
        <v>-124.49</v>
      </c>
      <c r="I46" s="17"/>
    </row>
    <row r="47" spans="1:9" ht="12.75">
      <c r="A47" s="6" t="s">
        <v>35</v>
      </c>
      <c r="B47" s="17"/>
      <c r="C47" s="17"/>
      <c r="D47" s="17"/>
      <c r="E47" s="17"/>
      <c r="F47" s="17"/>
      <c r="G47" s="17"/>
      <c r="H47" s="17"/>
      <c r="I47" s="17"/>
    </row>
    <row r="48" spans="1:9" ht="12.75">
      <c r="A48" s="6" t="s">
        <v>36</v>
      </c>
      <c r="B48" s="17"/>
      <c r="C48" s="17"/>
      <c r="D48" s="17"/>
      <c r="E48" s="17"/>
      <c r="F48" s="17"/>
      <c r="G48" s="17"/>
      <c r="H48" s="17"/>
      <c r="I48" s="17"/>
    </row>
    <row r="49" spans="1:9" ht="12.75">
      <c r="A49" s="6" t="s">
        <v>37</v>
      </c>
      <c r="B49" s="17"/>
      <c r="C49" s="17"/>
      <c r="D49" s="17"/>
      <c r="E49" s="17"/>
      <c r="F49" s="17"/>
      <c r="G49" s="17"/>
      <c r="H49" s="17"/>
      <c r="I49" s="17"/>
    </row>
    <row r="50" spans="1:9" ht="12.75">
      <c r="A50" s="9" t="s">
        <v>38</v>
      </c>
      <c r="B50" s="17"/>
      <c r="C50" s="17"/>
      <c r="D50" s="17"/>
      <c r="E50" s="17"/>
      <c r="F50" s="17"/>
      <c r="G50" s="17"/>
      <c r="H50" s="17"/>
      <c r="I50" s="17"/>
    </row>
    <row r="51" spans="1:9" ht="12.75">
      <c r="A51" s="6" t="s">
        <v>39</v>
      </c>
      <c r="B51" s="17"/>
      <c r="C51" s="17"/>
      <c r="D51" s="17"/>
      <c r="E51" s="17"/>
      <c r="F51" s="17"/>
      <c r="G51" s="17"/>
      <c r="H51" s="17"/>
      <c r="I51" s="17"/>
    </row>
    <row r="52" spans="1:9" ht="12.75">
      <c r="A52" s="6" t="s">
        <v>40</v>
      </c>
      <c r="B52" s="17"/>
      <c r="C52" s="17"/>
      <c r="D52" s="17"/>
      <c r="E52" s="17"/>
      <c r="F52" s="17"/>
      <c r="G52" s="17"/>
      <c r="H52" s="17"/>
      <c r="I52" s="17"/>
    </row>
    <row r="53" spans="1:9" ht="12.75">
      <c r="A53" s="6" t="s">
        <v>41</v>
      </c>
      <c r="B53" s="17"/>
      <c r="C53" s="17"/>
      <c r="D53" s="17"/>
      <c r="E53" s="17"/>
      <c r="F53" s="17"/>
      <c r="G53" s="17"/>
      <c r="H53" s="17"/>
      <c r="I53" s="17"/>
    </row>
    <row r="54" spans="1:9" ht="12.75">
      <c r="A54" s="6" t="s">
        <v>42</v>
      </c>
      <c r="B54" s="17"/>
      <c r="C54" s="17"/>
      <c r="D54" s="17"/>
      <c r="E54" s="17"/>
      <c r="F54" s="17"/>
      <c r="G54" s="17"/>
      <c r="H54" s="17"/>
      <c r="I54" s="17"/>
    </row>
    <row r="55" spans="1:9" ht="12.75">
      <c r="A55" s="9" t="s">
        <v>43</v>
      </c>
      <c r="B55" s="17"/>
      <c r="C55" s="17"/>
      <c r="D55" s="17"/>
      <c r="E55" s="17"/>
      <c r="F55" s="17"/>
      <c r="G55" s="17"/>
      <c r="H55" s="17"/>
      <c r="I55" s="17"/>
    </row>
    <row r="56" spans="1:9" ht="12.75">
      <c r="A56" s="9" t="s">
        <v>44</v>
      </c>
      <c r="B56" s="17">
        <v>45020</v>
      </c>
      <c r="C56" s="17">
        <v>45020</v>
      </c>
      <c r="D56" s="17">
        <v>45020</v>
      </c>
      <c r="E56" s="17">
        <v>45020</v>
      </c>
      <c r="F56" s="17">
        <v>45020</v>
      </c>
      <c r="G56" s="17"/>
      <c r="H56" s="17"/>
      <c r="I56" s="17"/>
    </row>
    <row r="57" spans="1:9" ht="12.75">
      <c r="A57" s="9"/>
      <c r="B57" s="17"/>
      <c r="C57" s="17"/>
      <c r="D57" s="17"/>
      <c r="E57" s="17"/>
      <c r="F57" s="17"/>
      <c r="G57" s="17"/>
      <c r="H57" s="17"/>
      <c r="I57" s="17"/>
    </row>
    <row r="58" spans="1:9" ht="12.75">
      <c r="A58" s="4" t="s">
        <v>45</v>
      </c>
      <c r="B58" s="55">
        <f>SUM(B59:B65)</f>
        <v>0</v>
      </c>
      <c r="C58" s="55">
        <f aca="true" t="shared" si="7" ref="C58:I58">SUM(C59:C65)</f>
        <v>0</v>
      </c>
      <c r="D58" s="55">
        <f t="shared" si="7"/>
        <v>0</v>
      </c>
      <c r="E58" s="55">
        <f t="shared" si="7"/>
        <v>0</v>
      </c>
      <c r="F58" s="55">
        <f t="shared" si="7"/>
        <v>0</v>
      </c>
      <c r="G58" s="55">
        <f t="shared" si="7"/>
        <v>0</v>
      </c>
      <c r="H58" s="55">
        <f t="shared" si="7"/>
        <v>0</v>
      </c>
      <c r="I58" s="55">
        <f t="shared" si="7"/>
        <v>0</v>
      </c>
    </row>
    <row r="59" spans="1:9" ht="12.75">
      <c r="A59" s="2" t="s">
        <v>46</v>
      </c>
      <c r="B59" s="17"/>
      <c r="C59" s="17"/>
      <c r="D59" s="17"/>
      <c r="E59" s="17"/>
      <c r="F59" s="17"/>
      <c r="G59" s="17"/>
      <c r="H59" s="17"/>
      <c r="I59" s="17"/>
    </row>
    <row r="60" spans="1:9" ht="12.75">
      <c r="A60" s="2" t="s">
        <v>47</v>
      </c>
      <c r="B60" s="17"/>
      <c r="C60" s="17"/>
      <c r="D60" s="17"/>
      <c r="E60" s="17"/>
      <c r="F60" s="17"/>
      <c r="G60" s="17"/>
      <c r="H60" s="17"/>
      <c r="I60" s="17"/>
    </row>
    <row r="61" spans="1:9" ht="12.75">
      <c r="A61" s="2" t="s">
        <v>48</v>
      </c>
      <c r="B61" s="17"/>
      <c r="C61" s="17"/>
      <c r="D61" s="17"/>
      <c r="E61" s="17"/>
      <c r="F61" s="17"/>
      <c r="G61" s="17"/>
      <c r="H61" s="17"/>
      <c r="I61" s="17"/>
    </row>
    <row r="62" spans="1:9" ht="12.75">
      <c r="A62" s="2" t="s">
        <v>49</v>
      </c>
      <c r="B62" s="17"/>
      <c r="C62" s="17"/>
      <c r="D62" s="17"/>
      <c r="E62" s="17"/>
      <c r="F62" s="17"/>
      <c r="G62" s="17"/>
      <c r="H62" s="17"/>
      <c r="I62" s="17"/>
    </row>
    <row r="63" spans="1:9" ht="12.75">
      <c r="A63" s="2" t="s">
        <v>50</v>
      </c>
      <c r="B63" s="17"/>
      <c r="C63" s="17"/>
      <c r="D63" s="17"/>
      <c r="E63" s="17"/>
      <c r="F63" s="17"/>
      <c r="G63" s="17"/>
      <c r="H63" s="17"/>
      <c r="I63" s="17"/>
    </row>
    <row r="64" spans="1:9" ht="12.75">
      <c r="A64" s="2" t="s">
        <v>51</v>
      </c>
      <c r="B64" s="17"/>
      <c r="C64" s="17"/>
      <c r="D64" s="17"/>
      <c r="E64" s="17"/>
      <c r="F64" s="17"/>
      <c r="G64" s="17"/>
      <c r="H64" s="17"/>
      <c r="I64" s="17"/>
    </row>
    <row r="65" spans="1:9" ht="12.75">
      <c r="A65" s="2" t="s">
        <v>52</v>
      </c>
      <c r="B65" s="17"/>
      <c r="C65" s="17"/>
      <c r="D65" s="17"/>
      <c r="E65" s="17"/>
      <c r="F65" s="17"/>
      <c r="G65" s="17"/>
      <c r="H65" s="17"/>
      <c r="I65" s="17"/>
    </row>
    <row r="66" spans="1:9" ht="12.75">
      <c r="A66" s="2"/>
      <c r="B66" s="17"/>
      <c r="C66" s="17"/>
      <c r="D66" s="17"/>
      <c r="E66" s="17"/>
      <c r="F66" s="17"/>
      <c r="G66" s="17"/>
      <c r="H66" s="17"/>
      <c r="I66" s="17"/>
    </row>
    <row r="67" spans="1:9" ht="12.75">
      <c r="A67" s="4" t="s">
        <v>53</v>
      </c>
      <c r="B67" s="55">
        <f>SUM(B68:B70)</f>
        <v>262.2</v>
      </c>
      <c r="C67" s="55">
        <f aca="true" t="shared" si="8" ref="C67:I67">SUM(C68:C70)</f>
        <v>242</v>
      </c>
      <c r="D67" s="55">
        <f t="shared" si="8"/>
        <v>152</v>
      </c>
      <c r="E67" s="55">
        <f t="shared" si="8"/>
        <v>119</v>
      </c>
      <c r="F67" s="55">
        <f t="shared" si="8"/>
        <v>88.9</v>
      </c>
      <c r="G67" s="55">
        <f t="shared" si="8"/>
        <v>67.96</v>
      </c>
      <c r="H67" s="55">
        <f t="shared" si="8"/>
        <v>57.89</v>
      </c>
      <c r="I67" s="55">
        <f t="shared" si="8"/>
        <v>102.6</v>
      </c>
    </row>
    <row r="68" spans="1:9" ht="12.75">
      <c r="A68" s="2" t="s">
        <v>54</v>
      </c>
      <c r="B68" s="16">
        <v>-2.8</v>
      </c>
      <c r="C68" s="16"/>
      <c r="D68" s="16"/>
      <c r="E68" s="16"/>
      <c r="F68" s="16"/>
      <c r="G68" s="15"/>
      <c r="H68" s="18"/>
      <c r="I68" s="15"/>
    </row>
    <row r="69" spans="1:9" ht="12.75">
      <c r="A69" s="2" t="s">
        <v>55</v>
      </c>
      <c r="B69" s="16">
        <v>41.9</v>
      </c>
      <c r="C69" s="16">
        <v>61.1</v>
      </c>
      <c r="D69" s="16">
        <v>20.3</v>
      </c>
      <c r="E69" s="16"/>
      <c r="F69" s="16"/>
      <c r="G69" s="15"/>
      <c r="H69" s="18"/>
      <c r="I69" s="15">
        <v>46.85</v>
      </c>
    </row>
    <row r="70" spans="1:9" ht="12.75">
      <c r="A70" s="2" t="s">
        <v>56</v>
      </c>
      <c r="B70" s="16">
        <v>223.1</v>
      </c>
      <c r="C70" s="16">
        <v>180.9</v>
      </c>
      <c r="D70" s="16">
        <v>131.7</v>
      </c>
      <c r="E70" s="16">
        <v>119</v>
      </c>
      <c r="F70" s="16">
        <v>88.9</v>
      </c>
      <c r="G70" s="20">
        <v>67.96</v>
      </c>
      <c r="H70" s="18">
        <v>57.89</v>
      </c>
      <c r="I70" s="20">
        <v>55.75</v>
      </c>
    </row>
    <row r="71" spans="1:9" ht="12.75">
      <c r="A71" s="2"/>
      <c r="B71" s="17"/>
      <c r="C71" s="17"/>
      <c r="D71" s="17"/>
      <c r="E71" s="17"/>
      <c r="F71" s="17"/>
      <c r="G71" s="17"/>
      <c r="H71" s="17"/>
      <c r="I71" s="17"/>
    </row>
    <row r="72" spans="1:9" ht="12.75">
      <c r="A72" s="4" t="s">
        <v>57</v>
      </c>
      <c r="B72" s="55">
        <f>B73</f>
        <v>0</v>
      </c>
      <c r="C72" s="55">
        <f aca="true" t="shared" si="9" ref="C72:I72">C73</f>
        <v>0</v>
      </c>
      <c r="D72" s="55">
        <f t="shared" si="9"/>
        <v>0</v>
      </c>
      <c r="E72" s="55">
        <f t="shared" si="9"/>
        <v>0</v>
      </c>
      <c r="F72" s="55">
        <f t="shared" si="9"/>
        <v>746075.1</v>
      </c>
      <c r="G72" s="55">
        <f t="shared" si="9"/>
        <v>1354173.33</v>
      </c>
      <c r="H72" s="55">
        <f t="shared" si="9"/>
        <v>1175598.55</v>
      </c>
      <c r="I72" s="55">
        <f t="shared" si="9"/>
        <v>1465531.62</v>
      </c>
    </row>
    <row r="73" spans="1:9" ht="12.75">
      <c r="A73" s="2" t="s">
        <v>58</v>
      </c>
      <c r="B73" s="16"/>
      <c r="C73" s="16"/>
      <c r="D73" s="16"/>
      <c r="E73" s="16"/>
      <c r="F73" s="16">
        <v>746075.1</v>
      </c>
      <c r="G73" s="17">
        <v>1354173.33</v>
      </c>
      <c r="H73" s="18">
        <v>1175598.55</v>
      </c>
      <c r="I73" s="17">
        <v>1465531.62</v>
      </c>
    </row>
    <row r="74" spans="1:9" ht="12.75">
      <c r="A74" s="2"/>
      <c r="B74" s="17"/>
      <c r="C74" s="17"/>
      <c r="D74" s="17"/>
      <c r="E74" s="17"/>
      <c r="F74" s="17"/>
      <c r="G74" s="17"/>
      <c r="H74" s="17"/>
      <c r="I74" s="17"/>
    </row>
    <row r="75" spans="1:9" ht="12.75">
      <c r="A75" s="4" t="s">
        <v>59</v>
      </c>
      <c r="B75" s="17"/>
      <c r="C75" s="17"/>
      <c r="D75" s="17"/>
      <c r="E75" s="17"/>
      <c r="F75" s="17"/>
      <c r="G75" s="17"/>
      <c r="H75" s="17"/>
      <c r="I75" s="17"/>
    </row>
    <row r="76" spans="1:9" ht="12.75">
      <c r="A76" s="2" t="s">
        <v>60</v>
      </c>
      <c r="B76" s="17"/>
      <c r="C76" s="17"/>
      <c r="D76" s="17"/>
      <c r="E76" s="17"/>
      <c r="F76" s="17"/>
      <c r="G76" s="17"/>
      <c r="H76" s="17"/>
      <c r="I76" s="17"/>
    </row>
    <row r="77" spans="1:9" ht="12.75">
      <c r="A77" s="4" t="s">
        <v>61</v>
      </c>
      <c r="B77" s="17"/>
      <c r="C77" s="17"/>
      <c r="D77" s="17"/>
      <c r="E77" s="17"/>
      <c r="F77" s="17"/>
      <c r="G77" s="17"/>
      <c r="H77" s="17"/>
      <c r="I77" s="17"/>
    </row>
    <row r="78" spans="1:9" ht="12.75">
      <c r="A78" s="2" t="s">
        <v>62</v>
      </c>
      <c r="B78" s="17"/>
      <c r="C78" s="17"/>
      <c r="D78" s="17"/>
      <c r="E78" s="17"/>
      <c r="F78" s="17"/>
      <c r="G78" s="17"/>
      <c r="H78" s="17"/>
      <c r="I78" s="17"/>
    </row>
    <row r="79" spans="1:9" ht="12.75">
      <c r="A79" s="4" t="s">
        <v>63</v>
      </c>
      <c r="B79" s="55">
        <f>B80</f>
        <v>111.5</v>
      </c>
      <c r="C79" s="55">
        <f aca="true" t="shared" si="10" ref="C79:I79">C80</f>
        <v>196.2</v>
      </c>
      <c r="D79" s="55">
        <f t="shared" si="10"/>
        <v>342.6</v>
      </c>
      <c r="E79" s="55">
        <f t="shared" si="10"/>
        <v>358.8</v>
      </c>
      <c r="F79" s="55">
        <f t="shared" si="10"/>
        <v>362.3</v>
      </c>
      <c r="G79" s="55">
        <f t="shared" si="10"/>
        <v>362.32</v>
      </c>
      <c r="H79" s="55">
        <f t="shared" si="10"/>
        <v>373.72</v>
      </c>
      <c r="I79" s="55">
        <f t="shared" si="10"/>
        <v>379.77</v>
      </c>
    </row>
    <row r="80" spans="1:9" ht="12.75">
      <c r="A80" s="2" t="s">
        <v>64</v>
      </c>
      <c r="B80" s="16">
        <v>111.5</v>
      </c>
      <c r="C80" s="16">
        <v>196.2</v>
      </c>
      <c r="D80" s="16">
        <v>342.6</v>
      </c>
      <c r="E80" s="16">
        <v>358.8</v>
      </c>
      <c r="F80" s="16">
        <v>362.3</v>
      </c>
      <c r="G80" s="15">
        <v>362.32</v>
      </c>
      <c r="H80" s="20">
        <v>373.72</v>
      </c>
      <c r="I80" s="15">
        <v>379.77</v>
      </c>
    </row>
    <row r="81" spans="1:9" ht="12.75">
      <c r="A81" s="2"/>
      <c r="B81" s="17"/>
      <c r="C81" s="17"/>
      <c r="D81" s="17"/>
      <c r="E81" s="17"/>
      <c r="F81" s="17"/>
      <c r="G81" s="17"/>
      <c r="H81" s="17"/>
      <c r="I81" s="17"/>
    </row>
    <row r="82" spans="1:9" ht="12.75">
      <c r="A82" s="4" t="s">
        <v>65</v>
      </c>
      <c r="B82" s="55">
        <f>SUM(B83:B85)</f>
        <v>0</v>
      </c>
      <c r="C82" s="55">
        <f aca="true" t="shared" si="11" ref="C82:I82">SUM(C83:C85)</f>
        <v>0</v>
      </c>
      <c r="D82" s="55">
        <f t="shared" si="11"/>
        <v>0</v>
      </c>
      <c r="E82" s="55">
        <f t="shared" si="11"/>
        <v>0</v>
      </c>
      <c r="F82" s="55">
        <f t="shared" si="11"/>
        <v>0</v>
      </c>
      <c r="G82" s="55">
        <f t="shared" si="11"/>
        <v>0</v>
      </c>
      <c r="H82" s="55">
        <f t="shared" si="11"/>
        <v>0</v>
      </c>
      <c r="I82" s="55">
        <f t="shared" si="11"/>
        <v>6238.27</v>
      </c>
    </row>
    <row r="83" spans="1:9" ht="12.75">
      <c r="A83" s="2" t="s">
        <v>66</v>
      </c>
      <c r="B83" s="17"/>
      <c r="C83" s="17"/>
      <c r="D83" s="17"/>
      <c r="E83" s="17"/>
      <c r="F83" s="17"/>
      <c r="G83" s="17"/>
      <c r="H83" s="17"/>
      <c r="I83" s="17"/>
    </row>
    <row r="84" spans="1:9" ht="12.75">
      <c r="A84" s="2" t="s">
        <v>67</v>
      </c>
      <c r="B84" s="17"/>
      <c r="C84" s="17"/>
      <c r="D84" s="17"/>
      <c r="E84" s="17"/>
      <c r="F84" s="17"/>
      <c r="G84" s="17"/>
      <c r="H84" s="17"/>
      <c r="I84" s="17"/>
    </row>
    <row r="85" spans="1:9" ht="12.75">
      <c r="A85" s="2" t="s">
        <v>68</v>
      </c>
      <c r="B85" s="16"/>
      <c r="C85" s="16"/>
      <c r="D85" s="16"/>
      <c r="E85" s="16"/>
      <c r="F85" s="16"/>
      <c r="G85" s="15"/>
      <c r="H85" s="18"/>
      <c r="I85" s="17">
        <v>6238.27</v>
      </c>
    </row>
    <row r="86" spans="1:9" ht="12.75">
      <c r="A86" s="2"/>
      <c r="B86" s="17"/>
      <c r="C86" s="17"/>
      <c r="D86" s="17"/>
      <c r="E86" s="17"/>
      <c r="F86" s="17"/>
      <c r="G86" s="17"/>
      <c r="H86" s="17"/>
      <c r="I86" s="17"/>
    </row>
    <row r="87" spans="1:9" ht="12.75">
      <c r="A87" s="4" t="s">
        <v>69</v>
      </c>
      <c r="B87" s="55">
        <f>SUM(B88:B95)</f>
        <v>42885.39</v>
      </c>
      <c r="C87" s="55">
        <f aca="true" t="shared" si="12" ref="C87:I87">SUM(C88:C95)</f>
        <v>43011.490000000005</v>
      </c>
      <c r="D87" s="55">
        <f t="shared" si="12"/>
        <v>41367.19</v>
      </c>
      <c r="E87" s="55">
        <f t="shared" si="12"/>
        <v>41957.89</v>
      </c>
      <c r="F87" s="55">
        <f t="shared" si="12"/>
        <v>42265.39</v>
      </c>
      <c r="G87" s="55">
        <f t="shared" si="12"/>
        <v>26599.14</v>
      </c>
      <c r="H87" s="55">
        <f t="shared" si="12"/>
        <v>62706.02</v>
      </c>
      <c r="I87" s="55">
        <f t="shared" si="12"/>
        <v>190918.53999999998</v>
      </c>
    </row>
    <row r="88" spans="1:9" ht="12.75">
      <c r="A88" s="2" t="s">
        <v>70</v>
      </c>
      <c r="B88" s="25"/>
      <c r="C88" s="25"/>
      <c r="D88" s="25"/>
      <c r="E88" s="25"/>
      <c r="F88" s="25"/>
      <c r="G88" s="17">
        <v>22026.98</v>
      </c>
      <c r="H88" s="18">
        <v>56319.85</v>
      </c>
      <c r="I88" s="17">
        <v>185128.21</v>
      </c>
    </row>
    <row r="89" spans="1:9" ht="12.75">
      <c r="A89" s="2" t="s">
        <v>71</v>
      </c>
      <c r="B89" s="16">
        <v>5318.1</v>
      </c>
      <c r="C89" s="16">
        <v>5444.2</v>
      </c>
      <c r="D89" s="16">
        <v>3799.9</v>
      </c>
      <c r="E89" s="16">
        <v>4390.6</v>
      </c>
      <c r="F89" s="16">
        <v>4698.1</v>
      </c>
      <c r="G89" s="17">
        <v>4572.16</v>
      </c>
      <c r="H89" s="18">
        <v>6386.17</v>
      </c>
      <c r="I89" s="17">
        <v>3412.55</v>
      </c>
    </row>
    <row r="90" spans="1:9" ht="12.75">
      <c r="A90" s="2" t="s">
        <v>72</v>
      </c>
      <c r="B90" s="17"/>
      <c r="C90" s="17"/>
      <c r="D90" s="17"/>
      <c r="E90" s="17"/>
      <c r="F90" s="17"/>
      <c r="G90" s="17"/>
      <c r="H90" s="17"/>
      <c r="I90" s="17"/>
    </row>
    <row r="91" spans="1:9" ht="12.75">
      <c r="A91" s="2" t="s">
        <v>73</v>
      </c>
      <c r="B91" s="16">
        <v>22568.43</v>
      </c>
      <c r="C91" s="16">
        <v>22568.43</v>
      </c>
      <c r="D91" s="16">
        <v>22568.43</v>
      </c>
      <c r="E91" s="16">
        <v>22568.43</v>
      </c>
      <c r="F91" s="16">
        <v>22568.43</v>
      </c>
      <c r="G91" s="20"/>
      <c r="H91" s="18"/>
      <c r="I91" s="15"/>
    </row>
    <row r="92" spans="1:9" ht="12.75">
      <c r="A92" s="2" t="s">
        <v>74</v>
      </c>
      <c r="B92" s="16"/>
      <c r="C92" s="16"/>
      <c r="D92" s="16"/>
      <c r="E92" s="16"/>
      <c r="F92" s="16"/>
      <c r="G92" s="20"/>
      <c r="H92" s="18"/>
      <c r="I92" s="17">
        <v>1947.76</v>
      </c>
    </row>
    <row r="93" spans="1:9" ht="12.75">
      <c r="A93" s="2" t="s">
        <v>75</v>
      </c>
      <c r="B93" s="16"/>
      <c r="C93" s="16"/>
      <c r="D93" s="16"/>
      <c r="E93" s="16"/>
      <c r="F93" s="16"/>
      <c r="G93" s="15"/>
      <c r="H93" s="18"/>
      <c r="I93" s="15">
        <v>430.02</v>
      </c>
    </row>
    <row r="94" spans="1:9" ht="12.75">
      <c r="A94" s="2" t="s">
        <v>76</v>
      </c>
      <c r="B94" s="16">
        <v>14998.86</v>
      </c>
      <c r="C94" s="16">
        <v>14998.86</v>
      </c>
      <c r="D94" s="16">
        <v>14998.86</v>
      </c>
      <c r="E94" s="16">
        <v>14998.86</v>
      </c>
      <c r="F94" s="16">
        <v>14998.86</v>
      </c>
      <c r="G94" s="20"/>
      <c r="H94" s="18"/>
      <c r="I94" s="15"/>
    </row>
    <row r="95" spans="1:9" ht="12.75">
      <c r="A95" s="6" t="s">
        <v>77</v>
      </c>
      <c r="B95" s="17"/>
      <c r="C95" s="17"/>
      <c r="D95" s="17"/>
      <c r="E95" s="17"/>
      <c r="F95" s="17"/>
      <c r="G95" s="17"/>
      <c r="H95" s="17"/>
      <c r="I95" s="17"/>
    </row>
    <row r="96" spans="1:9" ht="12.75">
      <c r="A96" s="6"/>
      <c r="B96" s="17"/>
      <c r="C96" s="17"/>
      <c r="D96" s="17"/>
      <c r="E96" s="17"/>
      <c r="F96" s="17"/>
      <c r="G96" s="17"/>
      <c r="H96" s="17"/>
      <c r="I96" s="17"/>
    </row>
    <row r="97" spans="1:9" ht="12.75">
      <c r="A97" s="4" t="s">
        <v>78</v>
      </c>
      <c r="B97" s="55">
        <f>SUM(B98:B105)</f>
        <v>58934.9</v>
      </c>
      <c r="C97" s="55">
        <f aca="true" t="shared" si="13" ref="C97:I97">SUM(C98:C105)</f>
        <v>66041.1</v>
      </c>
      <c r="D97" s="55">
        <f t="shared" si="13"/>
        <v>48398.2</v>
      </c>
      <c r="E97" s="55">
        <f t="shared" si="13"/>
        <v>51832.4</v>
      </c>
      <c r="F97" s="55">
        <f t="shared" si="13"/>
        <v>63599.2</v>
      </c>
      <c r="G97" s="55">
        <f t="shared" si="13"/>
        <v>2766.71</v>
      </c>
      <c r="H97" s="55">
        <f t="shared" si="13"/>
        <v>71190.11</v>
      </c>
      <c r="I97" s="55">
        <f t="shared" si="13"/>
        <v>59470.42</v>
      </c>
    </row>
    <row r="98" spans="1:9" ht="12.75">
      <c r="A98" s="2" t="s">
        <v>79</v>
      </c>
      <c r="B98" s="16">
        <v>25897.6</v>
      </c>
      <c r="C98" s="16">
        <v>48237.6</v>
      </c>
      <c r="D98" s="16">
        <v>34333.2</v>
      </c>
      <c r="E98" s="16">
        <v>41340.3</v>
      </c>
      <c r="F98" s="16">
        <v>54706.6</v>
      </c>
      <c r="G98" s="15"/>
      <c r="H98" s="18"/>
      <c r="I98" s="15"/>
    </row>
    <row r="99" spans="1:9" ht="12.75">
      <c r="A99" s="2" t="s">
        <v>80</v>
      </c>
      <c r="B99" s="16"/>
      <c r="C99" s="16"/>
      <c r="D99" s="16"/>
      <c r="E99" s="16"/>
      <c r="F99" s="16"/>
      <c r="G99" s="15"/>
      <c r="H99" s="20">
        <v>65756.05</v>
      </c>
      <c r="I99" s="17">
        <v>46444.18</v>
      </c>
    </row>
    <row r="100" spans="1:9" ht="12.75">
      <c r="A100" s="6" t="s">
        <v>81</v>
      </c>
      <c r="B100" s="17"/>
      <c r="C100" s="17"/>
      <c r="D100" s="17"/>
      <c r="E100" s="17"/>
      <c r="F100" s="17"/>
      <c r="G100" s="17"/>
      <c r="H100" s="17"/>
      <c r="I100" s="17"/>
    </row>
    <row r="101" spans="1:9" ht="12.75">
      <c r="A101" s="2" t="s">
        <v>82</v>
      </c>
      <c r="B101" s="16">
        <v>33037.3</v>
      </c>
      <c r="C101" s="16">
        <v>17803.5</v>
      </c>
      <c r="D101" s="16">
        <v>14065</v>
      </c>
      <c r="E101" s="16">
        <v>10492.1</v>
      </c>
      <c r="F101" s="16">
        <v>8892.6</v>
      </c>
      <c r="G101" s="20"/>
      <c r="H101" s="18"/>
      <c r="I101" s="15"/>
    </row>
    <row r="102" spans="1:9" ht="12.75">
      <c r="A102" s="2" t="s">
        <v>83</v>
      </c>
      <c r="B102" s="16"/>
      <c r="C102" s="16"/>
      <c r="D102" s="16"/>
      <c r="E102" s="16"/>
      <c r="F102" s="16"/>
      <c r="G102" s="20">
        <v>2766.71</v>
      </c>
      <c r="H102" s="18">
        <v>5434.06</v>
      </c>
      <c r="I102" s="17">
        <v>13026.24</v>
      </c>
    </row>
    <row r="103" spans="1:9" ht="12.75">
      <c r="A103" s="6" t="s">
        <v>183</v>
      </c>
      <c r="B103" s="17"/>
      <c r="C103" s="17"/>
      <c r="D103" s="17"/>
      <c r="E103" s="17"/>
      <c r="F103" s="17"/>
      <c r="G103" s="17"/>
      <c r="H103" s="17"/>
      <c r="I103" s="17"/>
    </row>
    <row r="104" spans="1:9" ht="12.75">
      <c r="A104" s="6" t="s">
        <v>187</v>
      </c>
      <c r="B104" s="17"/>
      <c r="C104" s="17"/>
      <c r="D104" s="17"/>
      <c r="E104" s="17"/>
      <c r="F104" s="17"/>
      <c r="G104" s="17"/>
      <c r="H104" s="17"/>
      <c r="I104" s="17"/>
    </row>
    <row r="105" spans="1:9" ht="12.75">
      <c r="A105" s="6" t="s">
        <v>84</v>
      </c>
      <c r="B105" s="17"/>
      <c r="C105" s="17"/>
      <c r="D105" s="17"/>
      <c r="E105" s="17"/>
      <c r="F105" s="17"/>
      <c r="G105" s="17"/>
      <c r="H105" s="17"/>
      <c r="I105" s="17"/>
    </row>
    <row r="106" spans="1:9" ht="12.75">
      <c r="A106" s="6"/>
      <c r="B106" s="17"/>
      <c r="C106" s="17"/>
      <c r="D106" s="17"/>
      <c r="E106" s="17"/>
      <c r="F106" s="17"/>
      <c r="G106" s="17"/>
      <c r="H106" s="17"/>
      <c r="I106" s="17"/>
    </row>
    <row r="107" spans="1:9" ht="12.75">
      <c r="A107" s="4" t="s">
        <v>85</v>
      </c>
      <c r="B107" s="55">
        <f>SUM(B108:B112)</f>
        <v>3933.4</v>
      </c>
      <c r="C107" s="55">
        <f aca="true" t="shared" si="14" ref="C107:I107">SUM(C108:C112)</f>
        <v>7804</v>
      </c>
      <c r="D107" s="55">
        <f t="shared" si="14"/>
        <v>6429.2</v>
      </c>
      <c r="E107" s="55">
        <f t="shared" si="14"/>
        <v>6632.4</v>
      </c>
      <c r="F107" s="55">
        <f t="shared" si="14"/>
        <v>9494.3</v>
      </c>
      <c r="G107" s="55">
        <f t="shared" si="14"/>
        <v>0</v>
      </c>
      <c r="H107" s="55">
        <f t="shared" si="14"/>
        <v>11090.98</v>
      </c>
      <c r="I107" s="55">
        <f t="shared" si="14"/>
        <v>13251.14</v>
      </c>
    </row>
    <row r="108" spans="1:9" ht="12.75">
      <c r="A108" s="2" t="s">
        <v>86</v>
      </c>
      <c r="B108" s="16">
        <v>3933.4</v>
      </c>
      <c r="C108" s="16">
        <v>7804</v>
      </c>
      <c r="D108" s="16">
        <v>6429.2</v>
      </c>
      <c r="E108" s="16">
        <v>6632.4</v>
      </c>
      <c r="F108" s="16">
        <v>9494.3</v>
      </c>
      <c r="G108" s="20"/>
      <c r="H108" s="18"/>
      <c r="I108" s="15"/>
    </row>
    <row r="109" spans="1:9" ht="12.75">
      <c r="A109" s="2" t="s">
        <v>87</v>
      </c>
      <c r="B109" s="16"/>
      <c r="C109" s="16"/>
      <c r="D109" s="16"/>
      <c r="E109" s="16"/>
      <c r="F109" s="16"/>
      <c r="G109" s="20"/>
      <c r="H109" s="18">
        <v>6334.36</v>
      </c>
      <c r="I109" s="17">
        <v>9543.19</v>
      </c>
    </row>
    <row r="110" spans="1:9" ht="12.75">
      <c r="A110" s="2" t="s">
        <v>88</v>
      </c>
      <c r="B110" s="16"/>
      <c r="C110" s="16"/>
      <c r="D110" s="16"/>
      <c r="E110" s="16"/>
      <c r="F110" s="16"/>
      <c r="G110" s="20"/>
      <c r="H110" s="18">
        <v>4756.62</v>
      </c>
      <c r="I110" s="17">
        <v>3707.95</v>
      </c>
    </row>
    <row r="111" spans="1:9" ht="12.75">
      <c r="A111" s="2" t="s">
        <v>89</v>
      </c>
      <c r="B111" s="17"/>
      <c r="C111" s="17"/>
      <c r="D111" s="17"/>
      <c r="E111" s="17"/>
      <c r="F111" s="17"/>
      <c r="G111" s="17"/>
      <c r="H111" s="17"/>
      <c r="I111" s="17"/>
    </row>
    <row r="112" spans="1:9" ht="12.75">
      <c r="A112" s="2" t="s">
        <v>90</v>
      </c>
      <c r="B112" s="17"/>
      <c r="C112" s="17"/>
      <c r="D112" s="17"/>
      <c r="E112" s="17"/>
      <c r="F112" s="17"/>
      <c r="G112" s="17"/>
      <c r="H112" s="17"/>
      <c r="I112" s="17"/>
    </row>
    <row r="113" spans="1:9" ht="12.75">
      <c r="A113" s="2"/>
      <c r="B113" s="17"/>
      <c r="C113" s="17"/>
      <c r="D113" s="17"/>
      <c r="E113" s="17"/>
      <c r="F113" s="17"/>
      <c r="G113" s="17"/>
      <c r="H113" s="17"/>
      <c r="I113" s="17"/>
    </row>
    <row r="114" spans="1:9" ht="12.75">
      <c r="A114" s="4" t="s">
        <v>177</v>
      </c>
      <c r="B114" s="17"/>
      <c r="C114" s="17"/>
      <c r="D114" s="17"/>
      <c r="E114" s="17"/>
      <c r="F114" s="17"/>
      <c r="G114" s="17"/>
      <c r="H114" s="17"/>
      <c r="I114" s="17"/>
    </row>
    <row r="115" spans="1:9" ht="12.75">
      <c r="A115" s="2"/>
      <c r="B115" s="17"/>
      <c r="C115" s="17"/>
      <c r="D115" s="17"/>
      <c r="E115" s="17"/>
      <c r="F115" s="17"/>
      <c r="G115" s="17"/>
      <c r="H115" s="17"/>
      <c r="I115" s="17"/>
    </row>
    <row r="116" spans="1:9" ht="12.75">
      <c r="A116" s="3" t="s">
        <v>179</v>
      </c>
      <c r="B116" s="58">
        <f>SUM(B5,B58,B67,B72,B75,B77,B79,B82,B87,B97,B107,B114)</f>
        <v>408132.4300000001</v>
      </c>
      <c r="C116" s="58">
        <f aca="true" t="shared" si="15" ref="C116:I116">SUM(C5,C58,C67,C72,C75,C77,C79,C82,C87,C97,C107,C114)</f>
        <v>402159.3300000001</v>
      </c>
      <c r="D116" s="58">
        <f t="shared" si="15"/>
        <v>399304.43</v>
      </c>
      <c r="E116" s="58">
        <f t="shared" si="15"/>
        <v>408531.13000000006</v>
      </c>
      <c r="F116" s="58">
        <f t="shared" si="15"/>
        <v>1161280.03</v>
      </c>
      <c r="G116" s="58">
        <f t="shared" si="15"/>
        <v>1725821.55</v>
      </c>
      <c r="H116" s="58">
        <f t="shared" si="15"/>
        <v>1660892.9900000002</v>
      </c>
      <c r="I116" s="58">
        <f t="shared" si="15"/>
        <v>2092605.32</v>
      </c>
    </row>
    <row r="117" spans="2:9" ht="12.75">
      <c r="B117" s="24"/>
      <c r="C117" s="24"/>
      <c r="D117" s="24"/>
      <c r="E117" s="24"/>
      <c r="F117" s="24"/>
      <c r="G117" s="24"/>
      <c r="H117" s="24"/>
      <c r="I117" s="24"/>
    </row>
    <row r="118" spans="1:9" ht="12.75">
      <c r="A118" s="10" t="s">
        <v>91</v>
      </c>
      <c r="B118" s="17"/>
      <c r="C118" s="17"/>
      <c r="D118" s="17"/>
      <c r="E118" s="17"/>
      <c r="F118" s="17"/>
      <c r="G118" s="17"/>
      <c r="H118" s="17"/>
      <c r="I118" s="17"/>
    </row>
    <row r="119" spans="1:9" ht="12.75">
      <c r="A119" s="2"/>
      <c r="B119" s="17"/>
      <c r="C119" s="17"/>
      <c r="D119" s="17"/>
      <c r="E119" s="17"/>
      <c r="F119" s="17"/>
      <c r="G119" s="17"/>
      <c r="H119" s="17"/>
      <c r="I119" s="17"/>
    </row>
    <row r="120" spans="1:9" ht="12.75">
      <c r="A120" s="4" t="s">
        <v>92</v>
      </c>
      <c r="B120" s="55">
        <f>SUM(B121:B142)</f>
        <v>390887.7</v>
      </c>
      <c r="C120" s="55">
        <f aca="true" t="shared" si="16" ref="C120:I120">SUM(C121:C142)</f>
        <v>426237.10000000003</v>
      </c>
      <c r="D120" s="55">
        <f t="shared" si="16"/>
        <v>405866.5</v>
      </c>
      <c r="E120" s="55">
        <f t="shared" si="16"/>
        <v>376028.99999999994</v>
      </c>
      <c r="F120" s="55">
        <f t="shared" si="16"/>
        <v>247767.29999999996</v>
      </c>
      <c r="G120" s="55">
        <f t="shared" si="16"/>
        <v>245201.09000000003</v>
      </c>
      <c r="H120" s="55">
        <f t="shared" si="16"/>
        <v>248863.25999999998</v>
      </c>
      <c r="I120" s="55">
        <f t="shared" si="16"/>
        <v>292608.3999999999</v>
      </c>
    </row>
    <row r="121" spans="1:9" ht="12.75">
      <c r="A121" s="2" t="s">
        <v>93</v>
      </c>
      <c r="B121" s="16">
        <v>121617.3</v>
      </c>
      <c r="C121" s="16">
        <v>140391.2</v>
      </c>
      <c r="D121" s="16">
        <v>107810.1</v>
      </c>
      <c r="E121" s="16">
        <v>93421.9</v>
      </c>
      <c r="F121" s="16">
        <v>45312.8</v>
      </c>
      <c r="G121" s="17">
        <v>21559.5</v>
      </c>
      <c r="H121" s="18">
        <v>18614.13</v>
      </c>
      <c r="I121" s="17">
        <v>27367.07</v>
      </c>
    </row>
    <row r="122" spans="1:9" ht="12.75">
      <c r="A122" s="2" t="s">
        <v>94</v>
      </c>
      <c r="B122" s="16"/>
      <c r="C122" s="16"/>
      <c r="D122" s="16">
        <v>12988.7</v>
      </c>
      <c r="E122" s="16">
        <v>13467.2</v>
      </c>
      <c r="F122" s="16">
        <v>13571.9</v>
      </c>
      <c r="G122" s="17">
        <v>11268.19</v>
      </c>
      <c r="H122" s="18">
        <v>10450.67</v>
      </c>
      <c r="I122" s="17">
        <v>15410.29</v>
      </c>
    </row>
    <row r="123" spans="1:9" ht="12.75">
      <c r="A123" s="2" t="s">
        <v>95</v>
      </c>
      <c r="B123" s="16">
        <v>15.8</v>
      </c>
      <c r="C123" s="16">
        <v>9.9</v>
      </c>
      <c r="D123" s="16">
        <v>-1.1</v>
      </c>
      <c r="E123" s="16"/>
      <c r="F123" s="16"/>
      <c r="G123" s="15"/>
      <c r="H123" s="18"/>
      <c r="I123" s="15"/>
    </row>
    <row r="124" spans="1:9" ht="12.75">
      <c r="A124" s="2" t="s">
        <v>96</v>
      </c>
      <c r="B124" s="16">
        <v>8334</v>
      </c>
      <c r="C124" s="16">
        <v>1555.1</v>
      </c>
      <c r="D124" s="16">
        <v>37873.2</v>
      </c>
      <c r="E124" s="16">
        <v>29288.5</v>
      </c>
      <c r="F124" s="16">
        <v>22035.2</v>
      </c>
      <c r="G124" s="17">
        <v>10737.1</v>
      </c>
      <c r="H124" s="18">
        <v>10182.58</v>
      </c>
      <c r="I124" s="17">
        <v>9161.49</v>
      </c>
    </row>
    <row r="125" spans="1:9" ht="12.75">
      <c r="A125" s="2" t="s">
        <v>97</v>
      </c>
      <c r="B125" s="16"/>
      <c r="C125" s="16"/>
      <c r="D125" s="16"/>
      <c r="E125" s="16"/>
      <c r="F125" s="16"/>
      <c r="G125" s="17">
        <v>51361.84</v>
      </c>
      <c r="H125" s="18">
        <v>61514.59</v>
      </c>
      <c r="I125" s="17">
        <v>125227.17</v>
      </c>
    </row>
    <row r="126" spans="1:9" ht="12.75">
      <c r="A126" s="2" t="s">
        <v>98</v>
      </c>
      <c r="B126" s="16"/>
      <c r="C126" s="16"/>
      <c r="D126" s="16"/>
      <c r="E126" s="16"/>
      <c r="F126" s="16">
        <v>43510.6</v>
      </c>
      <c r="G126" s="17">
        <v>64399.69</v>
      </c>
      <c r="H126" s="18">
        <v>64405.24</v>
      </c>
      <c r="I126" s="17">
        <v>12893.8</v>
      </c>
    </row>
    <row r="127" spans="1:9" ht="12.75">
      <c r="A127" s="2" t="s">
        <v>99</v>
      </c>
      <c r="B127" s="16"/>
      <c r="C127" s="16"/>
      <c r="D127" s="16"/>
      <c r="E127" s="16"/>
      <c r="F127" s="16"/>
      <c r="G127" s="17">
        <v>12757.79</v>
      </c>
      <c r="H127" s="18">
        <v>13118.61</v>
      </c>
      <c r="I127" s="17">
        <v>12565.3</v>
      </c>
    </row>
    <row r="128" spans="1:9" ht="12.75">
      <c r="A128" s="2" t="s">
        <v>100</v>
      </c>
      <c r="B128" s="17"/>
      <c r="C128" s="17"/>
      <c r="D128" s="17"/>
      <c r="E128" s="17"/>
      <c r="F128" s="17"/>
      <c r="G128" s="17"/>
      <c r="H128" s="17"/>
      <c r="I128" s="17"/>
    </row>
    <row r="129" spans="1:9" ht="12.75">
      <c r="A129" s="2" t="s">
        <v>101</v>
      </c>
      <c r="B129" s="16"/>
      <c r="C129" s="16"/>
      <c r="D129" s="16">
        <v>217508.7</v>
      </c>
      <c r="E129" s="16">
        <v>218128</v>
      </c>
      <c r="F129" s="16">
        <v>104208</v>
      </c>
      <c r="G129" s="17">
        <v>51549.28</v>
      </c>
      <c r="H129" s="18">
        <v>48590.27</v>
      </c>
      <c r="I129" s="17">
        <v>67225.26</v>
      </c>
    </row>
    <row r="130" spans="1:9" ht="12.75">
      <c r="A130" s="2" t="s">
        <v>102</v>
      </c>
      <c r="B130" s="16">
        <v>153788</v>
      </c>
      <c r="C130" s="16">
        <v>165923.3</v>
      </c>
      <c r="D130" s="16">
        <v>10558.9</v>
      </c>
      <c r="E130" s="16">
        <v>581.9</v>
      </c>
      <c r="F130" s="16">
        <v>362.8</v>
      </c>
      <c r="G130" s="20">
        <v>300.57</v>
      </c>
      <c r="H130" s="18"/>
      <c r="I130" s="15"/>
    </row>
    <row r="131" spans="1:9" ht="12.75">
      <c r="A131" s="2" t="s">
        <v>103</v>
      </c>
      <c r="B131" s="16">
        <v>8969.4</v>
      </c>
      <c r="C131" s="16">
        <v>12682.8</v>
      </c>
      <c r="D131" s="16">
        <v>796.1</v>
      </c>
      <c r="E131" s="16">
        <v>6.8</v>
      </c>
      <c r="F131" s="16">
        <v>39.3</v>
      </c>
      <c r="G131" s="20">
        <v>2.69</v>
      </c>
      <c r="H131" s="18"/>
      <c r="I131" s="15"/>
    </row>
    <row r="132" spans="1:9" ht="12.75">
      <c r="A132" s="2" t="s">
        <v>104</v>
      </c>
      <c r="B132" s="16"/>
      <c r="C132" s="16"/>
      <c r="D132" s="16">
        <v>1957.9</v>
      </c>
      <c r="E132" s="16">
        <v>2518.6</v>
      </c>
      <c r="F132" s="16">
        <v>605.3</v>
      </c>
      <c r="G132" s="17">
        <v>3223.1</v>
      </c>
      <c r="H132" s="18">
        <v>1465.47</v>
      </c>
      <c r="I132" s="17">
        <v>1490.83</v>
      </c>
    </row>
    <row r="133" spans="1:9" ht="12.75">
      <c r="A133" s="2" t="s">
        <v>105</v>
      </c>
      <c r="B133" s="16">
        <v>63890.2</v>
      </c>
      <c r="C133" s="16">
        <v>70400.8</v>
      </c>
      <c r="D133" s="16">
        <v>3214.8</v>
      </c>
      <c r="E133" s="16">
        <v>96.3</v>
      </c>
      <c r="F133" s="16">
        <v>97.9</v>
      </c>
      <c r="G133" s="20">
        <v>145.8</v>
      </c>
      <c r="H133" s="18"/>
      <c r="I133" s="15"/>
    </row>
    <row r="134" spans="1:9" ht="12.75">
      <c r="A134" s="2" t="s">
        <v>106</v>
      </c>
      <c r="B134" s="16">
        <v>25789.9</v>
      </c>
      <c r="C134" s="16">
        <v>32732.4</v>
      </c>
      <c r="D134" s="16">
        <v>3345.2</v>
      </c>
      <c r="E134" s="16">
        <v>1401.8</v>
      </c>
      <c r="F134" s="16">
        <v>607.5</v>
      </c>
      <c r="G134" s="20">
        <v>100.26</v>
      </c>
      <c r="H134" s="18"/>
      <c r="I134" s="20">
        <v>11.14</v>
      </c>
    </row>
    <row r="135" spans="1:9" ht="12.75">
      <c r="A135" s="2" t="s">
        <v>107</v>
      </c>
      <c r="B135" s="16">
        <v>6884.8</v>
      </c>
      <c r="C135" s="16">
        <v>794.2</v>
      </c>
      <c r="D135" s="16">
        <v>7894.9</v>
      </c>
      <c r="E135" s="16">
        <v>3738.3</v>
      </c>
      <c r="F135" s="16">
        <v>883.1</v>
      </c>
      <c r="G135" s="20">
        <v>33.56</v>
      </c>
      <c r="H135" s="18">
        <v>7.33</v>
      </c>
      <c r="I135" s="20">
        <v>32.1</v>
      </c>
    </row>
    <row r="136" spans="1:9" ht="12.75">
      <c r="A136" s="2" t="s">
        <v>108</v>
      </c>
      <c r="B136" s="16"/>
      <c r="C136" s="16"/>
      <c r="D136" s="16"/>
      <c r="E136" s="16">
        <v>1.9</v>
      </c>
      <c r="F136" s="16"/>
      <c r="G136" s="15">
        <v>17.59</v>
      </c>
      <c r="H136" s="18">
        <v>68.41</v>
      </c>
      <c r="I136" s="20">
        <v>17</v>
      </c>
    </row>
    <row r="137" spans="1:9" ht="12.75">
      <c r="A137" s="2" t="s">
        <v>109</v>
      </c>
      <c r="B137" s="16"/>
      <c r="C137" s="16"/>
      <c r="D137" s="16"/>
      <c r="E137" s="16">
        <v>11627.3</v>
      </c>
      <c r="F137" s="16">
        <v>15333.5</v>
      </c>
      <c r="G137" s="17">
        <v>15990.91</v>
      </c>
      <c r="H137" s="18">
        <v>18970.79</v>
      </c>
      <c r="I137" s="17">
        <v>19769.55</v>
      </c>
    </row>
    <row r="138" spans="1:9" ht="12.75">
      <c r="A138" s="2" t="s">
        <v>110</v>
      </c>
      <c r="B138" s="16">
        <v>1485.8</v>
      </c>
      <c r="C138" s="16">
        <v>1596.4</v>
      </c>
      <c r="D138" s="16">
        <v>1698.5</v>
      </c>
      <c r="E138" s="16">
        <v>1589.9</v>
      </c>
      <c r="F138" s="16">
        <v>1199.4</v>
      </c>
      <c r="G138" s="17">
        <v>1689.15</v>
      </c>
      <c r="H138" s="18">
        <v>1370.08</v>
      </c>
      <c r="I138" s="17">
        <v>1347.73</v>
      </c>
    </row>
    <row r="139" spans="1:9" ht="12.75">
      <c r="A139" s="2" t="s">
        <v>111</v>
      </c>
      <c r="B139" s="17"/>
      <c r="C139" s="17"/>
      <c r="D139" s="17"/>
      <c r="E139" s="17"/>
      <c r="F139" s="17"/>
      <c r="G139" s="17"/>
      <c r="H139" s="17"/>
      <c r="I139" s="17"/>
    </row>
    <row r="140" spans="1:9" ht="12.75">
      <c r="A140" s="2" t="s">
        <v>112</v>
      </c>
      <c r="B140" s="16">
        <v>112.5</v>
      </c>
      <c r="C140" s="16">
        <v>151</v>
      </c>
      <c r="D140" s="16">
        <v>220.6</v>
      </c>
      <c r="E140" s="16">
        <v>168.3</v>
      </c>
      <c r="F140" s="16"/>
      <c r="G140" s="20">
        <v>64.07</v>
      </c>
      <c r="H140" s="18">
        <v>105.09</v>
      </c>
      <c r="I140" s="17">
        <v>89.67</v>
      </c>
    </row>
    <row r="141" spans="1:9" ht="12.75">
      <c r="A141" s="2" t="s">
        <v>113</v>
      </c>
      <c r="B141" s="17"/>
      <c r="C141" s="17"/>
      <c r="D141" s="17"/>
      <c r="E141" s="17"/>
      <c r="F141" s="17"/>
      <c r="G141" s="17"/>
      <c r="H141" s="17"/>
      <c r="I141" s="17"/>
    </row>
    <row r="142" spans="1:9" ht="12.75">
      <c r="A142" s="2" t="s">
        <v>114</v>
      </c>
      <c r="B142" s="16"/>
      <c r="C142" s="16"/>
      <c r="D142" s="16"/>
      <c r="E142" s="16">
        <v>-7.7</v>
      </c>
      <c r="F142" s="16"/>
      <c r="G142" s="15"/>
      <c r="H142" s="18"/>
      <c r="I142" s="15"/>
    </row>
    <row r="143" spans="1:9" ht="12.75">
      <c r="A143" s="2"/>
      <c r="B143" s="17"/>
      <c r="C143" s="17"/>
      <c r="D143" s="17"/>
      <c r="E143" s="17"/>
      <c r="F143" s="17"/>
      <c r="G143" s="17"/>
      <c r="H143" s="17"/>
      <c r="I143" s="17"/>
    </row>
    <row r="144" spans="1:9" ht="12.75">
      <c r="A144" s="4" t="s">
        <v>115</v>
      </c>
      <c r="B144" s="17"/>
      <c r="C144" s="17"/>
      <c r="D144" s="17"/>
      <c r="E144" s="17"/>
      <c r="F144" s="17"/>
      <c r="G144" s="17"/>
      <c r="H144" s="17"/>
      <c r="I144" s="17"/>
    </row>
    <row r="145" spans="1:9" ht="12.75">
      <c r="A145" s="2"/>
      <c r="B145" s="17"/>
      <c r="C145" s="17"/>
      <c r="D145" s="17"/>
      <c r="E145" s="17"/>
      <c r="F145" s="17"/>
      <c r="G145" s="17"/>
      <c r="H145" s="17"/>
      <c r="I145" s="17"/>
    </row>
    <row r="146" spans="1:9" ht="12.75">
      <c r="A146" s="4" t="s">
        <v>116</v>
      </c>
      <c r="B146" s="55">
        <f>SUM(B147:B158)</f>
        <v>129441.3</v>
      </c>
      <c r="C146" s="55">
        <f aca="true" t="shared" si="17" ref="C146:I146">SUM(C147:C158)</f>
        <v>172777.49999999997</v>
      </c>
      <c r="D146" s="55">
        <f t="shared" si="17"/>
        <v>164776.19999999998</v>
      </c>
      <c r="E146" s="55">
        <f t="shared" si="17"/>
        <v>161988.80000000002</v>
      </c>
      <c r="F146" s="55">
        <f t="shared" si="17"/>
        <v>108568.09999999999</v>
      </c>
      <c r="G146" s="55">
        <f t="shared" si="17"/>
        <v>91689.16</v>
      </c>
      <c r="H146" s="55">
        <f t="shared" si="17"/>
        <v>78712.13</v>
      </c>
      <c r="I146" s="55">
        <f t="shared" si="17"/>
        <v>99516.88999999998</v>
      </c>
    </row>
    <row r="147" spans="1:9" ht="12.75">
      <c r="A147" s="2" t="s">
        <v>117</v>
      </c>
      <c r="B147" s="16">
        <v>2745.9</v>
      </c>
      <c r="C147" s="16">
        <v>7887.8</v>
      </c>
      <c r="D147" s="16">
        <v>8229.7</v>
      </c>
      <c r="E147" s="16">
        <v>7539.9</v>
      </c>
      <c r="F147" s="16">
        <v>8099</v>
      </c>
      <c r="G147" s="17">
        <v>2222.55</v>
      </c>
      <c r="H147" s="18">
        <v>2492.95</v>
      </c>
      <c r="I147" s="17">
        <v>2657.51</v>
      </c>
    </row>
    <row r="148" spans="1:9" ht="12.75">
      <c r="A148" s="2" t="s">
        <v>118</v>
      </c>
      <c r="B148" s="16"/>
      <c r="C148" s="16"/>
      <c r="D148" s="16">
        <v>3100.7</v>
      </c>
      <c r="E148" s="16">
        <v>6061.1</v>
      </c>
      <c r="F148" s="16">
        <v>933.3</v>
      </c>
      <c r="G148" s="20">
        <v>7.98</v>
      </c>
      <c r="H148" s="18">
        <v>5.41</v>
      </c>
      <c r="I148" s="15"/>
    </row>
    <row r="149" spans="1:9" ht="12.75">
      <c r="A149" s="2" t="s">
        <v>119</v>
      </c>
      <c r="B149" s="16"/>
      <c r="C149" s="16"/>
      <c r="D149" s="16">
        <v>1426.7</v>
      </c>
      <c r="E149" s="16">
        <v>2421.9</v>
      </c>
      <c r="F149" s="16">
        <v>290.6</v>
      </c>
      <c r="G149" s="20">
        <v>3.76</v>
      </c>
      <c r="H149" s="18">
        <v>3</v>
      </c>
      <c r="I149" s="15"/>
    </row>
    <row r="150" spans="1:9" ht="12.75">
      <c r="A150" s="2" t="s">
        <v>120</v>
      </c>
      <c r="B150" s="16"/>
      <c r="C150" s="16"/>
      <c r="D150" s="16"/>
      <c r="E150" s="16"/>
      <c r="F150" s="16"/>
      <c r="G150" s="15">
        <v>963.47</v>
      </c>
      <c r="H150" s="18">
        <v>1035.08</v>
      </c>
      <c r="I150" s="15">
        <v>911.02</v>
      </c>
    </row>
    <row r="151" spans="1:9" ht="12.75">
      <c r="A151" s="2" t="s">
        <v>121</v>
      </c>
      <c r="B151" s="16">
        <v>17785</v>
      </c>
      <c r="C151" s="16">
        <v>55881</v>
      </c>
      <c r="D151" s="16">
        <v>41026.7</v>
      </c>
      <c r="E151" s="16">
        <v>40735.9</v>
      </c>
      <c r="F151" s="16">
        <v>24303.3</v>
      </c>
      <c r="G151" s="17">
        <v>51410.02</v>
      </c>
      <c r="H151" s="18">
        <v>36595.6</v>
      </c>
      <c r="I151" s="17">
        <v>50442.45</v>
      </c>
    </row>
    <row r="152" spans="1:9" ht="12.75">
      <c r="A152" s="2" t="s">
        <v>122</v>
      </c>
      <c r="B152" s="16">
        <v>7500.4</v>
      </c>
      <c r="C152" s="16">
        <v>7592.4</v>
      </c>
      <c r="D152" s="16">
        <v>7600.4</v>
      </c>
      <c r="E152" s="16">
        <v>7794.5</v>
      </c>
      <c r="F152" s="16">
        <v>9304.3</v>
      </c>
      <c r="G152" s="20">
        <v>374.08</v>
      </c>
      <c r="H152" s="18">
        <v>118.68</v>
      </c>
      <c r="I152" s="20">
        <v>72.93</v>
      </c>
    </row>
    <row r="153" spans="1:9" ht="12.75">
      <c r="A153" s="6" t="s">
        <v>123</v>
      </c>
      <c r="B153" s="16">
        <v>17751.2</v>
      </c>
      <c r="C153" s="16">
        <v>18962.1</v>
      </c>
      <c r="D153" s="16">
        <v>20303.3</v>
      </c>
      <c r="E153" s="16">
        <v>20705.2</v>
      </c>
      <c r="F153" s="16">
        <v>19467.4</v>
      </c>
      <c r="G153" s="17">
        <v>1016.94</v>
      </c>
      <c r="H153" s="18">
        <v>69.58</v>
      </c>
      <c r="I153" s="20">
        <v>245.39</v>
      </c>
    </row>
    <row r="154" spans="1:9" ht="12.75">
      <c r="A154" s="2" t="s">
        <v>124</v>
      </c>
      <c r="B154" s="16">
        <v>1910.7</v>
      </c>
      <c r="C154" s="16">
        <v>3026.9</v>
      </c>
      <c r="D154" s="16">
        <v>3080</v>
      </c>
      <c r="E154" s="16">
        <v>2978.7</v>
      </c>
      <c r="F154" s="16">
        <v>2847.4</v>
      </c>
      <c r="G154" s="20">
        <v>131.66</v>
      </c>
      <c r="H154" s="18">
        <v>17.04</v>
      </c>
      <c r="I154" s="20">
        <v>8.25</v>
      </c>
    </row>
    <row r="155" spans="1:9" ht="12.75">
      <c r="A155" s="2" t="s">
        <v>125</v>
      </c>
      <c r="B155" s="16"/>
      <c r="C155" s="16"/>
      <c r="D155" s="16"/>
      <c r="E155" s="16"/>
      <c r="F155" s="16"/>
      <c r="G155" s="17">
        <v>4298.23</v>
      </c>
      <c r="H155" s="18">
        <v>4419.22</v>
      </c>
      <c r="I155" s="17">
        <v>4672.4</v>
      </c>
    </row>
    <row r="156" spans="1:9" ht="12.75">
      <c r="A156" s="2" t="s">
        <v>126</v>
      </c>
      <c r="B156" s="16">
        <v>59918.3</v>
      </c>
      <c r="C156" s="16">
        <v>58502</v>
      </c>
      <c r="D156" s="16">
        <v>60805.3</v>
      </c>
      <c r="E156" s="16">
        <v>54072</v>
      </c>
      <c r="F156" s="16">
        <v>31388</v>
      </c>
      <c r="G156" s="17">
        <v>23943.56</v>
      </c>
      <c r="H156" s="18">
        <v>25888.25</v>
      </c>
      <c r="I156" s="17">
        <v>31015.86</v>
      </c>
    </row>
    <row r="157" spans="1:9" ht="12.75">
      <c r="A157" s="2" t="s">
        <v>127</v>
      </c>
      <c r="B157" s="16">
        <v>19210</v>
      </c>
      <c r="C157" s="16">
        <v>18161.9</v>
      </c>
      <c r="D157" s="16">
        <v>18961.5</v>
      </c>
      <c r="E157" s="16">
        <v>16912.2</v>
      </c>
      <c r="F157" s="16">
        <v>9319.4</v>
      </c>
      <c r="G157" s="17">
        <v>7292.97</v>
      </c>
      <c r="H157" s="18">
        <v>8065.66</v>
      </c>
      <c r="I157" s="17">
        <v>9479.65</v>
      </c>
    </row>
    <row r="158" spans="1:9" ht="12.75">
      <c r="A158" s="2" t="s">
        <v>128</v>
      </c>
      <c r="B158" s="16">
        <v>2619.8</v>
      </c>
      <c r="C158" s="16">
        <v>2763.4</v>
      </c>
      <c r="D158" s="16">
        <v>241.9</v>
      </c>
      <c r="E158" s="16">
        <v>2767.4</v>
      </c>
      <c r="F158" s="16">
        <v>2615.4</v>
      </c>
      <c r="G158" s="20">
        <v>23.94</v>
      </c>
      <c r="H158" s="18">
        <v>1.66</v>
      </c>
      <c r="I158" s="17">
        <v>11.43</v>
      </c>
    </row>
    <row r="159" spans="1:9" ht="12.75">
      <c r="A159" s="2"/>
      <c r="B159" s="17"/>
      <c r="C159" s="17"/>
      <c r="D159" s="17"/>
      <c r="E159" s="17"/>
      <c r="F159" s="17"/>
      <c r="G159" s="17"/>
      <c r="H159" s="17"/>
      <c r="I159" s="17"/>
    </row>
    <row r="160" spans="1:9" ht="12.75">
      <c r="A160" s="10" t="s">
        <v>180</v>
      </c>
      <c r="B160" s="59">
        <f>SUM(B120,B144,B146)</f>
        <v>520329</v>
      </c>
      <c r="C160" s="59">
        <f aca="true" t="shared" si="18" ref="C160:I160">SUM(C120,C144,C146)</f>
        <v>599014.6</v>
      </c>
      <c r="D160" s="59">
        <f t="shared" si="18"/>
        <v>570642.7</v>
      </c>
      <c r="E160" s="59">
        <f t="shared" si="18"/>
        <v>538017.7999999999</v>
      </c>
      <c r="F160" s="59">
        <f t="shared" si="18"/>
        <v>356335.39999999997</v>
      </c>
      <c r="G160" s="59">
        <f t="shared" si="18"/>
        <v>336890.25</v>
      </c>
      <c r="H160" s="59">
        <f t="shared" si="18"/>
        <v>327575.39</v>
      </c>
      <c r="I160" s="59">
        <f t="shared" si="18"/>
        <v>392125.2899999999</v>
      </c>
    </row>
    <row r="161" spans="2:9" ht="12.75">
      <c r="B161" s="24"/>
      <c r="C161" s="24"/>
      <c r="D161" s="24"/>
      <c r="E161" s="24"/>
      <c r="F161" s="24"/>
      <c r="G161" s="24"/>
      <c r="H161" s="24"/>
      <c r="I161" s="24"/>
    </row>
    <row r="162" spans="1:9" ht="12.75">
      <c r="A162" s="11" t="s">
        <v>129</v>
      </c>
      <c r="B162" s="17"/>
      <c r="C162" s="17"/>
      <c r="D162" s="17"/>
      <c r="E162" s="17"/>
      <c r="F162" s="17"/>
      <c r="G162" s="17"/>
      <c r="H162" s="17"/>
      <c r="I162" s="17"/>
    </row>
    <row r="163" spans="1:9" ht="12.75">
      <c r="A163" s="12"/>
      <c r="B163" s="17"/>
      <c r="C163" s="17"/>
      <c r="D163" s="17"/>
      <c r="E163" s="17"/>
      <c r="F163" s="17"/>
      <c r="G163" s="17"/>
      <c r="H163" s="17"/>
      <c r="I163" s="17"/>
    </row>
    <row r="164" spans="1:9" ht="12.75">
      <c r="A164" s="4" t="s">
        <v>130</v>
      </c>
      <c r="B164" s="50">
        <v>258550.5382305548</v>
      </c>
      <c r="C164" s="50">
        <v>185635.7894237633</v>
      </c>
      <c r="D164" s="50">
        <v>151519.6782469137</v>
      </c>
      <c r="E164" s="50">
        <v>173814.55886433495</v>
      </c>
      <c r="F164" s="50">
        <v>139067.51341984654</v>
      </c>
      <c r="G164" s="50">
        <v>132956.1762551776</v>
      </c>
      <c r="H164" s="50">
        <v>55079.18991647909</v>
      </c>
      <c r="I164" s="50">
        <v>49045.837924003645</v>
      </c>
    </row>
    <row r="165" spans="1:9" ht="12.75">
      <c r="A165" s="4"/>
      <c r="B165" s="17"/>
      <c r="C165" s="17"/>
      <c r="D165" s="17"/>
      <c r="E165" s="17"/>
      <c r="F165" s="17"/>
      <c r="G165" s="17"/>
      <c r="H165" s="17"/>
      <c r="I165" s="17"/>
    </row>
    <row r="166" spans="1:9" ht="12.75">
      <c r="A166" s="4" t="s">
        <v>131</v>
      </c>
      <c r="B166" s="55">
        <f>SUM(B167:B211)</f>
        <v>1243257.4000000001</v>
      </c>
      <c r="C166" s="55">
        <f aca="true" t="shared" si="19" ref="C166:I166">SUM(C167:C211)</f>
        <v>1086532.6</v>
      </c>
      <c r="D166" s="55">
        <f t="shared" si="19"/>
        <v>1153908.2999999998</v>
      </c>
      <c r="E166" s="55">
        <f t="shared" si="19"/>
        <v>1072172.3999999997</v>
      </c>
      <c r="F166" s="55">
        <f t="shared" si="19"/>
        <v>267419.30000000005</v>
      </c>
      <c r="G166" s="55">
        <f t="shared" si="19"/>
        <v>101284.40999999997</v>
      </c>
      <c r="H166" s="55">
        <f t="shared" si="19"/>
        <v>84242.25999999998</v>
      </c>
      <c r="I166" s="55">
        <f t="shared" si="19"/>
        <v>37396.840000000004</v>
      </c>
    </row>
    <row r="167" spans="1:9" ht="12.75">
      <c r="A167" s="2" t="s">
        <v>132</v>
      </c>
      <c r="B167" s="16">
        <v>935774.8</v>
      </c>
      <c r="C167" s="16">
        <v>815865.8</v>
      </c>
      <c r="D167" s="16">
        <v>798433.1</v>
      </c>
      <c r="E167" s="16">
        <v>747519.7</v>
      </c>
      <c r="F167" s="16">
        <v>160831.1</v>
      </c>
      <c r="G167" s="17">
        <v>11670.51</v>
      </c>
      <c r="H167" s="18">
        <v>2281.94</v>
      </c>
      <c r="I167" s="20">
        <v>440.5</v>
      </c>
    </row>
    <row r="168" spans="1:9" ht="12.75">
      <c r="A168" s="2" t="s">
        <v>133</v>
      </c>
      <c r="B168" s="16">
        <v>8410.8</v>
      </c>
      <c r="C168" s="16"/>
      <c r="D168" s="16"/>
      <c r="E168" s="16"/>
      <c r="F168" s="16"/>
      <c r="G168" s="15"/>
      <c r="H168" s="18"/>
      <c r="I168" s="15"/>
    </row>
    <row r="169" spans="1:9" ht="12.75">
      <c r="A169" s="2" t="s">
        <v>134</v>
      </c>
      <c r="B169" s="17"/>
      <c r="C169" s="17"/>
      <c r="D169" s="17"/>
      <c r="E169" s="17"/>
      <c r="F169" s="17"/>
      <c r="G169" s="17"/>
      <c r="H169" s="17"/>
      <c r="I169" s="17"/>
    </row>
    <row r="170" spans="1:9" ht="12.75">
      <c r="A170" s="2" t="s">
        <v>135</v>
      </c>
      <c r="B170" s="17"/>
      <c r="C170" s="17"/>
      <c r="D170" s="17"/>
      <c r="E170" s="17"/>
      <c r="F170" s="17"/>
      <c r="G170" s="17"/>
      <c r="H170" s="17"/>
      <c r="I170" s="17"/>
    </row>
    <row r="171" spans="1:9" ht="12.75">
      <c r="A171" s="2" t="s">
        <v>136</v>
      </c>
      <c r="B171" s="17"/>
      <c r="C171" s="17"/>
      <c r="D171" s="17"/>
      <c r="E171" s="17"/>
      <c r="F171" s="17"/>
      <c r="G171" s="17"/>
      <c r="H171" s="17"/>
      <c r="I171" s="17"/>
    </row>
    <row r="172" spans="1:9" ht="12.75">
      <c r="A172" s="2" t="s">
        <v>137</v>
      </c>
      <c r="B172" s="17"/>
      <c r="C172" s="17"/>
      <c r="D172" s="17"/>
      <c r="E172" s="17"/>
      <c r="F172" s="17"/>
      <c r="G172" s="17"/>
      <c r="H172" s="17"/>
      <c r="I172" s="17"/>
    </row>
    <row r="173" spans="1:9" ht="12.75">
      <c r="A173" s="2" t="s">
        <v>138</v>
      </c>
      <c r="B173" s="16">
        <v>9947.4</v>
      </c>
      <c r="C173" s="16">
        <v>9362.4</v>
      </c>
      <c r="D173" s="16">
        <v>7540.7</v>
      </c>
      <c r="E173" s="16">
        <v>8949.6</v>
      </c>
      <c r="F173" s="16">
        <v>9035.8</v>
      </c>
      <c r="G173" s="17">
        <v>3722.35</v>
      </c>
      <c r="H173" s="18">
        <v>3860.31</v>
      </c>
      <c r="I173" s="17">
        <v>3026.96</v>
      </c>
    </row>
    <row r="174" spans="1:9" ht="12.75">
      <c r="A174" s="2" t="s">
        <v>139</v>
      </c>
      <c r="B174" s="16"/>
      <c r="C174" s="16"/>
      <c r="D174" s="16"/>
      <c r="E174" s="16"/>
      <c r="F174" s="16"/>
      <c r="G174" s="15">
        <v>153.63</v>
      </c>
      <c r="H174" s="18">
        <v>140.87</v>
      </c>
      <c r="I174" s="15">
        <v>81.31</v>
      </c>
    </row>
    <row r="175" spans="1:9" ht="12.75">
      <c r="A175" s="2" t="s">
        <v>140</v>
      </c>
      <c r="B175" s="16">
        <v>393.8</v>
      </c>
      <c r="C175" s="16">
        <v>673.1</v>
      </c>
      <c r="D175" s="16">
        <v>767.6</v>
      </c>
      <c r="E175" s="16">
        <v>731.5</v>
      </c>
      <c r="F175" s="16">
        <v>581.9</v>
      </c>
      <c r="G175" s="20">
        <v>548.43</v>
      </c>
      <c r="H175" s="18">
        <v>496.72</v>
      </c>
      <c r="I175" s="20">
        <v>88.48</v>
      </c>
    </row>
    <row r="176" spans="1:9" ht="12.75">
      <c r="A176" s="2" t="s">
        <v>141</v>
      </c>
      <c r="B176" s="17"/>
      <c r="C176" s="17"/>
      <c r="D176" s="17"/>
      <c r="E176" s="17"/>
      <c r="F176" s="17"/>
      <c r="G176" s="17"/>
      <c r="H176" s="17"/>
      <c r="I176" s="17"/>
    </row>
    <row r="177" spans="1:9" ht="12.75">
      <c r="A177" s="2" t="s">
        <v>142</v>
      </c>
      <c r="B177" s="16"/>
      <c r="C177" s="16">
        <v>178.4</v>
      </c>
      <c r="D177" s="16">
        <v>195.2</v>
      </c>
      <c r="E177" s="16"/>
      <c r="F177" s="16"/>
      <c r="G177" s="15"/>
      <c r="H177" s="18">
        <v>533.31</v>
      </c>
      <c r="I177" s="15"/>
    </row>
    <row r="178" spans="1:9" ht="12.75">
      <c r="A178" s="2" t="s">
        <v>143</v>
      </c>
      <c r="B178" s="16">
        <v>2175.6</v>
      </c>
      <c r="C178" s="16">
        <v>2071.3</v>
      </c>
      <c r="D178" s="16">
        <v>2363.5</v>
      </c>
      <c r="E178" s="16">
        <v>1831.6</v>
      </c>
      <c r="F178" s="16">
        <v>1511.1</v>
      </c>
      <c r="G178" s="17">
        <v>1353.58</v>
      </c>
      <c r="H178" s="18">
        <v>1267.96</v>
      </c>
      <c r="I178" s="17">
        <v>30.48</v>
      </c>
    </row>
    <row r="179" spans="1:9" ht="12.75">
      <c r="A179" s="2" t="s">
        <v>144</v>
      </c>
      <c r="B179" s="17"/>
      <c r="C179" s="17"/>
      <c r="D179" s="17"/>
      <c r="E179" s="17"/>
      <c r="F179" s="17"/>
      <c r="G179" s="17"/>
      <c r="H179" s="17"/>
      <c r="I179" s="17"/>
    </row>
    <row r="180" spans="1:9" ht="12.75">
      <c r="A180" s="2" t="s">
        <v>145</v>
      </c>
      <c r="B180" s="17"/>
      <c r="C180" s="17"/>
      <c r="D180" s="17"/>
      <c r="E180" s="17"/>
      <c r="F180" s="17"/>
      <c r="G180" s="17"/>
      <c r="H180" s="17"/>
      <c r="I180" s="17"/>
    </row>
    <row r="181" spans="1:9" ht="12.75">
      <c r="A181" s="2" t="s">
        <v>146</v>
      </c>
      <c r="B181" s="16">
        <v>793.4</v>
      </c>
      <c r="C181" s="16">
        <v>834</v>
      </c>
      <c r="D181" s="16">
        <v>1053.1</v>
      </c>
      <c r="E181" s="16">
        <v>1136.8</v>
      </c>
      <c r="F181" s="16">
        <v>998.3</v>
      </c>
      <c r="G181" s="17">
        <v>1048.1</v>
      </c>
      <c r="H181" s="18">
        <v>935.89</v>
      </c>
      <c r="I181" s="20">
        <v>988.6</v>
      </c>
    </row>
    <row r="182" spans="1:9" ht="12.75">
      <c r="A182" s="2" t="s">
        <v>147</v>
      </c>
      <c r="B182" s="16"/>
      <c r="C182" s="16"/>
      <c r="D182" s="16">
        <v>317.2</v>
      </c>
      <c r="E182" s="16">
        <v>55.8</v>
      </c>
      <c r="F182" s="16">
        <v>128.7</v>
      </c>
      <c r="G182" s="20">
        <v>154.14</v>
      </c>
      <c r="H182" s="18">
        <v>154.14</v>
      </c>
      <c r="I182" s="20">
        <v>55.31</v>
      </c>
    </row>
    <row r="183" spans="1:9" ht="12.75">
      <c r="A183" s="2" t="s">
        <v>148</v>
      </c>
      <c r="B183" s="16"/>
      <c r="C183" s="16"/>
      <c r="D183" s="16"/>
      <c r="E183" s="16">
        <v>453.5</v>
      </c>
      <c r="F183" s="16"/>
      <c r="G183" s="15"/>
      <c r="H183" s="18"/>
      <c r="I183" s="15">
        <v>10.55</v>
      </c>
    </row>
    <row r="184" spans="1:9" ht="12.75">
      <c r="A184" s="2"/>
      <c r="B184" s="17"/>
      <c r="C184" s="17"/>
      <c r="D184" s="17"/>
      <c r="E184" s="17"/>
      <c r="F184" s="17"/>
      <c r="G184" s="17"/>
      <c r="H184" s="17"/>
      <c r="I184" s="17"/>
    </row>
    <row r="185" spans="1:9" ht="12.75">
      <c r="A185" s="2" t="s">
        <v>149</v>
      </c>
      <c r="B185" s="17"/>
      <c r="C185" s="17"/>
      <c r="D185" s="17"/>
      <c r="E185" s="17"/>
      <c r="F185" s="17"/>
      <c r="G185" s="17"/>
      <c r="H185" s="17"/>
      <c r="I185" s="17"/>
    </row>
    <row r="186" spans="1:9" ht="12.75">
      <c r="A186" s="2" t="s">
        <v>150</v>
      </c>
      <c r="B186" s="17"/>
      <c r="C186" s="17"/>
      <c r="D186" s="17"/>
      <c r="E186" s="17"/>
      <c r="F186" s="17"/>
      <c r="G186" s="17"/>
      <c r="H186" s="17"/>
      <c r="I186" s="17"/>
    </row>
    <row r="187" spans="1:9" ht="12.75">
      <c r="A187" s="2" t="s">
        <v>151</v>
      </c>
      <c r="B187" s="16">
        <v>103.8</v>
      </c>
      <c r="C187" s="16">
        <v>19.8</v>
      </c>
      <c r="D187" s="16">
        <v>104.6</v>
      </c>
      <c r="E187" s="16">
        <v>43.5</v>
      </c>
      <c r="F187" s="16">
        <v>129.7</v>
      </c>
      <c r="G187" s="20">
        <v>47.51</v>
      </c>
      <c r="H187" s="18"/>
      <c r="I187" s="15"/>
    </row>
    <row r="188" spans="1:9" ht="12.75">
      <c r="A188" s="2" t="s">
        <v>152</v>
      </c>
      <c r="B188" s="16">
        <v>41588.3</v>
      </c>
      <c r="C188" s="16">
        <v>38127</v>
      </c>
      <c r="D188" s="16">
        <v>33127.2</v>
      </c>
      <c r="E188" s="16">
        <v>33839.5</v>
      </c>
      <c r="F188" s="16">
        <v>18996.8</v>
      </c>
      <c r="G188" s="20">
        <v>846.5</v>
      </c>
      <c r="H188" s="18">
        <v>799.58</v>
      </c>
      <c r="I188" s="20">
        <v>11.62</v>
      </c>
    </row>
    <row r="189" spans="1:9" ht="12.75">
      <c r="A189" s="2" t="s">
        <v>153</v>
      </c>
      <c r="B189" s="16">
        <v>560.1</v>
      </c>
      <c r="C189" s="16">
        <v>679</v>
      </c>
      <c r="D189" s="16">
        <v>592.7</v>
      </c>
      <c r="E189" s="16">
        <v>670.1</v>
      </c>
      <c r="F189" s="16">
        <v>398</v>
      </c>
      <c r="G189" s="15"/>
      <c r="H189" s="18"/>
      <c r="I189" s="15"/>
    </row>
    <row r="190" spans="1:9" ht="12.75">
      <c r="A190" s="2" t="s">
        <v>154</v>
      </c>
      <c r="B190" s="16">
        <v>18667.8</v>
      </c>
      <c r="C190" s="16">
        <v>24017.2</v>
      </c>
      <c r="D190" s="16">
        <v>22074.3</v>
      </c>
      <c r="E190" s="16">
        <v>26832.1</v>
      </c>
      <c r="F190" s="16">
        <v>22378.7</v>
      </c>
      <c r="G190" s="17">
        <v>35841.38</v>
      </c>
      <c r="H190" s="18">
        <v>32483.12</v>
      </c>
      <c r="I190" s="20">
        <v>36.96</v>
      </c>
    </row>
    <row r="191" spans="1:9" ht="12.75">
      <c r="A191" s="2" t="s">
        <v>155</v>
      </c>
      <c r="B191" s="16">
        <v>4679.3</v>
      </c>
      <c r="C191" s="16">
        <v>6938.2</v>
      </c>
      <c r="D191" s="16">
        <v>7656.8</v>
      </c>
      <c r="E191" s="16">
        <v>12499.9</v>
      </c>
      <c r="F191" s="16">
        <v>2896</v>
      </c>
      <c r="G191" s="17">
        <v>1933.03</v>
      </c>
      <c r="H191" s="18">
        <v>1982.05</v>
      </c>
      <c r="I191" s="15"/>
    </row>
    <row r="192" spans="1:9" ht="12.75">
      <c r="A192" s="2" t="s">
        <v>156</v>
      </c>
      <c r="B192" s="16">
        <v>786.6</v>
      </c>
      <c r="C192" s="16">
        <v>766.1</v>
      </c>
      <c r="D192" s="16">
        <v>952.5</v>
      </c>
      <c r="E192" s="16">
        <v>328.5</v>
      </c>
      <c r="F192" s="16">
        <v>471.5</v>
      </c>
      <c r="G192" s="20">
        <v>348.25</v>
      </c>
      <c r="H192" s="18">
        <v>280.7</v>
      </c>
      <c r="I192" s="15"/>
    </row>
    <row r="193" spans="1:9" ht="12.75">
      <c r="A193" s="6" t="s">
        <v>157</v>
      </c>
      <c r="B193" s="16">
        <v>18667.8</v>
      </c>
      <c r="C193" s="16">
        <v>24017.2</v>
      </c>
      <c r="D193" s="16">
        <v>22074.3</v>
      </c>
      <c r="E193" s="16">
        <v>26832.1</v>
      </c>
      <c r="F193" s="16">
        <v>22378.7</v>
      </c>
      <c r="G193" s="17">
        <v>35841.38</v>
      </c>
      <c r="H193" s="18">
        <v>32483.12</v>
      </c>
      <c r="I193" s="20">
        <v>36.96</v>
      </c>
    </row>
    <row r="194" spans="1:9" ht="12.75">
      <c r="A194" s="6" t="s">
        <v>158</v>
      </c>
      <c r="B194" s="16">
        <v>125.1</v>
      </c>
      <c r="C194" s="16">
        <v>67.5</v>
      </c>
      <c r="D194" s="16">
        <v>156.7</v>
      </c>
      <c r="E194" s="16">
        <v>527.1</v>
      </c>
      <c r="F194" s="16">
        <v>378.3</v>
      </c>
      <c r="G194" s="20">
        <v>128.1</v>
      </c>
      <c r="H194" s="18">
        <v>68.23</v>
      </c>
      <c r="I194" s="15"/>
    </row>
    <row r="195" spans="1:9" ht="12.75">
      <c r="A195" s="6" t="s">
        <v>159</v>
      </c>
      <c r="B195" s="16">
        <v>2738.1</v>
      </c>
      <c r="C195" s="16">
        <v>987.2</v>
      </c>
      <c r="D195" s="16">
        <v>1250.2</v>
      </c>
      <c r="E195" s="16">
        <v>1544.9</v>
      </c>
      <c r="F195" s="16">
        <v>644.5</v>
      </c>
      <c r="G195" s="20">
        <v>719.69</v>
      </c>
      <c r="H195" s="18">
        <v>499.53</v>
      </c>
      <c r="I195" s="15"/>
    </row>
    <row r="196" spans="1:9" ht="12.75">
      <c r="A196" s="6" t="s">
        <v>160</v>
      </c>
      <c r="B196" s="16"/>
      <c r="C196" s="16"/>
      <c r="D196" s="16"/>
      <c r="E196" s="16"/>
      <c r="F196" s="16"/>
      <c r="G196" s="15"/>
      <c r="H196" s="18"/>
      <c r="I196" s="17">
        <v>2901.74</v>
      </c>
    </row>
    <row r="197" spans="1:9" ht="12.75">
      <c r="A197" s="6" t="s">
        <v>161</v>
      </c>
      <c r="B197" s="16"/>
      <c r="C197" s="16"/>
      <c r="D197" s="16"/>
      <c r="E197" s="16"/>
      <c r="F197" s="16"/>
      <c r="G197" s="15"/>
      <c r="H197" s="18"/>
      <c r="I197" s="17">
        <v>22713.66</v>
      </c>
    </row>
    <row r="198" spans="1:9" ht="12.75">
      <c r="A198" s="2" t="s">
        <v>162</v>
      </c>
      <c r="B198" s="17"/>
      <c r="C198" s="17"/>
      <c r="D198" s="17"/>
      <c r="E198" s="17"/>
      <c r="F198" s="17"/>
      <c r="G198" s="17"/>
      <c r="H198" s="17"/>
      <c r="I198" s="17"/>
    </row>
    <row r="199" spans="1:9" ht="12.75">
      <c r="A199" s="2" t="s">
        <v>163</v>
      </c>
      <c r="B199" s="17"/>
      <c r="C199" s="17"/>
      <c r="D199" s="17"/>
      <c r="E199" s="17"/>
      <c r="F199" s="17"/>
      <c r="G199" s="17"/>
      <c r="H199" s="17"/>
      <c r="I199" s="17"/>
    </row>
    <row r="200" spans="1:9" ht="12.75">
      <c r="A200" s="2" t="s">
        <v>164</v>
      </c>
      <c r="B200" s="16"/>
      <c r="C200" s="16"/>
      <c r="D200" s="16"/>
      <c r="E200" s="16"/>
      <c r="F200" s="16"/>
      <c r="G200" s="17">
        <v>5262.06</v>
      </c>
      <c r="H200" s="18">
        <v>4530.58</v>
      </c>
      <c r="I200" s="17">
        <v>3902.35</v>
      </c>
    </row>
    <row r="201" spans="1:9" ht="12.75">
      <c r="A201" s="2" t="s">
        <v>165</v>
      </c>
      <c r="B201" s="17"/>
      <c r="C201" s="17"/>
      <c r="D201" s="17"/>
      <c r="E201" s="17"/>
      <c r="F201" s="17"/>
      <c r="G201" s="17"/>
      <c r="H201" s="17"/>
      <c r="I201" s="17"/>
    </row>
    <row r="202" spans="1:9" ht="12.75">
      <c r="A202" s="2" t="s">
        <v>166</v>
      </c>
      <c r="B202" s="16">
        <v>195487.3</v>
      </c>
      <c r="C202" s="16">
        <v>159554.6</v>
      </c>
      <c r="D202" s="16">
        <v>252060.8</v>
      </c>
      <c r="E202" s="16">
        <v>206769.9</v>
      </c>
      <c r="F202" s="16">
        <v>23081.8</v>
      </c>
      <c r="G202" s="20">
        <v>10.98</v>
      </c>
      <c r="H202" s="18"/>
      <c r="I202" s="20">
        <v>97.11</v>
      </c>
    </row>
    <row r="203" spans="1:9" ht="12.75">
      <c r="A203" s="2" t="s">
        <v>167</v>
      </c>
      <c r="B203" s="16">
        <v>2357.4</v>
      </c>
      <c r="C203" s="16">
        <v>2373.8</v>
      </c>
      <c r="D203" s="16">
        <v>3187.8</v>
      </c>
      <c r="E203" s="16">
        <v>1599.9</v>
      </c>
      <c r="F203" s="16">
        <v>2565.7</v>
      </c>
      <c r="G203" s="17">
        <v>1615.84</v>
      </c>
      <c r="H203" s="18">
        <v>1412.54</v>
      </c>
      <c r="I203" s="17">
        <v>1107.01</v>
      </c>
    </row>
    <row r="204" spans="1:9" ht="12.75">
      <c r="A204" s="6" t="s">
        <v>168</v>
      </c>
      <c r="B204" s="16"/>
      <c r="C204" s="16"/>
      <c r="D204" s="16"/>
      <c r="E204" s="16">
        <v>6.4</v>
      </c>
      <c r="F204" s="16"/>
      <c r="G204" s="15"/>
      <c r="H204" s="18"/>
      <c r="I204" s="15"/>
    </row>
    <row r="205" spans="1:9" ht="12.75">
      <c r="A205" s="2" t="s">
        <v>169</v>
      </c>
      <c r="B205" s="17"/>
      <c r="C205" s="17"/>
      <c r="D205" s="17"/>
      <c r="E205" s="17"/>
      <c r="F205" s="17"/>
      <c r="G205" s="17"/>
      <c r="H205" s="17"/>
      <c r="I205" s="17"/>
    </row>
    <row r="206" spans="1:9" ht="12.75">
      <c r="A206" s="2" t="s">
        <v>170</v>
      </c>
      <c r="B206" s="16"/>
      <c r="C206" s="16"/>
      <c r="D206" s="16"/>
      <c r="E206" s="16"/>
      <c r="F206" s="16">
        <v>12.7</v>
      </c>
      <c r="G206" s="15">
        <v>38.95</v>
      </c>
      <c r="H206" s="18">
        <v>31.67</v>
      </c>
      <c r="I206" s="15"/>
    </row>
    <row r="207" spans="1:9" ht="12.75">
      <c r="A207" s="2" t="s">
        <v>171</v>
      </c>
      <c r="B207" s="17"/>
      <c r="C207" s="17"/>
      <c r="D207" s="17"/>
      <c r="E207" s="17"/>
      <c r="F207" s="17"/>
      <c r="G207" s="17"/>
      <c r="H207" s="17"/>
      <c r="I207" s="17"/>
    </row>
    <row r="208" spans="1:9" ht="12.75">
      <c r="A208" s="2" t="s">
        <v>172</v>
      </c>
      <c r="B208" s="16"/>
      <c r="C208" s="16"/>
      <c r="D208" s="16"/>
      <c r="E208" s="16"/>
      <c r="F208" s="16"/>
      <c r="G208" s="15"/>
      <c r="H208" s="18"/>
      <c r="I208" s="17">
        <v>1867.24</v>
      </c>
    </row>
    <row r="209" spans="1:9" ht="12.75">
      <c r="A209" s="2" t="s">
        <v>173</v>
      </c>
      <c r="B209" s="17"/>
      <c r="C209" s="17"/>
      <c r="D209" s="17"/>
      <c r="E209" s="17"/>
      <c r="F209" s="17"/>
      <c r="G209" s="17"/>
      <c r="H209" s="17"/>
      <c r="I209" s="17"/>
    </row>
    <row r="210" spans="1:9" ht="12.75">
      <c r="A210" s="2" t="s">
        <v>174</v>
      </c>
      <c r="B210" s="17"/>
      <c r="C210" s="17"/>
      <c r="D210" s="17"/>
      <c r="E210" s="17"/>
      <c r="F210" s="17"/>
      <c r="G210" s="17"/>
      <c r="H210" s="17"/>
      <c r="I210" s="17"/>
    </row>
    <row r="211" spans="1:9" ht="12.75">
      <c r="A211" s="2" t="s">
        <v>175</v>
      </c>
      <c r="B211" s="17"/>
      <c r="C211" s="17"/>
      <c r="D211" s="17"/>
      <c r="E211" s="17"/>
      <c r="F211" s="17"/>
      <c r="G211" s="17"/>
      <c r="H211" s="17"/>
      <c r="I211" s="17"/>
    </row>
    <row r="212" spans="2:9" ht="12.75">
      <c r="B212" s="24"/>
      <c r="C212" s="24"/>
      <c r="D212" s="24"/>
      <c r="E212" s="24"/>
      <c r="F212" s="24"/>
      <c r="G212" s="24"/>
      <c r="H212" s="24"/>
      <c r="I212" s="24"/>
    </row>
    <row r="213" spans="1:9" ht="12.75">
      <c r="A213" s="11" t="s">
        <v>181</v>
      </c>
      <c r="B213" s="60">
        <f>SUM(B164,B166)</f>
        <v>1501807.938230555</v>
      </c>
      <c r="C213" s="60">
        <f aca="true" t="shared" si="20" ref="C213:I213">SUM(C164,C166)</f>
        <v>1272168.3894237634</v>
      </c>
      <c r="D213" s="60">
        <f t="shared" si="20"/>
        <v>1305427.9782469135</v>
      </c>
      <c r="E213" s="60">
        <f t="shared" si="20"/>
        <v>1245986.9588643345</v>
      </c>
      <c r="F213" s="60">
        <f t="shared" si="20"/>
        <v>406486.8134198466</v>
      </c>
      <c r="G213" s="60">
        <f t="shared" si="20"/>
        <v>234240.58625517756</v>
      </c>
      <c r="H213" s="60">
        <f t="shared" si="20"/>
        <v>139321.44991647906</v>
      </c>
      <c r="I213" s="60">
        <f t="shared" si="20"/>
        <v>86442.67792400366</v>
      </c>
    </row>
    <row r="214" spans="2:9" ht="12.75">
      <c r="B214" s="24"/>
      <c r="C214" s="24"/>
      <c r="D214" s="24"/>
      <c r="E214" s="24"/>
      <c r="F214" s="24"/>
      <c r="G214" s="24"/>
      <c r="H214" s="24"/>
      <c r="I214" s="24"/>
    </row>
    <row r="215" spans="1:9" ht="12.75">
      <c r="A215" s="1" t="s">
        <v>182</v>
      </c>
      <c r="B215" s="57">
        <f>SUM(B116,B160,B213)</f>
        <v>2430269.368230555</v>
      </c>
      <c r="C215" s="57">
        <f aca="true" t="shared" si="21" ref="C215:I215">SUM(C116,C160,C213)</f>
        <v>2273342.3194237635</v>
      </c>
      <c r="D215" s="57">
        <f t="shared" si="21"/>
        <v>2275375.108246913</v>
      </c>
      <c r="E215" s="57">
        <f t="shared" si="21"/>
        <v>2192535.8888643347</v>
      </c>
      <c r="F215" s="57">
        <f t="shared" si="21"/>
        <v>1924102.2434198465</v>
      </c>
      <c r="G215" s="57">
        <f t="shared" si="21"/>
        <v>2296952.3862551777</v>
      </c>
      <c r="H215" s="57">
        <f t="shared" si="21"/>
        <v>2127789.8299164795</v>
      </c>
      <c r="I215" s="57">
        <f t="shared" si="21"/>
        <v>2571173.2879240033</v>
      </c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15"/>
  <sheetViews>
    <sheetView workbookViewId="0" topLeftCell="A120">
      <selection activeCell="K212" sqref="K212"/>
    </sheetView>
  </sheetViews>
  <sheetFormatPr defaultColWidth="11.421875" defaultRowHeight="12.75"/>
  <cols>
    <col min="1" max="1" width="86.421875" style="0" bestFit="1" customWidth="1"/>
    <col min="2" max="4" width="11.140625" style="13" bestFit="1" customWidth="1"/>
    <col min="5" max="9" width="11.140625" style="0" bestFit="1" customWidth="1"/>
  </cols>
  <sheetData>
    <row r="1" spans="1:9" ht="12.75">
      <c r="A1" s="1" t="s">
        <v>178</v>
      </c>
      <c r="B1" s="14">
        <v>2002</v>
      </c>
      <c r="C1" s="14">
        <v>2003</v>
      </c>
      <c r="D1" s="14">
        <v>2004</v>
      </c>
      <c r="E1" s="14">
        <v>2005</v>
      </c>
      <c r="F1" s="14">
        <v>2006</v>
      </c>
      <c r="G1" s="14">
        <v>2007</v>
      </c>
      <c r="H1" s="14">
        <v>2008</v>
      </c>
      <c r="I1" s="14">
        <v>2009</v>
      </c>
    </row>
    <row r="2" spans="1:9" ht="12.75">
      <c r="A2" s="2"/>
      <c r="B2" s="15"/>
      <c r="C2" s="15"/>
      <c r="D2" s="15"/>
      <c r="E2" s="15"/>
      <c r="F2" s="15"/>
      <c r="G2" s="15"/>
      <c r="H2" s="15"/>
      <c r="I2" s="15"/>
    </row>
    <row r="3" spans="1:9" ht="12.75">
      <c r="A3" s="3" t="s">
        <v>176</v>
      </c>
      <c r="B3" s="15"/>
      <c r="C3" s="15"/>
      <c r="D3" s="15"/>
      <c r="E3" s="15"/>
      <c r="F3" s="15"/>
      <c r="G3" s="15"/>
      <c r="H3" s="15"/>
      <c r="I3" s="15"/>
    </row>
    <row r="4" spans="1:9" ht="12.75">
      <c r="A4" s="2"/>
      <c r="B4" s="15"/>
      <c r="C4" s="15"/>
      <c r="D4" s="15"/>
      <c r="E4" s="15"/>
      <c r="F4" s="15"/>
      <c r="G4" s="15"/>
      <c r="H4" s="15"/>
      <c r="I4" s="15"/>
    </row>
    <row r="5" spans="1:9" ht="12.75">
      <c r="A5" s="4" t="s">
        <v>0</v>
      </c>
      <c r="B5" s="19">
        <f>SUM(B7,B9,B12,B16,B21,B23,B40,B45)</f>
        <v>101929.98999999999</v>
      </c>
      <c r="C5" s="19">
        <f aca="true" t="shared" si="0" ref="C5:I5">SUM(C7,C9,C12,C16,C21,C23,C40,C45)</f>
        <v>103674.38999999998</v>
      </c>
      <c r="D5" s="19">
        <f t="shared" si="0"/>
        <v>101396.69</v>
      </c>
      <c r="E5" s="19">
        <f t="shared" si="0"/>
        <v>104742.19</v>
      </c>
      <c r="F5" s="19">
        <f t="shared" si="0"/>
        <v>113196.78999999998</v>
      </c>
      <c r="G5" s="19">
        <f t="shared" si="0"/>
        <v>84409.95999999999</v>
      </c>
      <c r="H5" s="19">
        <f t="shared" si="0"/>
        <v>91050.84</v>
      </c>
      <c r="I5" s="19">
        <f t="shared" si="0"/>
        <v>99074.90899999999</v>
      </c>
    </row>
    <row r="6" spans="1:9" ht="12.75">
      <c r="A6" s="2"/>
      <c r="B6" s="15"/>
      <c r="C6" s="15"/>
      <c r="D6" s="15"/>
      <c r="E6" s="15"/>
      <c r="F6" s="15"/>
      <c r="G6" s="15"/>
      <c r="H6" s="15"/>
      <c r="I6" s="15"/>
    </row>
    <row r="7" spans="1:9" ht="12.75">
      <c r="A7" s="5" t="s">
        <v>1</v>
      </c>
      <c r="B7" s="15"/>
      <c r="C7" s="15"/>
      <c r="D7" s="15"/>
      <c r="E7" s="15"/>
      <c r="F7" s="15"/>
      <c r="G7" s="15"/>
      <c r="H7" s="15"/>
      <c r="I7" s="15"/>
    </row>
    <row r="8" spans="1:9" ht="12.75">
      <c r="A8" s="2"/>
      <c r="B8" s="15"/>
      <c r="C8" s="15"/>
      <c r="D8" s="15"/>
      <c r="E8" s="15"/>
      <c r="F8" s="15"/>
      <c r="G8" s="15"/>
      <c r="H8" s="15"/>
      <c r="I8" s="15"/>
    </row>
    <row r="9" spans="1:9" ht="12.75">
      <c r="A9" s="5" t="s">
        <v>2</v>
      </c>
      <c r="B9" s="15"/>
      <c r="C9" s="15"/>
      <c r="D9" s="15"/>
      <c r="E9" s="15"/>
      <c r="F9" s="15"/>
      <c r="G9" s="15"/>
      <c r="H9" s="15"/>
      <c r="I9" s="15"/>
    </row>
    <row r="10" spans="1:9" ht="12.75">
      <c r="A10" s="6" t="s">
        <v>3</v>
      </c>
      <c r="B10" s="15"/>
      <c r="C10" s="15"/>
      <c r="D10" s="15"/>
      <c r="E10" s="15"/>
      <c r="F10" s="15"/>
      <c r="G10" s="15"/>
      <c r="H10" s="15"/>
      <c r="I10" s="15"/>
    </row>
    <row r="11" spans="1:9" ht="12.75">
      <c r="A11" s="7" t="s">
        <v>4</v>
      </c>
      <c r="B11" s="15"/>
      <c r="C11" s="15"/>
      <c r="D11" s="15"/>
      <c r="E11" s="15"/>
      <c r="F11" s="15"/>
      <c r="G11" s="15"/>
      <c r="H11" s="15"/>
      <c r="I11" s="15"/>
    </row>
    <row r="12" spans="1:9" ht="12.75">
      <c r="A12" s="5" t="s">
        <v>5</v>
      </c>
      <c r="B12" s="15"/>
      <c r="C12" s="15"/>
      <c r="D12" s="15"/>
      <c r="E12" s="15"/>
      <c r="F12" s="15"/>
      <c r="G12" s="15"/>
      <c r="H12" s="15"/>
      <c r="I12" s="62">
        <f>I14+I13</f>
        <v>76.6</v>
      </c>
    </row>
    <row r="13" spans="1:9" ht="12.75">
      <c r="A13" s="2" t="s">
        <v>6</v>
      </c>
      <c r="B13" s="15"/>
      <c r="C13" s="15"/>
      <c r="D13" s="15"/>
      <c r="E13" s="15"/>
      <c r="F13" s="15"/>
      <c r="G13" s="15"/>
      <c r="H13" s="15"/>
      <c r="I13" s="15"/>
    </row>
    <row r="14" spans="1:9" ht="12.75">
      <c r="A14" s="6" t="s">
        <v>7</v>
      </c>
      <c r="B14" s="15"/>
      <c r="C14" s="15"/>
      <c r="D14" s="15"/>
      <c r="E14" s="15"/>
      <c r="F14" s="15"/>
      <c r="G14" s="15"/>
      <c r="H14" s="15"/>
      <c r="I14" s="15">
        <v>76.6</v>
      </c>
    </row>
    <row r="15" spans="1:9" ht="12.75">
      <c r="A15" s="2"/>
      <c r="B15" s="15"/>
      <c r="C15" s="15"/>
      <c r="D15" s="15"/>
      <c r="E15" s="15"/>
      <c r="F15" s="15"/>
      <c r="G15" s="15"/>
      <c r="H15" s="15"/>
      <c r="I15" s="15"/>
    </row>
    <row r="16" spans="1:9" ht="12.75">
      <c r="A16" s="5" t="s">
        <v>8</v>
      </c>
      <c r="B16" s="15"/>
      <c r="C16" s="15"/>
      <c r="D16" s="15"/>
      <c r="E16" s="15"/>
      <c r="F16" s="15"/>
      <c r="G16" s="15"/>
      <c r="H16" s="15"/>
      <c r="I16" s="15"/>
    </row>
    <row r="17" spans="1:9" ht="12.75">
      <c r="A17" s="2" t="s">
        <v>9</v>
      </c>
      <c r="B17" s="15"/>
      <c r="C17" s="15"/>
      <c r="D17" s="15"/>
      <c r="E17" s="15"/>
      <c r="F17" s="15"/>
      <c r="G17" s="15"/>
      <c r="H17" s="15"/>
      <c r="I17" s="15"/>
    </row>
    <row r="18" spans="1:9" ht="12.75">
      <c r="A18" s="8" t="s">
        <v>10</v>
      </c>
      <c r="B18" s="15"/>
      <c r="C18" s="15"/>
      <c r="D18" s="15"/>
      <c r="E18" s="15"/>
      <c r="F18" s="15"/>
      <c r="G18" s="15"/>
      <c r="H18" s="15"/>
      <c r="I18" s="15"/>
    </row>
    <row r="19" spans="1:9" ht="12.75">
      <c r="A19" s="6" t="s">
        <v>11</v>
      </c>
      <c r="B19" s="15"/>
      <c r="C19" s="15"/>
      <c r="D19" s="15"/>
      <c r="E19" s="15"/>
      <c r="F19" s="15"/>
      <c r="G19" s="15"/>
      <c r="H19" s="15"/>
      <c r="I19" s="15"/>
    </row>
    <row r="20" spans="1:9" ht="12.75">
      <c r="A20" s="2" t="s">
        <v>4</v>
      </c>
      <c r="B20" s="15"/>
      <c r="C20" s="15"/>
      <c r="D20" s="15"/>
      <c r="E20" s="15"/>
      <c r="F20" s="15"/>
      <c r="G20" s="15"/>
      <c r="H20" s="15"/>
      <c r="I20" s="15"/>
    </row>
    <row r="21" spans="1:9" ht="12.75">
      <c r="A21" s="5" t="s">
        <v>12</v>
      </c>
      <c r="B21" s="15"/>
      <c r="C21" s="15"/>
      <c r="D21" s="15"/>
      <c r="E21" s="15"/>
      <c r="F21" s="15"/>
      <c r="G21" s="15"/>
      <c r="H21" s="15"/>
      <c r="I21" s="15"/>
    </row>
    <row r="22" spans="1:9" ht="12.75">
      <c r="A22" s="2"/>
      <c r="B22" s="15"/>
      <c r="C22" s="15"/>
      <c r="D22" s="15"/>
      <c r="E22" s="15"/>
      <c r="F22" s="15"/>
      <c r="G22" s="15"/>
      <c r="H22" s="15"/>
      <c r="I22" s="15"/>
    </row>
    <row r="23" spans="1:9" ht="12.75">
      <c r="A23" s="5" t="s">
        <v>13</v>
      </c>
      <c r="B23" s="62">
        <f>SUM(B24:B38)</f>
        <v>14436.9</v>
      </c>
      <c r="C23" s="62">
        <f aca="true" t="shared" si="1" ref="C23:I23">SUM(C24:C38)</f>
        <v>18146.899999999998</v>
      </c>
      <c r="D23" s="62">
        <f t="shared" si="1"/>
        <v>18010.8</v>
      </c>
      <c r="E23" s="62">
        <f t="shared" si="1"/>
        <v>20318.899999999998</v>
      </c>
      <c r="F23" s="62">
        <f t="shared" si="1"/>
        <v>32475.6</v>
      </c>
      <c r="G23" s="62">
        <f t="shared" si="1"/>
        <v>28423.86</v>
      </c>
      <c r="H23" s="62">
        <f t="shared" si="1"/>
        <v>35064.74</v>
      </c>
      <c r="I23" s="62">
        <f t="shared" si="1"/>
        <v>42832.07</v>
      </c>
    </row>
    <row r="24" spans="1:9" ht="12.75">
      <c r="A24" s="2" t="s">
        <v>14</v>
      </c>
      <c r="B24" s="15"/>
      <c r="C24" s="15"/>
      <c r="D24" s="15"/>
      <c r="E24" s="15"/>
      <c r="F24" s="15"/>
      <c r="G24" s="15"/>
      <c r="H24" s="15"/>
      <c r="I24" s="15"/>
    </row>
    <row r="25" spans="1:9" ht="12.75">
      <c r="A25" s="2" t="s">
        <v>15</v>
      </c>
      <c r="B25" s="15">
        <v>389.9</v>
      </c>
      <c r="C25" s="15">
        <v>342.1</v>
      </c>
      <c r="D25" s="15">
        <v>295.2</v>
      </c>
      <c r="E25" s="15">
        <v>153.6</v>
      </c>
      <c r="F25" s="15">
        <v>271</v>
      </c>
      <c r="G25" s="15"/>
      <c r="H25" s="15"/>
      <c r="I25" s="15"/>
    </row>
    <row r="26" spans="1:9" ht="12.75">
      <c r="A26" s="2" t="s">
        <v>16</v>
      </c>
      <c r="B26" s="15"/>
      <c r="C26" s="15"/>
      <c r="D26" s="15"/>
      <c r="E26" s="15"/>
      <c r="F26" s="15"/>
      <c r="G26" s="15"/>
      <c r="H26" s="15"/>
      <c r="I26" s="15"/>
    </row>
    <row r="27" spans="1:9" ht="12.75">
      <c r="A27" s="2" t="s">
        <v>17</v>
      </c>
      <c r="B27" s="15">
        <v>14047</v>
      </c>
      <c r="C27" s="15">
        <v>17804.8</v>
      </c>
      <c r="D27" s="15">
        <v>17715.6</v>
      </c>
      <c r="E27" s="15">
        <v>20165.3</v>
      </c>
      <c r="F27" s="15">
        <v>32053.3</v>
      </c>
      <c r="G27" s="15">
        <v>28415.71</v>
      </c>
      <c r="H27" s="15">
        <v>35064.74</v>
      </c>
      <c r="I27" s="15">
        <v>37552.07</v>
      </c>
    </row>
    <row r="28" spans="1:9" ht="12.75">
      <c r="A28" s="2" t="s">
        <v>18</v>
      </c>
      <c r="B28" s="15"/>
      <c r="C28" s="15"/>
      <c r="D28" s="15"/>
      <c r="E28" s="15"/>
      <c r="F28" s="15"/>
      <c r="G28" s="15"/>
      <c r="H28" s="15"/>
      <c r="I28" s="15"/>
    </row>
    <row r="29" spans="1:9" ht="12.75">
      <c r="A29" s="2" t="s">
        <v>19</v>
      </c>
      <c r="B29" s="15"/>
      <c r="C29" s="15"/>
      <c r="D29" s="15"/>
      <c r="E29" s="15"/>
      <c r="F29" s="15"/>
      <c r="G29" s="15"/>
      <c r="H29" s="15"/>
      <c r="I29" s="15">
        <v>146.4</v>
      </c>
    </row>
    <row r="30" spans="1:9" ht="12.75">
      <c r="A30" s="2" t="s">
        <v>20</v>
      </c>
      <c r="B30" s="15"/>
      <c r="C30" s="15"/>
      <c r="D30" s="15"/>
      <c r="E30" s="15"/>
      <c r="F30" s="15"/>
      <c r="G30" s="15"/>
      <c r="H30" s="15"/>
      <c r="I30" s="15"/>
    </row>
    <row r="31" spans="1:9" ht="12.75">
      <c r="A31" s="2" t="s">
        <v>21</v>
      </c>
      <c r="B31" s="15"/>
      <c r="C31" s="15"/>
      <c r="D31" s="15"/>
      <c r="E31" s="15"/>
      <c r="F31" s="15"/>
      <c r="G31" s="15"/>
      <c r="H31" s="15"/>
      <c r="I31" s="15"/>
    </row>
    <row r="32" spans="1:9" ht="12.75">
      <c r="A32" s="2" t="s">
        <v>22</v>
      </c>
      <c r="B32" s="15"/>
      <c r="C32" s="15"/>
      <c r="D32" s="15"/>
      <c r="E32" s="15"/>
      <c r="F32" s="15"/>
      <c r="G32" s="15"/>
      <c r="H32" s="15"/>
      <c r="I32" s="15"/>
    </row>
    <row r="33" spans="1:9" ht="12.75">
      <c r="A33" s="2" t="s">
        <v>23</v>
      </c>
      <c r="B33" s="20"/>
      <c r="C33" s="20"/>
      <c r="D33" s="20"/>
      <c r="E33" s="16"/>
      <c r="F33" s="16">
        <v>151.3</v>
      </c>
      <c r="G33" s="15">
        <v>8.15</v>
      </c>
      <c r="H33" s="15"/>
      <c r="I33" s="15"/>
    </row>
    <row r="34" spans="1:9" ht="12.75">
      <c r="A34" s="2" t="s">
        <v>24</v>
      </c>
      <c r="B34" s="15"/>
      <c r="C34" s="15"/>
      <c r="D34" s="15"/>
      <c r="E34" s="15"/>
      <c r="F34" s="15"/>
      <c r="G34" s="15"/>
      <c r="H34" s="15"/>
      <c r="I34" s="15"/>
    </row>
    <row r="35" spans="1:9" ht="12.75">
      <c r="A35" s="2" t="s">
        <v>25</v>
      </c>
      <c r="B35" s="15"/>
      <c r="C35" s="15"/>
      <c r="D35" s="15"/>
      <c r="E35" s="15"/>
      <c r="F35" s="15"/>
      <c r="G35" s="15"/>
      <c r="H35" s="15"/>
      <c r="I35" s="15"/>
    </row>
    <row r="36" spans="1:9" ht="12.75">
      <c r="A36" s="2" t="s">
        <v>26</v>
      </c>
      <c r="B36" s="15"/>
      <c r="C36" s="15"/>
      <c r="D36" s="15"/>
      <c r="E36" s="15"/>
      <c r="F36" s="15"/>
      <c r="G36" s="15"/>
      <c r="H36" s="15"/>
      <c r="I36" s="15"/>
    </row>
    <row r="37" spans="1:9" ht="12.75">
      <c r="A37" s="6" t="s">
        <v>27</v>
      </c>
      <c r="B37" s="16"/>
      <c r="C37" s="16"/>
      <c r="D37" s="16"/>
      <c r="E37" s="16"/>
      <c r="F37" s="16"/>
      <c r="G37" s="20"/>
      <c r="H37" s="18"/>
      <c r="I37" s="17">
        <v>5133.6</v>
      </c>
    </row>
    <row r="38" spans="1:9" ht="12.75">
      <c r="A38" s="6" t="s">
        <v>28</v>
      </c>
      <c r="B38" s="15"/>
      <c r="C38" s="15"/>
      <c r="D38" s="15"/>
      <c r="E38" s="15"/>
      <c r="F38" s="15"/>
      <c r="G38" s="15"/>
      <c r="H38" s="15"/>
      <c r="I38" s="15"/>
    </row>
    <row r="39" spans="1:9" ht="12.75">
      <c r="A39" s="2"/>
      <c r="B39" s="15"/>
      <c r="C39" s="15"/>
      <c r="D39" s="15"/>
      <c r="E39" s="15"/>
      <c r="F39" s="15"/>
      <c r="G39" s="15"/>
      <c r="H39" s="15"/>
      <c r="I39" s="15"/>
    </row>
    <row r="40" spans="1:9" ht="12.75">
      <c r="A40" s="5" t="s">
        <v>29</v>
      </c>
      <c r="B40" s="62">
        <f>SUM(B41:B42)</f>
        <v>78262.66</v>
      </c>
      <c r="C40" s="62">
        <f aca="true" t="shared" si="2" ref="C40:I40">SUM(C41:C42)</f>
        <v>76297.06</v>
      </c>
      <c r="D40" s="62">
        <f t="shared" si="2"/>
        <v>74155.46</v>
      </c>
      <c r="E40" s="62">
        <f t="shared" si="2"/>
        <v>75192.86</v>
      </c>
      <c r="F40" s="62">
        <f t="shared" si="2"/>
        <v>71490.76</v>
      </c>
      <c r="G40" s="62">
        <f t="shared" si="2"/>
        <v>55986.1</v>
      </c>
      <c r="H40" s="62">
        <f t="shared" si="2"/>
        <v>55986.1</v>
      </c>
      <c r="I40" s="62">
        <f t="shared" si="2"/>
        <v>55986.1</v>
      </c>
    </row>
    <row r="41" spans="1:9" ht="12.75">
      <c r="A41" s="2" t="s">
        <v>30</v>
      </c>
      <c r="B41" s="15"/>
      <c r="C41" s="15"/>
      <c r="D41" s="15"/>
      <c r="E41" s="15"/>
      <c r="F41" s="15"/>
      <c r="G41" s="15"/>
      <c r="H41" s="15"/>
      <c r="I41" s="15"/>
    </row>
    <row r="42" spans="1:9" ht="12.75">
      <c r="A42" s="2" t="s">
        <v>31</v>
      </c>
      <c r="B42" s="20">
        <v>78262.66</v>
      </c>
      <c r="C42" s="20">
        <v>76297.06</v>
      </c>
      <c r="D42" s="20">
        <v>74155.46</v>
      </c>
      <c r="E42" s="16">
        <v>75192.86</v>
      </c>
      <c r="F42" s="16">
        <v>71490.76</v>
      </c>
      <c r="G42" s="20">
        <v>55986.1</v>
      </c>
      <c r="H42" s="20">
        <v>55986.1</v>
      </c>
      <c r="I42" s="20">
        <v>55986.1</v>
      </c>
    </row>
    <row r="43" spans="1:9" ht="12.75">
      <c r="A43" s="2" t="s">
        <v>32</v>
      </c>
      <c r="B43" s="15"/>
      <c r="C43" s="15"/>
      <c r="D43" s="15"/>
      <c r="E43" s="15"/>
      <c r="F43" s="15"/>
      <c r="G43" s="15"/>
      <c r="H43" s="15"/>
      <c r="I43" s="15"/>
    </row>
    <row r="44" spans="1:9" ht="12.75">
      <c r="A44" s="2"/>
      <c r="B44" s="15"/>
      <c r="C44" s="15"/>
      <c r="D44" s="15"/>
      <c r="E44" s="15"/>
      <c r="F44" s="15"/>
      <c r="G44" s="15"/>
      <c r="H44" s="15"/>
      <c r="I44" s="15"/>
    </row>
    <row r="45" spans="1:9" ht="12.75">
      <c r="A45" s="5" t="s">
        <v>33</v>
      </c>
      <c r="B45" s="61">
        <f>SUM(B46:B56)</f>
        <v>9230.43</v>
      </c>
      <c r="C45" s="61">
        <f aca="true" t="shared" si="3" ref="C45:I45">SUM(C46:C56)</f>
        <v>9230.43</v>
      </c>
      <c r="D45" s="61">
        <f t="shared" si="3"/>
        <v>9230.43</v>
      </c>
      <c r="E45" s="61">
        <f t="shared" si="3"/>
        <v>9230.43</v>
      </c>
      <c r="F45" s="61">
        <f t="shared" si="3"/>
        <v>9230.43</v>
      </c>
      <c r="G45" s="61">
        <f t="shared" si="3"/>
        <v>0</v>
      </c>
      <c r="H45" s="61">
        <f t="shared" si="3"/>
        <v>0</v>
      </c>
      <c r="I45" s="61">
        <f t="shared" si="3"/>
        <v>180.139</v>
      </c>
    </row>
    <row r="46" spans="1:9" ht="12.75">
      <c r="A46" s="2" t="s">
        <v>34</v>
      </c>
      <c r="B46" s="15"/>
      <c r="C46" s="15"/>
      <c r="D46" s="15"/>
      <c r="E46" s="15"/>
      <c r="F46" s="15"/>
      <c r="G46" s="15"/>
      <c r="H46" s="15"/>
      <c r="I46" s="15"/>
    </row>
    <row r="47" spans="1:9" ht="12.75">
      <c r="A47" s="6" t="s">
        <v>35</v>
      </c>
      <c r="B47" s="15"/>
      <c r="C47" s="15"/>
      <c r="D47" s="15"/>
      <c r="E47" s="15"/>
      <c r="F47" s="15"/>
      <c r="G47" s="15"/>
      <c r="H47" s="15"/>
      <c r="I47" s="15"/>
    </row>
    <row r="48" spans="1:9" ht="12.75">
      <c r="A48" s="6" t="s">
        <v>36</v>
      </c>
      <c r="B48" s="15"/>
      <c r="C48" s="15"/>
      <c r="D48" s="15"/>
      <c r="E48" s="15"/>
      <c r="F48" s="15"/>
      <c r="G48" s="15"/>
      <c r="H48" s="15"/>
      <c r="I48" s="15"/>
    </row>
    <row r="49" spans="1:9" ht="12.75">
      <c r="A49" s="6" t="s">
        <v>37</v>
      </c>
      <c r="B49" s="15"/>
      <c r="C49" s="15"/>
      <c r="D49" s="15"/>
      <c r="E49" s="15"/>
      <c r="F49" s="15"/>
      <c r="G49" s="15"/>
      <c r="H49" s="15"/>
      <c r="I49" s="15"/>
    </row>
    <row r="50" spans="1:9" ht="12.75">
      <c r="A50" s="9" t="s">
        <v>38</v>
      </c>
      <c r="B50" s="15"/>
      <c r="C50" s="15"/>
      <c r="D50" s="15"/>
      <c r="E50" s="15"/>
      <c r="F50" s="15"/>
      <c r="G50" s="15"/>
      <c r="H50" s="15"/>
      <c r="I50" s="15"/>
    </row>
    <row r="51" spans="1:9" ht="12.75">
      <c r="A51" s="6" t="s">
        <v>39</v>
      </c>
      <c r="B51" s="15"/>
      <c r="C51" s="15"/>
      <c r="D51" s="15"/>
      <c r="E51" s="15"/>
      <c r="F51" s="15"/>
      <c r="G51" s="15"/>
      <c r="H51" s="15"/>
      <c r="I51" s="15"/>
    </row>
    <row r="52" spans="1:9" ht="12.75">
      <c r="A52" s="6" t="s">
        <v>40</v>
      </c>
      <c r="B52" s="15"/>
      <c r="C52" s="15"/>
      <c r="D52" s="15"/>
      <c r="E52" s="15"/>
      <c r="F52" s="15"/>
      <c r="G52" s="15"/>
      <c r="H52" s="15"/>
      <c r="I52" s="15"/>
    </row>
    <row r="53" spans="1:9" ht="12.75">
      <c r="A53" s="6" t="s">
        <v>41</v>
      </c>
      <c r="B53" s="15"/>
      <c r="C53" s="15"/>
      <c r="D53" s="15"/>
      <c r="E53" s="15"/>
      <c r="F53" s="15"/>
      <c r="G53" s="15"/>
      <c r="H53" s="15"/>
      <c r="I53" s="15"/>
    </row>
    <row r="54" spans="1:9" ht="12.75">
      <c r="A54" s="6" t="s">
        <v>42</v>
      </c>
      <c r="B54" s="15"/>
      <c r="C54" s="15"/>
      <c r="D54" s="15"/>
      <c r="E54" s="15"/>
      <c r="F54" s="15"/>
      <c r="G54" s="15"/>
      <c r="H54" s="15"/>
      <c r="I54" s="15"/>
    </row>
    <row r="55" spans="1:9" ht="12.75">
      <c r="A55" s="9" t="s">
        <v>43</v>
      </c>
      <c r="B55" s="15"/>
      <c r="C55" s="15"/>
      <c r="D55" s="15"/>
      <c r="E55" s="15"/>
      <c r="F55" s="15"/>
      <c r="G55" s="15"/>
      <c r="H55" s="15"/>
      <c r="I55" s="15"/>
    </row>
    <row r="56" spans="1:9" ht="12.75">
      <c r="A56" s="9" t="s">
        <v>44</v>
      </c>
      <c r="B56" s="15">
        <v>9230.43</v>
      </c>
      <c r="C56" s="15">
        <v>9230.43</v>
      </c>
      <c r="D56" s="15">
        <v>9230.43</v>
      </c>
      <c r="E56" s="15">
        <v>9230.43</v>
      </c>
      <c r="F56" s="15">
        <v>9230.43</v>
      </c>
      <c r="G56" s="15"/>
      <c r="H56" s="15"/>
      <c r="I56" s="15">
        <v>180.139</v>
      </c>
    </row>
    <row r="57" spans="1:9" ht="12.75">
      <c r="A57" s="9"/>
      <c r="B57" s="15"/>
      <c r="C57" s="15"/>
      <c r="D57" s="15"/>
      <c r="E57" s="15"/>
      <c r="F57" s="15"/>
      <c r="G57" s="15"/>
      <c r="H57" s="15"/>
      <c r="I57" s="15"/>
    </row>
    <row r="58" spans="1:9" ht="12.75">
      <c r="A58" s="4" t="s">
        <v>45</v>
      </c>
      <c r="B58" s="19">
        <f>SUM(B59:B65)</f>
        <v>0</v>
      </c>
      <c r="C58" s="19">
        <f aca="true" t="shared" si="4" ref="C58:I58">SUM(C59:C65)</f>
        <v>0</v>
      </c>
      <c r="D58" s="19">
        <f t="shared" si="4"/>
        <v>0</v>
      </c>
      <c r="E58" s="19">
        <f t="shared" si="4"/>
        <v>0</v>
      </c>
      <c r="F58" s="19">
        <f t="shared" si="4"/>
        <v>0</v>
      </c>
      <c r="G58" s="19">
        <f t="shared" si="4"/>
        <v>0</v>
      </c>
      <c r="H58" s="19">
        <f t="shared" si="4"/>
        <v>0</v>
      </c>
      <c r="I58" s="19">
        <f t="shared" si="4"/>
        <v>0</v>
      </c>
    </row>
    <row r="59" spans="1:9" ht="12.75">
      <c r="A59" s="2" t="s">
        <v>46</v>
      </c>
      <c r="B59" s="15"/>
      <c r="C59" s="15"/>
      <c r="D59" s="15"/>
      <c r="E59" s="15"/>
      <c r="F59" s="15"/>
      <c r="G59" s="15"/>
      <c r="H59" s="15"/>
      <c r="I59" s="15"/>
    </row>
    <row r="60" spans="1:9" ht="12.75">
      <c r="A60" s="2" t="s">
        <v>47</v>
      </c>
      <c r="B60" s="15"/>
      <c r="C60" s="15"/>
      <c r="D60" s="15"/>
      <c r="E60" s="15"/>
      <c r="F60" s="15"/>
      <c r="G60" s="15"/>
      <c r="H60" s="15"/>
      <c r="I60" s="15"/>
    </row>
    <row r="61" spans="1:9" ht="12.75">
      <c r="A61" s="2" t="s">
        <v>48</v>
      </c>
      <c r="B61" s="15"/>
      <c r="C61" s="15"/>
      <c r="D61" s="15"/>
      <c r="E61" s="15"/>
      <c r="F61" s="15"/>
      <c r="G61" s="15"/>
      <c r="H61" s="15"/>
      <c r="I61" s="15"/>
    </row>
    <row r="62" spans="1:9" ht="12.75">
      <c r="A62" s="2" t="s">
        <v>49</v>
      </c>
      <c r="B62" s="15"/>
      <c r="C62" s="15"/>
      <c r="D62" s="15"/>
      <c r="E62" s="15"/>
      <c r="F62" s="15"/>
      <c r="G62" s="15"/>
      <c r="H62" s="15"/>
      <c r="I62" s="15"/>
    </row>
    <row r="63" spans="1:9" ht="12.75">
      <c r="A63" s="2" t="s">
        <v>50</v>
      </c>
      <c r="B63" s="15"/>
      <c r="C63" s="15"/>
      <c r="D63" s="15"/>
      <c r="E63" s="15"/>
      <c r="F63" s="15"/>
      <c r="G63" s="15"/>
      <c r="H63" s="15"/>
      <c r="I63" s="15"/>
    </row>
    <row r="64" spans="1:9" ht="12.75">
      <c r="A64" s="2" t="s">
        <v>51</v>
      </c>
      <c r="B64" s="15"/>
      <c r="C64" s="15"/>
      <c r="D64" s="15"/>
      <c r="E64" s="15"/>
      <c r="F64" s="15"/>
      <c r="G64" s="15"/>
      <c r="H64" s="15"/>
      <c r="I64" s="15"/>
    </row>
    <row r="65" spans="1:9" ht="12.75">
      <c r="A65" s="2" t="s">
        <v>52</v>
      </c>
      <c r="B65" s="15"/>
      <c r="C65" s="15"/>
      <c r="D65" s="15"/>
      <c r="E65" s="15"/>
      <c r="F65" s="15"/>
      <c r="G65" s="15"/>
      <c r="H65" s="15"/>
      <c r="I65" s="15"/>
    </row>
    <row r="66" spans="1:9" ht="12.75">
      <c r="A66" s="2"/>
      <c r="B66" s="15"/>
      <c r="C66" s="15"/>
      <c r="D66" s="15"/>
      <c r="E66" s="15"/>
      <c r="F66" s="15"/>
      <c r="G66" s="15"/>
      <c r="H66" s="15"/>
      <c r="I66" s="15"/>
    </row>
    <row r="67" spans="1:9" ht="12.75">
      <c r="A67" s="4" t="s">
        <v>53</v>
      </c>
      <c r="B67" s="43">
        <f>SUM(B68:B70)</f>
        <v>876.5</v>
      </c>
      <c r="C67" s="43">
        <f aca="true" t="shared" si="5" ref="C67:I67">SUM(C68:C70)</f>
        <v>881.8</v>
      </c>
      <c r="D67" s="43">
        <f t="shared" si="5"/>
        <v>741.5</v>
      </c>
      <c r="E67" s="43">
        <f t="shared" si="5"/>
        <v>762.5</v>
      </c>
      <c r="F67" s="43">
        <f t="shared" si="5"/>
        <v>730.8</v>
      </c>
      <c r="G67" s="43">
        <f t="shared" si="5"/>
        <v>428.99</v>
      </c>
      <c r="H67" s="43">
        <f t="shared" si="5"/>
        <v>547.52</v>
      </c>
      <c r="I67" s="43">
        <f t="shared" si="5"/>
        <v>91.95</v>
      </c>
    </row>
    <row r="68" spans="1:9" ht="12.75">
      <c r="A68" s="2" t="s">
        <v>54</v>
      </c>
      <c r="B68" s="15"/>
      <c r="C68" s="15"/>
      <c r="D68" s="15"/>
      <c r="E68" s="15"/>
      <c r="F68" s="15"/>
      <c r="G68" s="15"/>
      <c r="H68" s="15"/>
      <c r="I68" s="15"/>
    </row>
    <row r="69" spans="1:9" ht="12.75">
      <c r="A69" s="2" t="s">
        <v>55</v>
      </c>
      <c r="B69" s="20">
        <v>597.8</v>
      </c>
      <c r="C69" s="20">
        <v>620.4</v>
      </c>
      <c r="D69" s="20">
        <v>533.4</v>
      </c>
      <c r="E69" s="16">
        <v>577.1</v>
      </c>
      <c r="F69" s="16">
        <v>542</v>
      </c>
      <c r="G69" s="15">
        <v>283.93</v>
      </c>
      <c r="H69" s="18">
        <v>422.21</v>
      </c>
      <c r="I69" s="15"/>
    </row>
    <row r="70" spans="1:9" ht="12.75">
      <c r="A70" s="2" t="s">
        <v>56</v>
      </c>
      <c r="B70" s="20">
        <v>278.7</v>
      </c>
      <c r="C70" s="20">
        <v>261.4</v>
      </c>
      <c r="D70" s="20">
        <v>208.1</v>
      </c>
      <c r="E70" s="16">
        <v>185.4</v>
      </c>
      <c r="F70" s="16">
        <v>188.8</v>
      </c>
      <c r="G70" s="15">
        <v>145.06</v>
      </c>
      <c r="H70" s="18">
        <v>125.31</v>
      </c>
      <c r="I70" s="20">
        <v>91.95</v>
      </c>
    </row>
    <row r="71" spans="1:9" ht="12.75">
      <c r="A71" s="2"/>
      <c r="B71" s="15"/>
      <c r="C71" s="15"/>
      <c r="D71" s="15"/>
      <c r="E71" s="15"/>
      <c r="F71" s="15"/>
      <c r="G71" s="15"/>
      <c r="H71" s="15"/>
      <c r="I71" s="15"/>
    </row>
    <row r="72" spans="1:9" ht="12.75">
      <c r="A72" s="4" t="s">
        <v>57</v>
      </c>
      <c r="B72" s="44">
        <f aca="true" t="shared" si="6" ref="B72:I72">B73</f>
        <v>0</v>
      </c>
      <c r="C72" s="44">
        <f t="shared" si="6"/>
        <v>0</v>
      </c>
      <c r="D72" s="44">
        <f t="shared" si="6"/>
        <v>0</v>
      </c>
      <c r="E72" s="44">
        <f t="shared" si="6"/>
        <v>0</v>
      </c>
      <c r="F72" s="44">
        <f t="shared" si="6"/>
        <v>0</v>
      </c>
      <c r="G72" s="45">
        <f t="shared" si="6"/>
        <v>40098.96</v>
      </c>
      <c r="H72" s="45">
        <f t="shared" si="6"/>
        <v>38833.34</v>
      </c>
      <c r="I72" s="45">
        <f t="shared" si="6"/>
        <v>50110.23</v>
      </c>
    </row>
    <row r="73" spans="1:9" ht="12.75">
      <c r="A73" s="2" t="s">
        <v>58</v>
      </c>
      <c r="B73" s="20"/>
      <c r="C73" s="20"/>
      <c r="D73" s="20"/>
      <c r="E73" s="16"/>
      <c r="F73" s="16"/>
      <c r="G73" s="17">
        <v>40098.96</v>
      </c>
      <c r="H73" s="18">
        <v>38833.34</v>
      </c>
      <c r="I73" s="17">
        <v>50110.23</v>
      </c>
    </row>
    <row r="74" spans="1:9" ht="12.75">
      <c r="A74" s="2"/>
      <c r="B74" s="15"/>
      <c r="C74" s="15"/>
      <c r="D74" s="15"/>
      <c r="E74" s="15"/>
      <c r="F74" s="15"/>
      <c r="G74" s="15"/>
      <c r="H74" s="15"/>
      <c r="I74" s="15"/>
    </row>
    <row r="75" spans="1:9" ht="12.75">
      <c r="A75" s="4" t="s">
        <v>59</v>
      </c>
      <c r="B75" s="15"/>
      <c r="C75" s="15"/>
      <c r="D75" s="15"/>
      <c r="E75" s="15"/>
      <c r="F75" s="15"/>
      <c r="G75" s="15"/>
      <c r="H75" s="15"/>
      <c r="I75" s="15"/>
    </row>
    <row r="76" spans="1:9" ht="12.75">
      <c r="A76" s="2" t="s">
        <v>60</v>
      </c>
      <c r="B76" s="15"/>
      <c r="C76" s="15"/>
      <c r="D76" s="15"/>
      <c r="E76" s="15"/>
      <c r="F76" s="15"/>
      <c r="G76" s="15"/>
      <c r="H76" s="15"/>
      <c r="I76" s="15"/>
    </row>
    <row r="77" spans="1:9" ht="12.75">
      <c r="A77" s="4" t="s">
        <v>61</v>
      </c>
      <c r="B77" s="15"/>
      <c r="C77" s="15"/>
      <c r="D77" s="15"/>
      <c r="E77" s="15"/>
      <c r="F77" s="15"/>
      <c r="G77" s="15"/>
      <c r="H77" s="15"/>
      <c r="I77" s="15"/>
    </row>
    <row r="78" spans="1:9" ht="12.75">
      <c r="A78" s="2" t="s">
        <v>62</v>
      </c>
      <c r="B78" s="15"/>
      <c r="C78" s="15"/>
      <c r="D78" s="15"/>
      <c r="E78" s="15"/>
      <c r="F78" s="15"/>
      <c r="G78" s="15"/>
      <c r="H78" s="15"/>
      <c r="I78" s="15"/>
    </row>
    <row r="79" spans="1:9" ht="12.75">
      <c r="A79" s="4" t="s">
        <v>63</v>
      </c>
      <c r="B79" s="46">
        <f>B80</f>
        <v>429.8</v>
      </c>
      <c r="C79" s="46">
        <f aca="true" t="shared" si="7" ref="C79:I79">C80</f>
        <v>890.9</v>
      </c>
      <c r="D79" s="46">
        <f t="shared" si="7"/>
        <v>1298</v>
      </c>
      <c r="E79" s="47">
        <f t="shared" si="7"/>
        <v>1665.8</v>
      </c>
      <c r="F79" s="47">
        <f t="shared" si="7"/>
        <v>1856.1</v>
      </c>
      <c r="G79" s="47">
        <f t="shared" si="7"/>
        <v>411.07</v>
      </c>
      <c r="H79" s="46">
        <f t="shared" si="7"/>
        <v>644.62</v>
      </c>
      <c r="I79" s="46">
        <f t="shared" si="7"/>
        <v>557.2</v>
      </c>
    </row>
    <row r="80" spans="1:9" ht="12.75">
      <c r="A80" s="2" t="s">
        <v>64</v>
      </c>
      <c r="B80" s="20">
        <v>429.8</v>
      </c>
      <c r="C80" s="20">
        <v>890.9</v>
      </c>
      <c r="D80" s="20">
        <v>1298</v>
      </c>
      <c r="E80" s="16">
        <v>1665.8</v>
      </c>
      <c r="F80" s="16">
        <v>1856.1</v>
      </c>
      <c r="G80" s="20">
        <v>411.07</v>
      </c>
      <c r="H80" s="18">
        <v>644.62</v>
      </c>
      <c r="I80" s="15">
        <v>557.2</v>
      </c>
    </row>
    <row r="81" spans="1:9" ht="12.75">
      <c r="A81" s="2"/>
      <c r="B81" s="15"/>
      <c r="C81" s="15"/>
      <c r="D81" s="15"/>
      <c r="E81" s="15"/>
      <c r="F81" s="15"/>
      <c r="G81" s="15"/>
      <c r="H81" s="15"/>
      <c r="I81" s="15"/>
    </row>
    <row r="82" spans="1:9" ht="12.75">
      <c r="A82" s="4" t="s">
        <v>65</v>
      </c>
      <c r="B82" s="15"/>
      <c r="C82" s="15"/>
      <c r="D82" s="15"/>
      <c r="E82" s="15"/>
      <c r="F82" s="15"/>
      <c r="G82" s="15"/>
      <c r="H82" s="15"/>
      <c r="I82" s="45">
        <f>I85</f>
        <v>12613.75</v>
      </c>
    </row>
    <row r="83" spans="1:9" ht="12.75">
      <c r="A83" s="2" t="s">
        <v>66</v>
      </c>
      <c r="B83" s="15"/>
      <c r="C83" s="15"/>
      <c r="D83" s="15"/>
      <c r="E83" s="15"/>
      <c r="F83" s="15"/>
      <c r="G83" s="15"/>
      <c r="H83" s="15"/>
      <c r="I83" s="15"/>
    </row>
    <row r="84" spans="1:9" ht="12.75">
      <c r="A84" s="2" t="s">
        <v>67</v>
      </c>
      <c r="B84" s="15"/>
      <c r="C84" s="15"/>
      <c r="D84" s="15"/>
      <c r="E84" s="15"/>
      <c r="F84" s="15"/>
      <c r="G84" s="15"/>
      <c r="H84" s="15"/>
      <c r="I84" s="15"/>
    </row>
    <row r="85" spans="1:9" ht="12.75">
      <c r="A85" s="2" t="s">
        <v>68</v>
      </c>
      <c r="B85" s="15"/>
      <c r="C85" s="15"/>
      <c r="D85" s="15"/>
      <c r="E85" s="15"/>
      <c r="F85" s="15"/>
      <c r="G85" s="15"/>
      <c r="H85" s="15"/>
      <c r="I85" s="17">
        <v>12613.75</v>
      </c>
    </row>
    <row r="86" spans="1:9" ht="12.75">
      <c r="A86" s="2"/>
      <c r="B86" s="15"/>
      <c r="C86" s="15"/>
      <c r="D86" s="15"/>
      <c r="E86" s="15"/>
      <c r="F86" s="15"/>
      <c r="G86" s="15"/>
      <c r="H86" s="15"/>
      <c r="I86" s="15"/>
    </row>
    <row r="87" spans="1:9" ht="12.75">
      <c r="A87" s="4" t="s">
        <v>69</v>
      </c>
      <c r="B87" s="43">
        <f>SUM(B88:B95)</f>
        <v>34964.270000000004</v>
      </c>
      <c r="C87" s="43">
        <f aca="true" t="shared" si="8" ref="C87:I87">SUM(C88:C95)</f>
        <v>31355.57</v>
      </c>
      <c r="D87" s="43">
        <f t="shared" si="8"/>
        <v>25218.07</v>
      </c>
      <c r="E87" s="43">
        <f t="shared" si="8"/>
        <v>28540.97</v>
      </c>
      <c r="F87" s="43">
        <f t="shared" si="8"/>
        <v>28784.47</v>
      </c>
      <c r="G87" s="43">
        <f t="shared" si="8"/>
        <v>10528.94</v>
      </c>
      <c r="H87" s="43">
        <f t="shared" si="8"/>
        <v>11566.64</v>
      </c>
      <c r="I87" s="43">
        <f t="shared" si="8"/>
        <v>3931.8399999999997</v>
      </c>
    </row>
    <row r="88" spans="1:9" ht="12.75">
      <c r="A88" s="2" t="s">
        <v>70</v>
      </c>
      <c r="B88" s="15"/>
      <c r="C88" s="15"/>
      <c r="D88" s="15"/>
      <c r="E88" s="15"/>
      <c r="F88" s="15"/>
      <c r="G88" s="15"/>
      <c r="H88" s="15"/>
      <c r="I88" s="15"/>
    </row>
    <row r="89" spans="1:9" ht="12.75">
      <c r="A89" s="2" t="s">
        <v>71</v>
      </c>
      <c r="B89" s="20">
        <v>14190.7</v>
      </c>
      <c r="C89" s="20">
        <v>10582</v>
      </c>
      <c r="D89" s="20">
        <v>4444.5</v>
      </c>
      <c r="E89" s="16">
        <v>7767.4</v>
      </c>
      <c r="F89" s="16">
        <v>8010.9</v>
      </c>
      <c r="G89" s="17">
        <v>9639.42</v>
      </c>
      <c r="H89" s="18">
        <v>8385.71</v>
      </c>
      <c r="I89" s="17">
        <v>2736.74</v>
      </c>
    </row>
    <row r="90" spans="1:9" ht="12.75">
      <c r="A90" s="2" t="s">
        <v>72</v>
      </c>
      <c r="B90" s="15"/>
      <c r="C90" s="15"/>
      <c r="D90" s="15"/>
      <c r="E90" s="15"/>
      <c r="F90" s="15"/>
      <c r="G90" s="15"/>
      <c r="H90" s="15"/>
      <c r="I90" s="15"/>
    </row>
    <row r="91" spans="1:9" ht="12.75">
      <c r="A91" s="2" t="s">
        <v>73</v>
      </c>
      <c r="B91" s="20">
        <v>15342.43</v>
      </c>
      <c r="C91" s="20">
        <v>15342.43</v>
      </c>
      <c r="D91" s="20">
        <v>15342.43</v>
      </c>
      <c r="E91" s="16">
        <v>15342.43</v>
      </c>
      <c r="F91" s="16">
        <v>15342.43</v>
      </c>
      <c r="G91" s="15"/>
      <c r="H91" s="15"/>
      <c r="I91" s="15"/>
    </row>
    <row r="92" spans="1:9" ht="12.75">
      <c r="A92" s="2" t="s">
        <v>74</v>
      </c>
      <c r="B92" s="20"/>
      <c r="C92" s="20"/>
      <c r="D92" s="20"/>
      <c r="E92" s="16"/>
      <c r="F92" s="16"/>
      <c r="G92" s="20">
        <v>662.34</v>
      </c>
      <c r="H92" s="18">
        <v>2380.63</v>
      </c>
      <c r="I92" s="15">
        <v>542.2</v>
      </c>
    </row>
    <row r="93" spans="1:9" ht="12.75">
      <c r="A93" s="2" t="s">
        <v>75</v>
      </c>
      <c r="B93" s="20"/>
      <c r="C93" s="20"/>
      <c r="D93" s="20"/>
      <c r="E93" s="16"/>
      <c r="F93" s="16"/>
      <c r="G93" s="15">
        <v>227.18</v>
      </c>
      <c r="H93" s="18">
        <v>800.3</v>
      </c>
      <c r="I93" s="15">
        <v>408.6</v>
      </c>
    </row>
    <row r="94" spans="1:9" ht="12.75">
      <c r="A94" s="2" t="s">
        <v>76</v>
      </c>
      <c r="B94" s="20">
        <v>5431.14</v>
      </c>
      <c r="C94" s="20">
        <v>5431.14</v>
      </c>
      <c r="D94" s="20">
        <v>5431.14</v>
      </c>
      <c r="E94" s="16">
        <v>5431.14</v>
      </c>
      <c r="F94" s="16">
        <v>5431.14</v>
      </c>
      <c r="G94" s="20"/>
      <c r="H94" s="18"/>
      <c r="I94" s="15"/>
    </row>
    <row r="95" spans="1:9" ht="12.75">
      <c r="A95" s="6" t="s">
        <v>77</v>
      </c>
      <c r="B95" s="15"/>
      <c r="C95" s="15"/>
      <c r="D95" s="15"/>
      <c r="E95" s="15"/>
      <c r="F95" s="15"/>
      <c r="G95" s="15"/>
      <c r="H95" s="15"/>
      <c r="I95" s="15">
        <v>244.3</v>
      </c>
    </row>
    <row r="96" spans="1:9" ht="12.75">
      <c r="A96" s="6"/>
      <c r="B96" s="15"/>
      <c r="C96" s="15"/>
      <c r="D96" s="15"/>
      <c r="E96" s="15"/>
      <c r="F96" s="15"/>
      <c r="G96" s="15"/>
      <c r="H96" s="15"/>
      <c r="I96" s="15"/>
    </row>
    <row r="97" spans="1:9" ht="12.75">
      <c r="A97" s="4" t="s">
        <v>78</v>
      </c>
      <c r="B97" s="46">
        <f>SUM(B98:B105)</f>
        <v>6651.299999999999</v>
      </c>
      <c r="C97" s="46">
        <f aca="true" t="shared" si="9" ref="C97:I97">SUM(C98:C105)</f>
        <v>7936.6</v>
      </c>
      <c r="D97" s="46">
        <f t="shared" si="9"/>
        <v>9559.9</v>
      </c>
      <c r="E97" s="46">
        <f t="shared" si="9"/>
        <v>8369.2</v>
      </c>
      <c r="F97" s="46">
        <f t="shared" si="9"/>
        <v>11538.1</v>
      </c>
      <c r="G97" s="46">
        <f t="shared" si="9"/>
        <v>252.58</v>
      </c>
      <c r="H97" s="46">
        <f t="shared" si="9"/>
        <v>4476.0199999999995</v>
      </c>
      <c r="I97" s="46">
        <f t="shared" si="9"/>
        <v>16277.2</v>
      </c>
    </row>
    <row r="98" spans="1:9" ht="12.75">
      <c r="A98" s="2" t="s">
        <v>79</v>
      </c>
      <c r="B98" s="20">
        <v>6084.4</v>
      </c>
      <c r="C98" s="20">
        <v>7543.8</v>
      </c>
      <c r="D98" s="20">
        <v>9050</v>
      </c>
      <c r="E98" s="16">
        <v>8229.1</v>
      </c>
      <c r="F98" s="16">
        <v>11209.7</v>
      </c>
      <c r="G98" s="15"/>
      <c r="H98" s="15"/>
      <c r="I98" s="15"/>
    </row>
    <row r="99" spans="1:9" ht="12.75">
      <c r="A99" s="2" t="s">
        <v>80</v>
      </c>
      <c r="B99" s="20"/>
      <c r="C99" s="20"/>
      <c r="D99" s="20"/>
      <c r="E99" s="16"/>
      <c r="F99" s="16"/>
      <c r="G99" s="20">
        <v>235.62</v>
      </c>
      <c r="H99" s="18">
        <v>3965.14</v>
      </c>
      <c r="I99" s="17">
        <v>10536.1</v>
      </c>
    </row>
    <row r="100" spans="1:9" ht="12.75">
      <c r="A100" s="6" t="s">
        <v>81</v>
      </c>
      <c r="B100" s="15"/>
      <c r="C100" s="15"/>
      <c r="D100" s="15"/>
      <c r="E100" s="15"/>
      <c r="F100" s="15"/>
      <c r="G100" s="15"/>
      <c r="H100" s="15"/>
      <c r="I100" s="15"/>
    </row>
    <row r="101" spans="1:9" ht="12.75">
      <c r="A101" s="2" t="s">
        <v>82</v>
      </c>
      <c r="B101" s="20">
        <v>566.9</v>
      </c>
      <c r="C101" s="20">
        <v>392.8</v>
      </c>
      <c r="D101" s="20">
        <v>509.9</v>
      </c>
      <c r="E101" s="16">
        <v>140.1</v>
      </c>
      <c r="F101" s="16">
        <v>328.4</v>
      </c>
      <c r="G101" s="15"/>
      <c r="H101" s="15"/>
      <c r="I101" s="15"/>
    </row>
    <row r="102" spans="1:9" ht="12.75">
      <c r="A102" s="2" t="s">
        <v>83</v>
      </c>
      <c r="B102" s="20"/>
      <c r="C102" s="20"/>
      <c r="D102" s="20"/>
      <c r="E102" s="16"/>
      <c r="F102" s="16"/>
      <c r="G102" s="20">
        <v>16.96</v>
      </c>
      <c r="H102" s="18">
        <v>510.88</v>
      </c>
      <c r="I102" s="15">
        <v>287.5</v>
      </c>
    </row>
    <row r="103" spans="1:9" ht="12.75">
      <c r="A103" s="6" t="s">
        <v>183</v>
      </c>
      <c r="B103" s="15"/>
      <c r="C103" s="15"/>
      <c r="D103" s="15"/>
      <c r="E103" s="15"/>
      <c r="F103" s="15"/>
      <c r="G103" s="15"/>
      <c r="H103" s="15"/>
      <c r="I103" s="15"/>
    </row>
    <row r="104" spans="1:9" ht="12.75">
      <c r="A104" s="6" t="s">
        <v>184</v>
      </c>
      <c r="B104" s="20"/>
      <c r="C104" s="20"/>
      <c r="D104" s="20"/>
      <c r="E104" s="16"/>
      <c r="F104" s="16"/>
      <c r="G104" s="20"/>
      <c r="H104" s="18"/>
      <c r="I104" s="15">
        <v>320</v>
      </c>
    </row>
    <row r="105" spans="1:9" ht="12.75">
      <c r="A105" s="6" t="s">
        <v>84</v>
      </c>
      <c r="B105" s="15"/>
      <c r="C105" s="15"/>
      <c r="D105" s="15"/>
      <c r="E105" s="15"/>
      <c r="F105" s="15"/>
      <c r="G105" s="15"/>
      <c r="H105" s="15"/>
      <c r="I105" s="17">
        <v>5133.6</v>
      </c>
    </row>
    <row r="106" spans="1:9" ht="12.75">
      <c r="A106" s="6"/>
      <c r="B106" s="15"/>
      <c r="C106" s="15"/>
      <c r="D106" s="15"/>
      <c r="E106" s="15"/>
      <c r="F106" s="15"/>
      <c r="G106" s="15"/>
      <c r="H106" s="15"/>
      <c r="I106" s="15"/>
    </row>
    <row r="107" spans="1:9" ht="12.75">
      <c r="A107" s="4" t="s">
        <v>85</v>
      </c>
      <c r="B107" s="46">
        <f>SUM(B108:B112)</f>
        <v>1245.1</v>
      </c>
      <c r="C107" s="46">
        <f aca="true" t="shared" si="10" ref="C107:I107">SUM(C108:C112)</f>
        <v>1480</v>
      </c>
      <c r="D107" s="46">
        <f t="shared" si="10"/>
        <v>1574.2</v>
      </c>
      <c r="E107" s="46">
        <f t="shared" si="10"/>
        <v>1359.9</v>
      </c>
      <c r="F107" s="46">
        <f t="shared" si="10"/>
        <v>1702.8</v>
      </c>
      <c r="G107" s="46">
        <f t="shared" si="10"/>
        <v>0</v>
      </c>
      <c r="H107" s="46">
        <f t="shared" si="10"/>
        <v>0</v>
      </c>
      <c r="I107" s="46">
        <f t="shared" si="10"/>
        <v>1180.6</v>
      </c>
    </row>
    <row r="108" spans="1:9" ht="12.75">
      <c r="A108" s="2" t="s">
        <v>86</v>
      </c>
      <c r="B108" s="20">
        <v>1245.1</v>
      </c>
      <c r="C108" s="20">
        <v>1480</v>
      </c>
      <c r="D108" s="20">
        <v>1574.2</v>
      </c>
      <c r="E108" s="16">
        <v>1359.9</v>
      </c>
      <c r="F108" s="16">
        <v>1702.8</v>
      </c>
      <c r="G108" s="15"/>
      <c r="H108" s="15"/>
      <c r="I108" s="15"/>
    </row>
    <row r="109" spans="1:9" ht="12.75">
      <c r="A109" s="2" t="s">
        <v>87</v>
      </c>
      <c r="B109" s="15"/>
      <c r="C109" s="15"/>
      <c r="D109" s="15"/>
      <c r="E109" s="15"/>
      <c r="F109" s="15"/>
      <c r="G109" s="15"/>
      <c r="H109" s="15"/>
      <c r="I109" s="17">
        <v>775.9</v>
      </c>
    </row>
    <row r="110" spans="1:9" ht="12.75">
      <c r="A110" s="2" t="s">
        <v>88</v>
      </c>
      <c r="B110" s="15"/>
      <c r="C110" s="15"/>
      <c r="D110" s="15"/>
      <c r="E110" s="15"/>
      <c r="F110" s="15"/>
      <c r="G110" s="15"/>
      <c r="H110" s="15"/>
      <c r="I110" s="17">
        <v>404.7</v>
      </c>
    </row>
    <row r="111" spans="1:9" ht="12.75">
      <c r="A111" s="2" t="s">
        <v>89</v>
      </c>
      <c r="B111" s="15"/>
      <c r="C111" s="15"/>
      <c r="D111" s="15"/>
      <c r="E111" s="15"/>
      <c r="F111" s="15"/>
      <c r="G111" s="15"/>
      <c r="H111" s="15"/>
      <c r="I111" s="15"/>
    </row>
    <row r="112" spans="1:9" ht="12.75">
      <c r="A112" s="2" t="s">
        <v>90</v>
      </c>
      <c r="B112" s="15"/>
      <c r="C112" s="15"/>
      <c r="D112" s="15"/>
      <c r="E112" s="15"/>
      <c r="F112" s="15"/>
      <c r="G112" s="15"/>
      <c r="H112" s="15"/>
      <c r="I112" s="15"/>
    </row>
    <row r="113" spans="1:9" ht="12.75">
      <c r="A113" s="2"/>
      <c r="B113" s="15"/>
      <c r="C113" s="15"/>
      <c r="D113" s="15"/>
      <c r="E113" s="15"/>
      <c r="F113" s="15"/>
      <c r="G113" s="15"/>
      <c r="H113" s="15"/>
      <c r="I113" s="15"/>
    </row>
    <row r="114" spans="1:9" ht="12.75">
      <c r="A114" s="4" t="s">
        <v>177</v>
      </c>
      <c r="B114" s="15"/>
      <c r="C114" s="15"/>
      <c r="D114" s="15"/>
      <c r="E114" s="15"/>
      <c r="F114" s="15"/>
      <c r="G114" s="15"/>
      <c r="H114" s="15"/>
      <c r="I114" s="15"/>
    </row>
    <row r="115" spans="1:9" ht="12.75">
      <c r="A115" s="2"/>
      <c r="B115" s="15"/>
      <c r="C115" s="15"/>
      <c r="D115" s="15"/>
      <c r="E115" s="15"/>
      <c r="F115" s="15"/>
      <c r="G115" s="15"/>
      <c r="H115" s="15"/>
      <c r="I115" s="15"/>
    </row>
    <row r="116" spans="1:9" ht="12.75">
      <c r="A116" s="3" t="s">
        <v>179</v>
      </c>
      <c r="B116" s="51">
        <f>SUM(B5,B58,B67,B72,B75,B77,B79,B82,B87,B97,B107,B114)</f>
        <v>146096.96</v>
      </c>
      <c r="C116" s="51">
        <f aca="true" t="shared" si="11" ref="C116:I116">SUM(C5,C58,C67,C72,C75,C77,C79,C82,C87,C97,C107,C114)</f>
        <v>146219.25999999998</v>
      </c>
      <c r="D116" s="51">
        <f t="shared" si="11"/>
        <v>139788.36000000002</v>
      </c>
      <c r="E116" s="51">
        <f t="shared" si="11"/>
        <v>145440.56000000003</v>
      </c>
      <c r="F116" s="51">
        <f t="shared" si="11"/>
        <v>157809.05999999997</v>
      </c>
      <c r="G116" s="51">
        <f t="shared" si="11"/>
        <v>136130.5</v>
      </c>
      <c r="H116" s="51">
        <f t="shared" si="11"/>
        <v>147118.98</v>
      </c>
      <c r="I116" s="51">
        <f t="shared" si="11"/>
        <v>183837.679</v>
      </c>
    </row>
    <row r="117" spans="2:9" ht="12.75">
      <c r="B117" s="15"/>
      <c r="C117" s="15"/>
      <c r="D117" s="15"/>
      <c r="E117" s="26"/>
      <c r="F117" s="26"/>
      <c r="G117" s="26"/>
      <c r="H117" s="26"/>
      <c r="I117" s="26"/>
    </row>
    <row r="118" spans="1:9" ht="12.75">
      <c r="A118" s="10" t="s">
        <v>91</v>
      </c>
      <c r="B118" s="15"/>
      <c r="C118" s="15"/>
      <c r="D118" s="15"/>
      <c r="E118" s="15"/>
      <c r="F118" s="15"/>
      <c r="G118" s="15"/>
      <c r="H118" s="15"/>
      <c r="I118" s="15"/>
    </row>
    <row r="119" spans="1:9" ht="12.75">
      <c r="A119" s="2"/>
      <c r="B119" s="15"/>
      <c r="C119" s="15"/>
      <c r="D119" s="15"/>
      <c r="E119" s="15"/>
      <c r="F119" s="15"/>
      <c r="G119" s="15"/>
      <c r="H119" s="15"/>
      <c r="I119" s="15"/>
    </row>
    <row r="120" spans="1:9" ht="12.75">
      <c r="A120" s="4" t="s">
        <v>92</v>
      </c>
      <c r="B120" s="48">
        <f>SUM(B121:B142)</f>
        <v>10357.500000000002</v>
      </c>
      <c r="C120" s="48">
        <f>SUM(C121:C142)</f>
        <v>11045.7</v>
      </c>
      <c r="D120" s="48">
        <f aca="true" t="shared" si="12" ref="D120:I120">SUM(D121:D142)</f>
        <v>9386.3</v>
      </c>
      <c r="E120" s="48">
        <f t="shared" si="12"/>
        <v>39424.1</v>
      </c>
      <c r="F120" s="48">
        <f t="shared" si="12"/>
        <v>21712.1</v>
      </c>
      <c r="G120" s="48">
        <f t="shared" si="12"/>
        <v>20522.46</v>
      </c>
      <c r="H120" s="48">
        <f t="shared" si="12"/>
        <v>19059.93</v>
      </c>
      <c r="I120" s="48">
        <f t="shared" si="12"/>
        <v>25510.76</v>
      </c>
    </row>
    <row r="121" spans="1:9" ht="12.75">
      <c r="A121" s="2" t="s">
        <v>93</v>
      </c>
      <c r="B121" s="20">
        <v>34</v>
      </c>
      <c r="C121" s="20">
        <v>47.1</v>
      </c>
      <c r="D121" s="20">
        <v>33.7</v>
      </c>
      <c r="E121" s="16">
        <v>9.5</v>
      </c>
      <c r="F121" s="16">
        <v>7.4</v>
      </c>
      <c r="G121" s="15"/>
      <c r="H121" s="15"/>
      <c r="I121" s="15"/>
    </row>
    <row r="122" spans="1:9" ht="12.75">
      <c r="A122" s="2" t="s">
        <v>94</v>
      </c>
      <c r="B122" s="15"/>
      <c r="C122" s="15"/>
      <c r="D122" s="15"/>
      <c r="E122" s="15"/>
      <c r="F122" s="15"/>
      <c r="G122" s="15"/>
      <c r="H122" s="15"/>
      <c r="I122" s="15"/>
    </row>
    <row r="123" spans="1:9" ht="12.75">
      <c r="A123" s="2" t="s">
        <v>95</v>
      </c>
      <c r="B123" s="15"/>
      <c r="C123" s="15"/>
      <c r="D123" s="15"/>
      <c r="E123" s="15"/>
      <c r="F123" s="15"/>
      <c r="G123" s="15"/>
      <c r="H123" s="15"/>
      <c r="I123" s="15"/>
    </row>
    <row r="124" spans="1:9" ht="12.75">
      <c r="A124" s="2" t="s">
        <v>96</v>
      </c>
      <c r="B124" s="20">
        <v>2737.5</v>
      </c>
      <c r="C124" s="20">
        <v>2635.2</v>
      </c>
      <c r="D124" s="20">
        <v>562.4</v>
      </c>
      <c r="E124" s="16">
        <v>25220</v>
      </c>
      <c r="F124" s="16">
        <v>6468.6</v>
      </c>
      <c r="G124" s="17">
        <v>6693.11</v>
      </c>
      <c r="H124" s="18">
        <v>6605.13</v>
      </c>
      <c r="I124" s="17">
        <v>8463.98</v>
      </c>
    </row>
    <row r="125" spans="1:9" ht="12.75">
      <c r="A125" s="2" t="s">
        <v>97</v>
      </c>
      <c r="B125" s="20"/>
      <c r="C125" s="20"/>
      <c r="D125" s="20"/>
      <c r="E125" s="16"/>
      <c r="F125" s="16"/>
      <c r="G125" s="17">
        <v>3025.01</v>
      </c>
      <c r="H125" s="18">
        <v>2863.4</v>
      </c>
      <c r="I125" s="17">
        <v>3298.37</v>
      </c>
    </row>
    <row r="126" spans="1:9" ht="12.75">
      <c r="A126" s="2" t="s">
        <v>98</v>
      </c>
      <c r="B126" s="15"/>
      <c r="C126" s="15"/>
      <c r="D126" s="15"/>
      <c r="E126" s="15"/>
      <c r="F126" s="15"/>
      <c r="G126" s="15"/>
      <c r="H126" s="15"/>
      <c r="I126" s="15"/>
    </row>
    <row r="127" spans="1:9" ht="12.75">
      <c r="A127" s="2" t="s">
        <v>99</v>
      </c>
      <c r="B127" s="15"/>
      <c r="C127" s="15"/>
      <c r="D127" s="15"/>
      <c r="E127" s="15"/>
      <c r="F127" s="15"/>
      <c r="G127" s="15"/>
      <c r="H127" s="15"/>
      <c r="I127" s="15"/>
    </row>
    <row r="128" spans="1:9" ht="12.75">
      <c r="A128" s="2" t="s">
        <v>100</v>
      </c>
      <c r="B128" s="15"/>
      <c r="C128" s="15"/>
      <c r="D128" s="15"/>
      <c r="E128" s="15"/>
      <c r="F128" s="15"/>
      <c r="G128" s="15"/>
      <c r="H128" s="15"/>
      <c r="I128" s="15"/>
    </row>
    <row r="129" spans="1:9" ht="12.75">
      <c r="A129" s="2" t="s">
        <v>101</v>
      </c>
      <c r="B129" s="20"/>
      <c r="C129" s="20"/>
      <c r="D129" s="20">
        <v>5030</v>
      </c>
      <c r="E129" s="16">
        <v>3928.2</v>
      </c>
      <c r="F129" s="16">
        <v>5164.7</v>
      </c>
      <c r="G129" s="17">
        <v>1247.92</v>
      </c>
      <c r="H129" s="18">
        <v>1370.44</v>
      </c>
      <c r="I129" s="17">
        <v>1970.19</v>
      </c>
    </row>
    <row r="130" spans="1:9" ht="12.75">
      <c r="A130" s="2" t="s">
        <v>102</v>
      </c>
      <c r="B130" s="20">
        <v>4532.8</v>
      </c>
      <c r="C130" s="20">
        <v>5155.8</v>
      </c>
      <c r="D130" s="20">
        <v>1672</v>
      </c>
      <c r="E130" s="16">
        <v>1.9</v>
      </c>
      <c r="F130" s="16"/>
      <c r="G130" s="15"/>
      <c r="H130" s="18"/>
      <c r="I130" s="15"/>
    </row>
    <row r="131" spans="1:9" ht="12.75">
      <c r="A131" s="2" t="s">
        <v>103</v>
      </c>
      <c r="B131" s="20">
        <v>130</v>
      </c>
      <c r="C131" s="20">
        <v>132</v>
      </c>
      <c r="D131" s="20">
        <v>64.6</v>
      </c>
      <c r="E131" s="16"/>
      <c r="F131" s="16"/>
      <c r="G131" s="15"/>
      <c r="H131" s="18"/>
      <c r="I131" s="15"/>
    </row>
    <row r="132" spans="1:9" ht="12.75">
      <c r="A132" s="2" t="s">
        <v>104</v>
      </c>
      <c r="B132" s="20"/>
      <c r="C132" s="20"/>
      <c r="D132" s="20">
        <v>11.4</v>
      </c>
      <c r="E132" s="16">
        <v>6.7</v>
      </c>
      <c r="F132" s="16">
        <v>16.9</v>
      </c>
      <c r="G132" s="15">
        <v>12.79</v>
      </c>
      <c r="H132" s="18">
        <v>18.64</v>
      </c>
      <c r="I132" s="20">
        <v>44.47</v>
      </c>
    </row>
    <row r="133" spans="1:9" ht="12.75">
      <c r="A133" s="2" t="s">
        <v>105</v>
      </c>
      <c r="B133" s="20">
        <v>280.5</v>
      </c>
      <c r="C133" s="20">
        <v>246.9</v>
      </c>
      <c r="D133" s="20">
        <v>104.8</v>
      </c>
      <c r="E133" s="16">
        <v>1.6</v>
      </c>
      <c r="F133" s="16"/>
      <c r="G133" s="15"/>
      <c r="H133" s="18"/>
      <c r="I133" s="15"/>
    </row>
    <row r="134" spans="1:9" ht="12.75">
      <c r="A134" s="2" t="s">
        <v>106</v>
      </c>
      <c r="B134" s="20">
        <v>1693.4</v>
      </c>
      <c r="C134" s="20">
        <v>2032.6</v>
      </c>
      <c r="D134" s="20">
        <v>707.4</v>
      </c>
      <c r="E134" s="16">
        <v>3.6</v>
      </c>
      <c r="F134" s="16"/>
      <c r="G134" s="15"/>
      <c r="H134" s="18"/>
      <c r="I134" s="15"/>
    </row>
    <row r="135" spans="1:9" ht="12.75">
      <c r="A135" s="2" t="s">
        <v>107</v>
      </c>
      <c r="B135" s="20">
        <v>594.2</v>
      </c>
      <c r="C135" s="20">
        <v>511.1</v>
      </c>
      <c r="D135" s="20">
        <v>957.6</v>
      </c>
      <c r="E135" s="16">
        <v>274.3</v>
      </c>
      <c r="F135" s="16">
        <v>432.5</v>
      </c>
      <c r="G135" s="15"/>
      <c r="H135" s="18">
        <v>1.14</v>
      </c>
      <c r="I135" s="15"/>
    </row>
    <row r="136" spans="1:9" ht="12.75">
      <c r="A136" s="2" t="s">
        <v>108</v>
      </c>
      <c r="B136" s="20"/>
      <c r="C136" s="20"/>
      <c r="D136" s="20"/>
      <c r="E136" s="16"/>
      <c r="F136" s="16"/>
      <c r="G136" s="15">
        <v>3.48</v>
      </c>
      <c r="H136" s="18">
        <v>8.56</v>
      </c>
      <c r="I136" s="15"/>
    </row>
    <row r="137" spans="1:9" ht="12.75">
      <c r="A137" s="2" t="s">
        <v>109</v>
      </c>
      <c r="B137" s="20"/>
      <c r="C137" s="20"/>
      <c r="D137" s="20"/>
      <c r="E137" s="16">
        <v>9690.5</v>
      </c>
      <c r="F137" s="16">
        <v>9395.4</v>
      </c>
      <c r="G137" s="17">
        <v>9288.76</v>
      </c>
      <c r="H137" s="18">
        <v>7907.01</v>
      </c>
      <c r="I137" s="17">
        <v>11418.41</v>
      </c>
    </row>
    <row r="138" spans="1:9" ht="12.75">
      <c r="A138" s="2" t="s">
        <v>110</v>
      </c>
      <c r="B138" s="20">
        <v>355.1</v>
      </c>
      <c r="C138" s="20">
        <v>285</v>
      </c>
      <c r="D138" s="20">
        <v>242.4</v>
      </c>
      <c r="E138" s="16">
        <v>273.7</v>
      </c>
      <c r="F138" s="16">
        <v>226.6</v>
      </c>
      <c r="G138" s="15">
        <v>251.39</v>
      </c>
      <c r="H138" s="18">
        <v>285.61</v>
      </c>
      <c r="I138" s="20">
        <v>315.34</v>
      </c>
    </row>
    <row r="139" spans="1:9" ht="12.75">
      <c r="A139" s="2" t="s">
        <v>111</v>
      </c>
      <c r="B139" s="15"/>
      <c r="C139" s="15"/>
      <c r="D139" s="15"/>
      <c r="E139" s="15"/>
      <c r="F139" s="15"/>
      <c r="G139" s="15"/>
      <c r="H139" s="15"/>
      <c r="I139" s="15"/>
    </row>
    <row r="140" spans="1:9" ht="12.75">
      <c r="A140" s="2" t="s">
        <v>112</v>
      </c>
      <c r="B140" s="20"/>
      <c r="C140" s="20"/>
      <c r="D140" s="20"/>
      <c r="E140" s="16">
        <v>14.1</v>
      </c>
      <c r="F140" s="16"/>
      <c r="G140" s="15"/>
      <c r="H140" s="18"/>
      <c r="I140" s="15"/>
    </row>
    <row r="141" spans="1:9" ht="12.75">
      <c r="A141" s="2" t="s">
        <v>113</v>
      </c>
      <c r="B141" s="15"/>
      <c r="C141" s="15"/>
      <c r="D141" s="15"/>
      <c r="E141" s="15"/>
      <c r="F141" s="15"/>
      <c r="G141" s="15"/>
      <c r="H141" s="15"/>
      <c r="I141" s="15"/>
    </row>
    <row r="142" spans="1:9" ht="12.75">
      <c r="A142" s="2" t="s">
        <v>114</v>
      </c>
      <c r="B142" s="15"/>
      <c r="C142" s="15"/>
      <c r="D142" s="15"/>
      <c r="E142" s="15"/>
      <c r="F142" s="15"/>
      <c r="G142" s="15"/>
      <c r="H142" s="15"/>
      <c r="I142" s="15"/>
    </row>
    <row r="143" spans="1:9" ht="12.75">
      <c r="A143" s="2"/>
      <c r="B143" s="15"/>
      <c r="C143" s="15"/>
      <c r="D143" s="15"/>
      <c r="E143" s="15"/>
      <c r="F143" s="15"/>
      <c r="G143" s="15"/>
      <c r="H143" s="15"/>
      <c r="I143" s="15"/>
    </row>
    <row r="144" spans="1:9" ht="12.75">
      <c r="A144" s="4" t="s">
        <v>115</v>
      </c>
      <c r="B144" s="15"/>
      <c r="C144" s="15"/>
      <c r="D144" s="15"/>
      <c r="E144" s="15"/>
      <c r="F144" s="15"/>
      <c r="G144" s="15"/>
      <c r="H144" s="15"/>
      <c r="I144" s="15"/>
    </row>
    <row r="145" spans="1:9" ht="12.75">
      <c r="A145" s="2"/>
      <c r="B145" s="15"/>
      <c r="C145" s="15"/>
      <c r="D145" s="15"/>
      <c r="E145" s="15"/>
      <c r="F145" s="15"/>
      <c r="G145" s="15"/>
      <c r="H145" s="15"/>
      <c r="I145" s="15"/>
    </row>
    <row r="146" spans="1:9" ht="12.75">
      <c r="A146" s="4" t="s">
        <v>116</v>
      </c>
      <c r="B146" s="48">
        <f>SUM(B147:B158)</f>
        <v>18492.3</v>
      </c>
      <c r="C146" s="48">
        <f aca="true" t="shared" si="13" ref="C146:I146">SUM(C147:C158)</f>
        <v>18750.4</v>
      </c>
      <c r="D146" s="48">
        <f t="shared" si="13"/>
        <v>19215.899999999998</v>
      </c>
      <c r="E146" s="49">
        <f t="shared" si="13"/>
        <v>18348.7</v>
      </c>
      <c r="F146" s="49">
        <f t="shared" si="13"/>
        <v>12742.8</v>
      </c>
      <c r="G146" s="49">
        <f t="shared" si="13"/>
        <v>7678.98</v>
      </c>
      <c r="H146" s="49">
        <f t="shared" si="13"/>
        <v>7472.09</v>
      </c>
      <c r="I146" s="48">
        <f t="shared" si="13"/>
        <v>7387.03</v>
      </c>
    </row>
    <row r="147" spans="1:9" ht="12.75">
      <c r="A147" s="2" t="s">
        <v>117</v>
      </c>
      <c r="B147" s="20">
        <v>1732.8</v>
      </c>
      <c r="C147" s="20">
        <v>2660.9</v>
      </c>
      <c r="D147" s="20">
        <v>2754.6</v>
      </c>
      <c r="E147" s="16">
        <v>3054.7</v>
      </c>
      <c r="F147" s="16">
        <v>2407.2</v>
      </c>
      <c r="G147" s="15">
        <v>810.55</v>
      </c>
      <c r="H147" s="18">
        <v>739.84</v>
      </c>
      <c r="I147" s="20">
        <v>700.74</v>
      </c>
    </row>
    <row r="148" spans="1:9" ht="12.75">
      <c r="A148" s="2" t="s">
        <v>118</v>
      </c>
      <c r="B148" s="20"/>
      <c r="C148" s="20"/>
      <c r="D148" s="20">
        <v>344.7</v>
      </c>
      <c r="E148" s="16"/>
      <c r="F148" s="16">
        <v>640.6</v>
      </c>
      <c r="G148" s="15"/>
      <c r="H148" s="18"/>
      <c r="I148" s="15"/>
    </row>
    <row r="149" spans="1:9" ht="12.75">
      <c r="A149" s="2" t="s">
        <v>119</v>
      </c>
      <c r="B149" s="20"/>
      <c r="C149" s="20"/>
      <c r="D149" s="20">
        <v>155.3</v>
      </c>
      <c r="E149" s="16"/>
      <c r="F149" s="16">
        <v>273.1</v>
      </c>
      <c r="G149" s="15"/>
      <c r="H149" s="18">
        <v>63.97</v>
      </c>
      <c r="I149" s="15"/>
    </row>
    <row r="150" spans="1:9" ht="12.75">
      <c r="A150" s="2" t="s">
        <v>120</v>
      </c>
      <c r="B150" s="20"/>
      <c r="C150" s="20"/>
      <c r="D150" s="20"/>
      <c r="E150" s="16"/>
      <c r="F150" s="16"/>
      <c r="G150" s="15">
        <v>73.82</v>
      </c>
      <c r="H150" s="18">
        <v>125.1</v>
      </c>
      <c r="I150" s="15">
        <v>-0.95</v>
      </c>
    </row>
    <row r="151" spans="1:9" ht="12.75">
      <c r="A151" s="2" t="s">
        <v>121</v>
      </c>
      <c r="B151" s="20">
        <v>1828.4</v>
      </c>
      <c r="C151" s="20">
        <v>1971.6</v>
      </c>
      <c r="D151" s="20">
        <v>1965.7</v>
      </c>
      <c r="E151" s="16">
        <v>1981.3</v>
      </c>
      <c r="F151" s="16">
        <v>1859.3</v>
      </c>
      <c r="G151" s="17">
        <v>1682.99</v>
      </c>
      <c r="H151" s="18">
        <v>1674.8</v>
      </c>
      <c r="I151" s="17">
        <v>1686.02</v>
      </c>
    </row>
    <row r="152" spans="1:9" ht="12.75">
      <c r="A152" s="2" t="s">
        <v>122</v>
      </c>
      <c r="B152" s="20">
        <v>1401.8</v>
      </c>
      <c r="C152" s="20">
        <v>1426.3</v>
      </c>
      <c r="D152" s="20">
        <v>1369.1</v>
      </c>
      <c r="E152" s="16">
        <v>1439.4</v>
      </c>
      <c r="F152" s="16">
        <v>1233</v>
      </c>
      <c r="G152" s="15">
        <v>4.23</v>
      </c>
      <c r="H152" s="18"/>
      <c r="I152" s="15"/>
    </row>
    <row r="153" spans="1:9" ht="12.75">
      <c r="A153" s="6" t="s">
        <v>123</v>
      </c>
      <c r="B153" s="20">
        <v>967.9</v>
      </c>
      <c r="C153" s="20">
        <v>922.1</v>
      </c>
      <c r="D153" s="20">
        <v>914.2</v>
      </c>
      <c r="E153" s="16">
        <v>955.1</v>
      </c>
      <c r="F153" s="16">
        <v>883</v>
      </c>
      <c r="G153" s="15"/>
      <c r="H153" s="18"/>
      <c r="I153" s="15"/>
    </row>
    <row r="154" spans="1:9" ht="12.75">
      <c r="A154" s="2" t="s">
        <v>124</v>
      </c>
      <c r="B154" s="20">
        <v>242.3</v>
      </c>
      <c r="C154" s="20">
        <v>356</v>
      </c>
      <c r="D154" s="20">
        <v>353.8</v>
      </c>
      <c r="E154" s="16">
        <v>367.8</v>
      </c>
      <c r="F154" s="16">
        <v>349.5</v>
      </c>
      <c r="G154" s="15">
        <v>0.62</v>
      </c>
      <c r="H154" s="18"/>
      <c r="I154" s="15"/>
    </row>
    <row r="155" spans="1:9" ht="12.75">
      <c r="A155" s="2" t="s">
        <v>125</v>
      </c>
      <c r="B155" s="20"/>
      <c r="C155" s="20"/>
      <c r="D155" s="20"/>
      <c r="E155" s="16"/>
      <c r="F155" s="16"/>
      <c r="G155" s="15">
        <v>313.81</v>
      </c>
      <c r="H155" s="18">
        <v>359</v>
      </c>
      <c r="I155" s="15">
        <v>331.11</v>
      </c>
    </row>
    <row r="156" spans="1:9" ht="12.75">
      <c r="A156" s="2" t="s">
        <v>126</v>
      </c>
      <c r="B156" s="20">
        <v>9451.4</v>
      </c>
      <c r="C156" s="20">
        <v>9085.3</v>
      </c>
      <c r="D156" s="20">
        <v>8641.4</v>
      </c>
      <c r="E156" s="16">
        <v>7656.9</v>
      </c>
      <c r="F156" s="16">
        <v>4009.1</v>
      </c>
      <c r="G156" s="17">
        <v>3793.26</v>
      </c>
      <c r="H156" s="18">
        <v>3572.06</v>
      </c>
      <c r="I156" s="17">
        <v>3716.73</v>
      </c>
    </row>
    <row r="157" spans="1:9" ht="12.75">
      <c r="A157" s="2" t="s">
        <v>127</v>
      </c>
      <c r="B157" s="20">
        <v>2446</v>
      </c>
      <c r="C157" s="20">
        <v>2310.2</v>
      </c>
      <c r="D157" s="20">
        <v>2257.3</v>
      </c>
      <c r="E157" s="16">
        <v>2013.1</v>
      </c>
      <c r="F157" s="16">
        <v>1077.8</v>
      </c>
      <c r="G157" s="15">
        <v>999.7</v>
      </c>
      <c r="H157" s="18">
        <v>937.32</v>
      </c>
      <c r="I157" s="20">
        <v>953.38</v>
      </c>
    </row>
    <row r="158" spans="1:9" ht="12.75">
      <c r="A158" s="2" t="s">
        <v>128</v>
      </c>
      <c r="B158" s="20">
        <v>421.7</v>
      </c>
      <c r="C158" s="20">
        <v>18</v>
      </c>
      <c r="D158" s="20">
        <v>459.8</v>
      </c>
      <c r="E158" s="16">
        <v>880.4</v>
      </c>
      <c r="F158" s="16">
        <v>10.2</v>
      </c>
      <c r="G158" s="15"/>
      <c r="H158" s="18"/>
      <c r="I158" s="15"/>
    </row>
    <row r="159" spans="1:9" ht="12.75">
      <c r="A159" s="2"/>
      <c r="B159" s="15"/>
      <c r="C159" s="15"/>
      <c r="D159" s="15"/>
      <c r="E159" s="15"/>
      <c r="F159" s="15"/>
      <c r="G159" s="15"/>
      <c r="H159" s="15"/>
      <c r="I159" s="15"/>
    </row>
    <row r="160" spans="1:9" ht="12.75">
      <c r="A160" s="10" t="s">
        <v>180</v>
      </c>
      <c r="B160" s="52">
        <f>SUM(B120,B146)</f>
        <v>28849.800000000003</v>
      </c>
      <c r="C160" s="52">
        <f>SUM(C120,C146)</f>
        <v>29796.100000000002</v>
      </c>
      <c r="D160" s="52">
        <f aca="true" t="shared" si="14" ref="D160:I160">SUM(D120,D146)</f>
        <v>28602.199999999997</v>
      </c>
      <c r="E160" s="52">
        <f t="shared" si="14"/>
        <v>57772.8</v>
      </c>
      <c r="F160" s="52">
        <f t="shared" si="14"/>
        <v>34454.899999999994</v>
      </c>
      <c r="G160" s="52">
        <f t="shared" si="14"/>
        <v>28201.44</v>
      </c>
      <c r="H160" s="52">
        <f t="shared" si="14"/>
        <v>26532.02</v>
      </c>
      <c r="I160" s="52">
        <f t="shared" si="14"/>
        <v>32897.79</v>
      </c>
    </row>
    <row r="161" spans="2:9" ht="12.75">
      <c r="B161" s="15"/>
      <c r="C161" s="15"/>
      <c r="D161" s="15"/>
      <c r="E161" s="26"/>
      <c r="F161" s="26"/>
      <c r="G161" s="26"/>
      <c r="H161" s="26"/>
      <c r="I161" s="26"/>
    </row>
    <row r="162" spans="1:9" ht="12.75">
      <c r="A162" s="11" t="s">
        <v>129</v>
      </c>
      <c r="B162" s="15"/>
      <c r="C162" s="15"/>
      <c r="D162" s="15"/>
      <c r="E162" s="15"/>
      <c r="F162" s="15"/>
      <c r="G162" s="15"/>
      <c r="H162" s="15"/>
      <c r="I162" s="15"/>
    </row>
    <row r="163" spans="1:9" ht="12.75">
      <c r="A163" s="12"/>
      <c r="B163" s="15"/>
      <c r="C163" s="15"/>
      <c r="D163" s="15"/>
      <c r="E163" s="15"/>
      <c r="F163" s="15"/>
      <c r="G163" s="15"/>
      <c r="H163" s="15"/>
      <c r="I163" s="15"/>
    </row>
    <row r="164" spans="1:9" ht="12.75">
      <c r="A164" s="4" t="s">
        <v>130</v>
      </c>
      <c r="B164" s="50">
        <v>741640.6943203108</v>
      </c>
      <c r="C164" s="50">
        <v>532487.9874594233</v>
      </c>
      <c r="D164" s="50">
        <v>434627.4432352012</v>
      </c>
      <c r="E164" s="50">
        <v>498579.31451751234</v>
      </c>
      <c r="F164" s="50">
        <v>398908.96346974047</v>
      </c>
      <c r="G164" s="50">
        <v>381378.8652187402</v>
      </c>
      <c r="H164" s="50">
        <v>157992.20118363068</v>
      </c>
      <c r="I164" s="50">
        <v>140685.79992296788</v>
      </c>
    </row>
    <row r="165" spans="1:9" ht="12.75">
      <c r="A165" s="4"/>
      <c r="B165" s="15"/>
      <c r="C165" s="15"/>
      <c r="D165" s="15"/>
      <c r="E165" s="15"/>
      <c r="F165" s="15"/>
      <c r="G165" s="15"/>
      <c r="H165" s="15"/>
      <c r="I165" s="15"/>
    </row>
    <row r="166" spans="1:9" ht="12.75">
      <c r="A166" s="4" t="s">
        <v>131</v>
      </c>
      <c r="B166" s="21">
        <f>SUM(B167:B211)</f>
        <v>76786.8</v>
      </c>
      <c r="C166" s="21">
        <f aca="true" t="shared" si="15" ref="C166:I166">SUM(C167:C211)</f>
        <v>84791.10000000002</v>
      </c>
      <c r="D166" s="21">
        <f t="shared" si="15"/>
        <v>75139.00000000003</v>
      </c>
      <c r="E166" s="21">
        <f t="shared" si="15"/>
        <v>92424.30000000002</v>
      </c>
      <c r="F166" s="21">
        <f t="shared" si="15"/>
        <v>61528.29999999999</v>
      </c>
      <c r="G166" s="21">
        <f t="shared" si="15"/>
        <v>83274.74999999999</v>
      </c>
      <c r="H166" s="21">
        <f t="shared" si="15"/>
        <v>60344.020000000004</v>
      </c>
      <c r="I166" s="21">
        <f t="shared" si="15"/>
        <v>8235.24</v>
      </c>
    </row>
    <row r="167" spans="1:9" ht="12.75">
      <c r="A167" s="2" t="s">
        <v>132</v>
      </c>
      <c r="B167" s="16">
        <v>13600.4</v>
      </c>
      <c r="C167" s="16">
        <v>18916.9</v>
      </c>
      <c r="D167" s="16">
        <v>17850.5</v>
      </c>
      <c r="E167" s="16">
        <v>28421.7</v>
      </c>
      <c r="F167" s="16">
        <v>4579.7</v>
      </c>
      <c r="G167" s="15">
        <v>715.71</v>
      </c>
      <c r="H167" s="18">
        <v>45.53</v>
      </c>
      <c r="I167" s="15"/>
    </row>
    <row r="168" spans="1:9" ht="12.75">
      <c r="A168" s="2" t="s">
        <v>133</v>
      </c>
      <c r="B168" s="15"/>
      <c r="C168" s="15"/>
      <c r="D168" s="15"/>
      <c r="E168" s="15"/>
      <c r="F168" s="15"/>
      <c r="G168" s="15"/>
      <c r="H168" s="15"/>
      <c r="I168" s="15"/>
    </row>
    <row r="169" spans="1:9" ht="12.75">
      <c r="A169" s="2" t="s">
        <v>134</v>
      </c>
      <c r="B169" s="15"/>
      <c r="C169" s="15"/>
      <c r="D169" s="15"/>
      <c r="E169" s="15"/>
      <c r="F169" s="15"/>
      <c r="G169" s="15"/>
      <c r="H169" s="15"/>
      <c r="I169" s="15"/>
    </row>
    <row r="170" spans="1:9" ht="12.75">
      <c r="A170" s="2" t="s">
        <v>135</v>
      </c>
      <c r="B170" s="15"/>
      <c r="C170" s="15"/>
      <c r="D170" s="15"/>
      <c r="E170" s="15"/>
      <c r="F170" s="15"/>
      <c r="G170" s="15"/>
      <c r="H170" s="15"/>
      <c r="I170" s="15"/>
    </row>
    <row r="171" spans="1:9" ht="12.75">
      <c r="A171" s="2" t="s">
        <v>136</v>
      </c>
      <c r="B171" s="15"/>
      <c r="C171" s="15"/>
      <c r="D171" s="15"/>
      <c r="E171" s="15"/>
      <c r="F171" s="15"/>
      <c r="G171" s="15"/>
      <c r="H171" s="15"/>
      <c r="I171" s="15"/>
    </row>
    <row r="172" spans="1:9" ht="12.75">
      <c r="A172" s="2" t="s">
        <v>137</v>
      </c>
      <c r="B172" s="15"/>
      <c r="C172" s="15"/>
      <c r="D172" s="15"/>
      <c r="E172" s="15"/>
      <c r="F172" s="15"/>
      <c r="G172" s="15"/>
      <c r="H172" s="15"/>
      <c r="I172" s="15"/>
    </row>
    <row r="173" spans="1:9" ht="12.75">
      <c r="A173" s="2" t="s">
        <v>138</v>
      </c>
      <c r="B173" s="15"/>
      <c r="C173" s="15"/>
      <c r="D173" s="15"/>
      <c r="E173" s="15"/>
      <c r="F173" s="15"/>
      <c r="G173" s="15"/>
      <c r="H173" s="15"/>
      <c r="I173" s="15"/>
    </row>
    <row r="174" spans="1:9" ht="12.75">
      <c r="A174" s="2" t="s">
        <v>139</v>
      </c>
      <c r="B174" s="15"/>
      <c r="C174" s="15"/>
      <c r="D174" s="15"/>
      <c r="E174" s="15"/>
      <c r="F174" s="15"/>
      <c r="G174" s="15"/>
      <c r="H174" s="15"/>
      <c r="I174" s="15"/>
    </row>
    <row r="175" spans="1:9" ht="12.75">
      <c r="A175" s="2" t="s">
        <v>140</v>
      </c>
      <c r="B175" s="16">
        <v>361.8</v>
      </c>
      <c r="C175" s="16">
        <v>651.8</v>
      </c>
      <c r="D175" s="16">
        <v>740</v>
      </c>
      <c r="E175" s="16">
        <v>1360.3</v>
      </c>
      <c r="F175" s="16">
        <v>1098.9</v>
      </c>
      <c r="G175" s="17">
        <v>1862.27</v>
      </c>
      <c r="H175" s="18">
        <v>1140.38</v>
      </c>
      <c r="I175" s="20">
        <v>137.63</v>
      </c>
    </row>
    <row r="176" spans="1:9" ht="12.75">
      <c r="A176" s="2" t="s">
        <v>141</v>
      </c>
      <c r="B176" s="15"/>
      <c r="C176" s="15"/>
      <c r="D176" s="15"/>
      <c r="E176" s="15"/>
      <c r="F176" s="15"/>
      <c r="G176" s="15"/>
      <c r="H176" s="15"/>
      <c r="I176" s="15"/>
    </row>
    <row r="177" spans="1:9" ht="12.75">
      <c r="A177" s="2" t="s">
        <v>142</v>
      </c>
      <c r="B177" s="16"/>
      <c r="C177" s="16">
        <v>49.2</v>
      </c>
      <c r="D177" s="16">
        <v>10.7</v>
      </c>
      <c r="E177" s="16"/>
      <c r="F177" s="16"/>
      <c r="G177" s="15"/>
      <c r="H177" s="18">
        <v>191.24</v>
      </c>
      <c r="I177" s="15"/>
    </row>
    <row r="178" spans="1:9" ht="12.75">
      <c r="A178" s="2" t="s">
        <v>143</v>
      </c>
      <c r="B178" s="16">
        <v>3.7</v>
      </c>
      <c r="C178" s="16">
        <v>3.6</v>
      </c>
      <c r="D178" s="16"/>
      <c r="E178" s="16"/>
      <c r="F178" s="16"/>
      <c r="G178" s="15"/>
      <c r="H178" s="18"/>
      <c r="I178" s="15"/>
    </row>
    <row r="179" spans="1:9" ht="12.75">
      <c r="A179" s="2" t="s">
        <v>144</v>
      </c>
      <c r="B179" s="15"/>
      <c r="C179" s="15"/>
      <c r="D179" s="15"/>
      <c r="E179" s="15"/>
      <c r="F179" s="15"/>
      <c r="G179" s="15"/>
      <c r="H179" s="15"/>
      <c r="I179" s="15"/>
    </row>
    <row r="180" spans="1:9" ht="12.75">
      <c r="A180" s="2" t="s">
        <v>145</v>
      </c>
      <c r="B180" s="15"/>
      <c r="C180" s="15"/>
      <c r="D180" s="15"/>
      <c r="E180" s="15"/>
      <c r="F180" s="15"/>
      <c r="G180" s="15"/>
      <c r="H180" s="15"/>
      <c r="I180" s="15"/>
    </row>
    <row r="181" spans="1:9" ht="12.75">
      <c r="A181" s="2" t="s">
        <v>146</v>
      </c>
      <c r="B181" s="16">
        <v>471.5</v>
      </c>
      <c r="C181" s="16">
        <v>618.9</v>
      </c>
      <c r="D181" s="16">
        <v>643.2</v>
      </c>
      <c r="E181" s="16">
        <v>628.4</v>
      </c>
      <c r="F181" s="16">
        <v>679.8</v>
      </c>
      <c r="G181" s="15">
        <v>874.97</v>
      </c>
      <c r="H181" s="18">
        <v>737.65</v>
      </c>
      <c r="I181" s="20">
        <v>731.36</v>
      </c>
    </row>
    <row r="182" spans="1:9" ht="12.75">
      <c r="A182" s="2" t="s">
        <v>147</v>
      </c>
      <c r="B182" s="16">
        <v>465.9</v>
      </c>
      <c r="C182" s="16">
        <v>400.3</v>
      </c>
      <c r="D182" s="16">
        <v>245.7</v>
      </c>
      <c r="E182" s="16">
        <v>127.2</v>
      </c>
      <c r="F182" s="16">
        <v>123.7</v>
      </c>
      <c r="G182" s="15">
        <v>96.53</v>
      </c>
      <c r="H182" s="18">
        <v>148.28</v>
      </c>
      <c r="I182" s="20">
        <v>85.52</v>
      </c>
    </row>
    <row r="183" spans="1:9" ht="12.75">
      <c r="A183" s="2" t="s">
        <v>148</v>
      </c>
      <c r="B183" s="15"/>
      <c r="C183" s="15"/>
      <c r="D183" s="15"/>
      <c r="E183" s="15"/>
      <c r="F183" s="15"/>
      <c r="G183" s="15"/>
      <c r="H183" s="15"/>
      <c r="I183" s="15"/>
    </row>
    <row r="184" spans="1:9" ht="12.75">
      <c r="A184" s="2"/>
      <c r="B184" s="15"/>
      <c r="C184" s="15"/>
      <c r="D184" s="15"/>
      <c r="E184" s="15"/>
      <c r="F184" s="15"/>
      <c r="G184" s="15"/>
      <c r="H184" s="15"/>
      <c r="I184" s="15"/>
    </row>
    <row r="185" spans="1:9" ht="12.75">
      <c r="A185" s="2" t="s">
        <v>149</v>
      </c>
      <c r="B185" s="15"/>
      <c r="C185" s="15"/>
      <c r="D185" s="15"/>
      <c r="E185" s="15"/>
      <c r="F185" s="15"/>
      <c r="G185" s="15"/>
      <c r="H185" s="15"/>
      <c r="I185" s="15"/>
    </row>
    <row r="186" spans="1:9" ht="12.75">
      <c r="A186" s="2" t="s">
        <v>150</v>
      </c>
      <c r="B186" s="15"/>
      <c r="C186" s="15"/>
      <c r="D186" s="15"/>
      <c r="E186" s="15"/>
      <c r="F186" s="15"/>
      <c r="G186" s="15"/>
      <c r="H186" s="15"/>
      <c r="I186" s="15"/>
    </row>
    <row r="187" spans="1:9" ht="12.75">
      <c r="A187" s="2" t="s">
        <v>151</v>
      </c>
      <c r="B187" s="16">
        <v>175.8</v>
      </c>
      <c r="C187" s="16">
        <v>40.3</v>
      </c>
      <c r="D187" s="16">
        <v>289.3</v>
      </c>
      <c r="E187" s="16">
        <v>97.8</v>
      </c>
      <c r="F187" s="16">
        <v>509</v>
      </c>
      <c r="G187" s="15">
        <v>167.35</v>
      </c>
      <c r="H187" s="18"/>
      <c r="I187" s="15"/>
    </row>
    <row r="188" spans="1:9" ht="12.75">
      <c r="A188" s="2" t="s">
        <v>152</v>
      </c>
      <c r="B188" s="16">
        <v>6.6</v>
      </c>
      <c r="C188" s="16">
        <v>32.1</v>
      </c>
      <c r="D188" s="16">
        <v>17.9</v>
      </c>
      <c r="E188" s="16">
        <v>1.9</v>
      </c>
      <c r="F188" s="16">
        <v>11.5</v>
      </c>
      <c r="G188" s="15">
        <v>0.61</v>
      </c>
      <c r="H188" s="18">
        <v>1.08</v>
      </c>
      <c r="I188" s="15"/>
    </row>
    <row r="189" spans="1:9" ht="12.75">
      <c r="A189" s="2" t="s">
        <v>153</v>
      </c>
      <c r="B189" s="16">
        <v>175.6</v>
      </c>
      <c r="C189" s="16">
        <v>191.2</v>
      </c>
      <c r="D189" s="16">
        <v>235.7</v>
      </c>
      <c r="E189" s="16">
        <v>178.9</v>
      </c>
      <c r="F189" s="16">
        <v>104.9</v>
      </c>
      <c r="G189" s="15"/>
      <c r="H189" s="18"/>
      <c r="I189" s="15"/>
    </row>
    <row r="190" spans="1:9" ht="12.75">
      <c r="A190" s="2" t="s">
        <v>154</v>
      </c>
      <c r="B190" s="16">
        <v>48468.2</v>
      </c>
      <c r="C190" s="16">
        <v>52372.3</v>
      </c>
      <c r="D190" s="16">
        <v>44723.4</v>
      </c>
      <c r="E190" s="16">
        <v>54586.1</v>
      </c>
      <c r="F190" s="16">
        <v>47927.7</v>
      </c>
      <c r="G190" s="17">
        <v>71937.14</v>
      </c>
      <c r="H190" s="18">
        <v>48579.29</v>
      </c>
      <c r="I190" s="15"/>
    </row>
    <row r="191" spans="1:9" ht="12.75">
      <c r="A191" s="2" t="s">
        <v>155</v>
      </c>
      <c r="B191" s="16">
        <v>13.8</v>
      </c>
      <c r="C191" s="16">
        <v>3.8</v>
      </c>
      <c r="D191" s="16">
        <v>1.6</v>
      </c>
      <c r="E191" s="16"/>
      <c r="F191" s="16"/>
      <c r="G191" s="15">
        <v>96.54</v>
      </c>
      <c r="H191" s="18">
        <v>111.04</v>
      </c>
      <c r="I191" s="15"/>
    </row>
    <row r="192" spans="1:9" ht="12.75">
      <c r="A192" s="2" t="s">
        <v>156</v>
      </c>
      <c r="B192" s="16">
        <v>175.8</v>
      </c>
      <c r="C192" s="16">
        <v>196.8</v>
      </c>
      <c r="D192" s="16">
        <v>83.4</v>
      </c>
      <c r="E192" s="16">
        <v>135.3</v>
      </c>
      <c r="F192" s="16">
        <v>62</v>
      </c>
      <c r="G192" s="15">
        <v>111.04</v>
      </c>
      <c r="H192" s="18">
        <v>90.13</v>
      </c>
      <c r="I192" s="20">
        <v>-56.87</v>
      </c>
    </row>
    <row r="193" spans="1:9" ht="12.75">
      <c r="A193" s="6" t="s">
        <v>157</v>
      </c>
      <c r="B193" s="16">
        <v>5570.4</v>
      </c>
      <c r="C193" s="16">
        <v>4636.2</v>
      </c>
      <c r="D193" s="16">
        <v>3507.8</v>
      </c>
      <c r="E193" s="16">
        <v>2887.8</v>
      </c>
      <c r="F193" s="16">
        <v>2060.3</v>
      </c>
      <c r="G193" s="17">
        <v>2684.61</v>
      </c>
      <c r="H193" s="18">
        <v>5433.75</v>
      </c>
      <c r="I193" s="15"/>
    </row>
    <row r="194" spans="1:9" ht="12.75">
      <c r="A194" s="6" t="s">
        <v>158</v>
      </c>
      <c r="B194" s="16">
        <v>285.2</v>
      </c>
      <c r="C194" s="16">
        <v>231</v>
      </c>
      <c r="D194" s="16">
        <v>216.6</v>
      </c>
      <c r="E194" s="16">
        <v>403.8</v>
      </c>
      <c r="F194" s="16">
        <v>399.2</v>
      </c>
      <c r="G194" s="15">
        <v>371.87</v>
      </c>
      <c r="H194" s="18">
        <v>376.43</v>
      </c>
      <c r="I194" s="15"/>
    </row>
    <row r="195" spans="1:9" ht="12.75">
      <c r="A195" s="6" t="s">
        <v>159</v>
      </c>
      <c r="B195" s="16">
        <v>808</v>
      </c>
      <c r="C195" s="16">
        <v>572.5</v>
      </c>
      <c r="D195" s="16">
        <v>208.6</v>
      </c>
      <c r="E195" s="16">
        <v>566</v>
      </c>
      <c r="F195" s="16">
        <v>445</v>
      </c>
      <c r="G195" s="15">
        <v>259.71</v>
      </c>
      <c r="H195" s="18">
        <v>41.79</v>
      </c>
      <c r="I195" s="15"/>
    </row>
    <row r="196" spans="1:9" ht="12.75">
      <c r="A196" s="6" t="s">
        <v>160</v>
      </c>
      <c r="B196" s="15"/>
      <c r="C196" s="15"/>
      <c r="D196" s="15"/>
      <c r="E196" s="15"/>
      <c r="F196" s="15"/>
      <c r="G196" s="15"/>
      <c r="H196" s="15"/>
      <c r="I196" s="15"/>
    </row>
    <row r="197" spans="1:9" ht="12.75">
      <c r="A197" s="6" t="s">
        <v>161</v>
      </c>
      <c r="B197" s="16"/>
      <c r="C197" s="16"/>
      <c r="D197" s="16"/>
      <c r="E197" s="16"/>
      <c r="F197" s="16"/>
      <c r="G197" s="15"/>
      <c r="H197" s="18"/>
      <c r="I197" s="20" t="s">
        <v>185</v>
      </c>
    </row>
    <row r="198" spans="1:9" ht="12.75">
      <c r="A198" s="2" t="s">
        <v>162</v>
      </c>
      <c r="B198" s="15"/>
      <c r="C198" s="15"/>
      <c r="D198" s="15"/>
      <c r="E198" s="15"/>
      <c r="F198" s="15"/>
      <c r="G198" s="15"/>
      <c r="H198" s="15"/>
      <c r="I198" s="15"/>
    </row>
    <row r="199" spans="1:9" ht="12.75">
      <c r="A199" s="2" t="s">
        <v>163</v>
      </c>
      <c r="B199" s="15"/>
      <c r="C199" s="15"/>
      <c r="D199" s="15"/>
      <c r="E199" s="15"/>
      <c r="F199" s="15"/>
      <c r="G199" s="15"/>
      <c r="H199" s="15"/>
      <c r="I199" s="15"/>
    </row>
    <row r="200" spans="1:9" ht="12.75">
      <c r="A200" s="2" t="s">
        <v>164</v>
      </c>
      <c r="B200" s="15"/>
      <c r="C200" s="15"/>
      <c r="D200" s="15"/>
      <c r="E200" s="15"/>
      <c r="F200" s="15"/>
      <c r="G200" s="15"/>
      <c r="H200" s="15"/>
      <c r="I200" s="15"/>
    </row>
    <row r="201" spans="1:9" ht="12.75">
      <c r="A201" s="2" t="s">
        <v>165</v>
      </c>
      <c r="B201" s="15"/>
      <c r="C201" s="15"/>
      <c r="D201" s="15"/>
      <c r="E201" s="15"/>
      <c r="F201" s="15"/>
      <c r="G201" s="15"/>
      <c r="H201" s="15"/>
      <c r="I201" s="15"/>
    </row>
    <row r="202" spans="1:9" ht="12.75">
      <c r="A202" s="2" t="s">
        <v>166</v>
      </c>
      <c r="B202" s="15"/>
      <c r="C202" s="15"/>
      <c r="D202" s="15"/>
      <c r="E202" s="15"/>
      <c r="F202" s="15"/>
      <c r="G202" s="15"/>
      <c r="H202" s="15"/>
      <c r="I202" s="15"/>
    </row>
    <row r="203" spans="1:9" ht="12.75">
      <c r="A203" s="2" t="s">
        <v>167</v>
      </c>
      <c r="B203" s="16">
        <v>74.5</v>
      </c>
      <c r="C203" s="16">
        <v>148</v>
      </c>
      <c r="D203" s="16">
        <v>193.6</v>
      </c>
      <c r="E203" s="16">
        <v>171.9</v>
      </c>
      <c r="F203" s="16">
        <v>218.7</v>
      </c>
      <c r="G203" s="15">
        <v>86.93</v>
      </c>
      <c r="H203" s="18"/>
      <c r="I203" s="15"/>
    </row>
    <row r="204" spans="1:9" ht="12.75">
      <c r="A204" s="6" t="s">
        <v>168</v>
      </c>
      <c r="B204" s="16">
        <v>1341.2</v>
      </c>
      <c r="C204" s="16">
        <v>1427</v>
      </c>
      <c r="D204" s="16">
        <v>2736.9</v>
      </c>
      <c r="E204" s="16">
        <v>1997.3</v>
      </c>
      <c r="F204" s="16">
        <v>2676.7</v>
      </c>
      <c r="G204" s="17">
        <v>3937.62</v>
      </c>
      <c r="H204" s="18">
        <v>3364.27</v>
      </c>
      <c r="I204" s="20">
        <v>834.31</v>
      </c>
    </row>
    <row r="205" spans="1:9" ht="12.75">
      <c r="A205" s="2" t="s">
        <v>169</v>
      </c>
      <c r="B205" s="16">
        <v>726.6</v>
      </c>
      <c r="C205" s="16">
        <v>853.8</v>
      </c>
      <c r="D205" s="16"/>
      <c r="E205" s="16"/>
      <c r="F205" s="16"/>
      <c r="G205" s="15"/>
      <c r="H205" s="18"/>
      <c r="I205" s="15"/>
    </row>
    <row r="206" spans="1:9" ht="12.75">
      <c r="A206" s="2" t="s">
        <v>170</v>
      </c>
      <c r="B206" s="16">
        <v>3719.6</v>
      </c>
      <c r="C206" s="16">
        <v>2720.8</v>
      </c>
      <c r="D206" s="16">
        <v>2818.8</v>
      </c>
      <c r="E206" s="16">
        <v>538.1</v>
      </c>
      <c r="F206" s="16">
        <v>294.1</v>
      </c>
      <c r="G206" s="15"/>
      <c r="H206" s="18"/>
      <c r="I206" s="20">
        <v>89.36</v>
      </c>
    </row>
    <row r="207" spans="1:9" ht="12.75">
      <c r="A207" s="2" t="s">
        <v>171</v>
      </c>
      <c r="B207" s="15"/>
      <c r="C207" s="15"/>
      <c r="D207" s="15"/>
      <c r="E207" s="15"/>
      <c r="F207" s="15"/>
      <c r="G207" s="15"/>
      <c r="H207" s="15"/>
      <c r="I207" s="15"/>
    </row>
    <row r="208" spans="1:9" ht="12.75">
      <c r="A208" s="2" t="s">
        <v>172</v>
      </c>
      <c r="B208" s="16"/>
      <c r="C208" s="16"/>
      <c r="D208" s="16"/>
      <c r="E208" s="16"/>
      <c r="F208" s="16"/>
      <c r="G208" s="15"/>
      <c r="H208" s="18"/>
      <c r="I208" s="17">
        <v>6413.93</v>
      </c>
    </row>
    <row r="209" spans="1:9" ht="12.75">
      <c r="A209" s="2" t="s">
        <v>173</v>
      </c>
      <c r="B209" s="16">
        <v>342.2</v>
      </c>
      <c r="C209" s="16">
        <v>724.6</v>
      </c>
      <c r="D209" s="16">
        <v>615.3</v>
      </c>
      <c r="E209" s="16">
        <v>321.8</v>
      </c>
      <c r="F209" s="16">
        <v>337.1</v>
      </c>
      <c r="G209" s="15">
        <v>71.85</v>
      </c>
      <c r="H209" s="18">
        <v>83.16</v>
      </c>
      <c r="I209" s="15"/>
    </row>
    <row r="210" spans="1:9" ht="12.75">
      <c r="A210" s="2" t="s">
        <v>174</v>
      </c>
      <c r="B210" s="15"/>
      <c r="C210" s="15"/>
      <c r="D210" s="15"/>
      <c r="E210" s="15"/>
      <c r="F210" s="15"/>
      <c r="G210" s="15"/>
      <c r="H210" s="15"/>
      <c r="I210" s="15"/>
    </row>
    <row r="211" spans="1:9" ht="12.75">
      <c r="A211" s="2" t="s">
        <v>175</v>
      </c>
      <c r="B211" s="15"/>
      <c r="C211" s="15"/>
      <c r="D211" s="15"/>
      <c r="E211" s="15"/>
      <c r="F211" s="15"/>
      <c r="G211" s="15"/>
      <c r="H211" s="15"/>
      <c r="I211" s="15"/>
    </row>
    <row r="212" spans="2:9" ht="12.75">
      <c r="B212" s="15"/>
      <c r="C212" s="15"/>
      <c r="D212" s="15"/>
      <c r="E212" s="26"/>
      <c r="F212" s="26"/>
      <c r="G212" s="26"/>
      <c r="H212" s="26"/>
      <c r="I212" s="26"/>
    </row>
    <row r="213" spans="1:9" ht="12.75">
      <c r="A213" s="11" t="s">
        <v>181</v>
      </c>
      <c r="B213" s="53">
        <f>SUM(B164,B166)</f>
        <v>818427.4943203109</v>
      </c>
      <c r="C213" s="53">
        <f aca="true" t="shared" si="16" ref="C213:I213">SUM(C164,C166)</f>
        <v>617279.0874594232</v>
      </c>
      <c r="D213" s="53">
        <f t="shared" si="16"/>
        <v>509766.4432352012</v>
      </c>
      <c r="E213" s="53">
        <f t="shared" si="16"/>
        <v>591003.6145175124</v>
      </c>
      <c r="F213" s="53">
        <f t="shared" si="16"/>
        <v>460437.26346974046</v>
      </c>
      <c r="G213" s="53">
        <f t="shared" si="16"/>
        <v>464653.6152187402</v>
      </c>
      <c r="H213" s="53">
        <f t="shared" si="16"/>
        <v>218336.2211836307</v>
      </c>
      <c r="I213" s="53">
        <f t="shared" si="16"/>
        <v>148921.03992296787</v>
      </c>
    </row>
    <row r="214" spans="2:9" ht="12.75">
      <c r="B214" s="15"/>
      <c r="C214" s="15"/>
      <c r="D214" s="15"/>
      <c r="E214" s="26"/>
      <c r="F214" s="26"/>
      <c r="G214" s="26"/>
      <c r="H214" s="26"/>
      <c r="I214" s="26"/>
    </row>
    <row r="215" spans="1:9" ht="12.75">
      <c r="A215" s="1" t="s">
        <v>182</v>
      </c>
      <c r="B215" s="54">
        <f>SUM(B116,B160,B213)</f>
        <v>993374.2543203109</v>
      </c>
      <c r="C215" s="54">
        <f aca="true" t="shared" si="17" ref="C215:I215">SUM(C116,C160,C213)</f>
        <v>793294.4474594232</v>
      </c>
      <c r="D215" s="54">
        <f t="shared" si="17"/>
        <v>678157.0032352011</v>
      </c>
      <c r="E215" s="54">
        <f t="shared" si="17"/>
        <v>794216.9745175124</v>
      </c>
      <c r="F215" s="54">
        <f t="shared" si="17"/>
        <v>652701.2234697405</v>
      </c>
      <c r="G215" s="54">
        <f t="shared" si="17"/>
        <v>628985.5552187401</v>
      </c>
      <c r="H215" s="54">
        <f t="shared" si="17"/>
        <v>391987.2211836307</v>
      </c>
      <c r="I215" s="54">
        <f t="shared" si="17"/>
        <v>365656.5089229679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15"/>
  <sheetViews>
    <sheetView workbookViewId="0" topLeftCell="A181">
      <selection activeCell="K213" sqref="K213"/>
    </sheetView>
  </sheetViews>
  <sheetFormatPr defaultColWidth="11.421875" defaultRowHeight="12.75"/>
  <cols>
    <col min="1" max="1" width="86.421875" style="0" bestFit="1" customWidth="1"/>
  </cols>
  <sheetData>
    <row r="1" spans="1:9" ht="12.75">
      <c r="A1" s="1" t="s">
        <v>198</v>
      </c>
      <c r="B1" s="14">
        <v>2002</v>
      </c>
      <c r="C1" s="14">
        <v>2003</v>
      </c>
      <c r="D1" s="14">
        <v>2004</v>
      </c>
      <c r="E1" s="14">
        <v>2005</v>
      </c>
      <c r="F1" s="14">
        <v>2006</v>
      </c>
      <c r="G1" s="14">
        <v>2007</v>
      </c>
      <c r="H1" s="14">
        <v>2008</v>
      </c>
      <c r="I1" s="14">
        <v>2009</v>
      </c>
    </row>
    <row r="2" spans="1:9" ht="12.75">
      <c r="A2" s="2"/>
      <c r="B2" s="15"/>
      <c r="C2" s="15"/>
      <c r="D2" s="15"/>
      <c r="E2" s="15"/>
      <c r="F2" s="15"/>
      <c r="G2" s="15"/>
      <c r="H2" s="15"/>
      <c r="I2" s="15"/>
    </row>
    <row r="3" spans="1:9" ht="12.75">
      <c r="A3" s="3" t="s">
        <v>186</v>
      </c>
      <c r="B3" s="15"/>
      <c r="C3" s="15"/>
      <c r="D3" s="15"/>
      <c r="E3" s="15"/>
      <c r="F3" s="15"/>
      <c r="G3" s="15"/>
      <c r="H3" s="15"/>
      <c r="I3" s="15"/>
    </row>
    <row r="4" spans="1:9" ht="12.75">
      <c r="A4" s="2"/>
      <c r="B4" s="15"/>
      <c r="C4" s="15"/>
      <c r="D4" s="15"/>
      <c r="E4" s="15"/>
      <c r="F4" s="15"/>
      <c r="G4" s="15"/>
      <c r="H4" s="15"/>
      <c r="I4" s="15"/>
    </row>
    <row r="5" spans="1:9" ht="12.75">
      <c r="A5" s="4" t="s">
        <v>0</v>
      </c>
      <c r="B5" s="19">
        <f>SUM(B7,B9,B12,B16,B21,B23,B40,B45)</f>
        <v>118054.14</v>
      </c>
      <c r="C5" s="19">
        <f aca="true" t="shared" si="0" ref="C5:I5">SUM(C7,C9,C12,C16,C21,C23,C40,C45)</f>
        <v>112667.04000000001</v>
      </c>
      <c r="D5" s="19">
        <f t="shared" si="0"/>
        <v>112466.42</v>
      </c>
      <c r="E5" s="19">
        <f t="shared" si="0"/>
        <v>115823.82</v>
      </c>
      <c r="F5" s="19">
        <f t="shared" si="0"/>
        <v>104070.02</v>
      </c>
      <c r="G5" s="19">
        <f t="shared" si="0"/>
        <v>67231.2</v>
      </c>
      <c r="H5" s="19">
        <f t="shared" si="0"/>
        <v>68601.52</v>
      </c>
      <c r="I5" s="19">
        <f t="shared" si="0"/>
        <v>81426.21</v>
      </c>
    </row>
    <row r="6" spans="1:9" ht="12.75">
      <c r="A6" s="2"/>
      <c r="B6" s="15"/>
      <c r="C6" s="15"/>
      <c r="D6" s="15"/>
      <c r="E6" s="15"/>
      <c r="F6" s="15"/>
      <c r="G6" s="15"/>
      <c r="H6" s="15"/>
      <c r="I6" s="15"/>
    </row>
    <row r="7" spans="1:9" ht="12.75">
      <c r="A7" s="5" t="s">
        <v>1</v>
      </c>
      <c r="B7" s="15"/>
      <c r="C7" s="15"/>
      <c r="D7" s="15"/>
      <c r="E7" s="15"/>
      <c r="F7" s="15"/>
      <c r="G7" s="15"/>
      <c r="H7" s="15"/>
      <c r="I7" s="15"/>
    </row>
    <row r="8" spans="1:9" ht="12.75">
      <c r="A8" s="2"/>
      <c r="B8" s="15"/>
      <c r="C8" s="15"/>
      <c r="D8" s="15"/>
      <c r="E8" s="15"/>
      <c r="F8" s="15"/>
      <c r="G8" s="15"/>
      <c r="H8" s="15"/>
      <c r="I8" s="15"/>
    </row>
    <row r="9" spans="1:9" ht="12.75">
      <c r="A9" s="5" t="s">
        <v>2</v>
      </c>
      <c r="B9" s="61">
        <f>B10</f>
        <v>0</v>
      </c>
      <c r="C9" s="61">
        <f aca="true" t="shared" si="1" ref="C9:I9">C10</f>
        <v>0</v>
      </c>
      <c r="D9" s="61">
        <f t="shared" si="1"/>
        <v>0</v>
      </c>
      <c r="E9" s="61">
        <f t="shared" si="1"/>
        <v>0</v>
      </c>
      <c r="F9" s="61">
        <f t="shared" si="1"/>
        <v>0</v>
      </c>
      <c r="G9" s="61">
        <f t="shared" si="1"/>
        <v>0</v>
      </c>
      <c r="H9" s="61">
        <f t="shared" si="1"/>
        <v>0</v>
      </c>
      <c r="I9" s="61">
        <f t="shared" si="1"/>
        <v>0</v>
      </c>
    </row>
    <row r="10" spans="1:9" ht="12.75">
      <c r="A10" s="6" t="s">
        <v>3</v>
      </c>
      <c r="B10" s="15"/>
      <c r="C10" s="15"/>
      <c r="D10" s="15"/>
      <c r="E10" s="15"/>
      <c r="F10" s="15"/>
      <c r="G10" s="15"/>
      <c r="H10" s="15"/>
      <c r="I10" s="15"/>
    </row>
    <row r="11" spans="1:9" ht="12.75">
      <c r="A11" s="7" t="s">
        <v>4</v>
      </c>
      <c r="B11" s="15"/>
      <c r="C11" s="15"/>
      <c r="D11" s="15"/>
      <c r="E11" s="15"/>
      <c r="F11" s="15"/>
      <c r="G11" s="15"/>
      <c r="H11" s="15"/>
      <c r="I11" s="15"/>
    </row>
    <row r="12" spans="1:9" ht="12.75">
      <c r="A12" s="5" t="s">
        <v>5</v>
      </c>
      <c r="B12" s="61">
        <f>SUM(B13:B14)</f>
        <v>0</v>
      </c>
      <c r="C12" s="61">
        <f aca="true" t="shared" si="2" ref="C12:I12">SUM(C13:C14)</f>
        <v>0</v>
      </c>
      <c r="D12" s="61">
        <f t="shared" si="2"/>
        <v>0</v>
      </c>
      <c r="E12" s="61">
        <f t="shared" si="2"/>
        <v>0</v>
      </c>
      <c r="F12" s="61">
        <f t="shared" si="2"/>
        <v>0</v>
      </c>
      <c r="G12" s="61">
        <f t="shared" si="2"/>
        <v>0</v>
      </c>
      <c r="H12" s="61">
        <f t="shared" si="2"/>
        <v>0</v>
      </c>
      <c r="I12" s="61">
        <f t="shared" si="2"/>
        <v>4.82</v>
      </c>
    </row>
    <row r="13" spans="1:9" ht="12.75">
      <c r="A13" s="2" t="s">
        <v>6</v>
      </c>
      <c r="B13" s="15"/>
      <c r="C13" s="15"/>
      <c r="D13" s="15"/>
      <c r="E13" s="15"/>
      <c r="F13" s="15"/>
      <c r="G13" s="15"/>
      <c r="H13" s="15"/>
      <c r="I13" s="15"/>
    </row>
    <row r="14" spans="1:9" ht="12.75">
      <c r="A14" s="6" t="s">
        <v>7</v>
      </c>
      <c r="B14" s="16"/>
      <c r="C14" s="16"/>
      <c r="D14" s="16"/>
      <c r="E14" s="16"/>
      <c r="F14" s="16"/>
      <c r="G14" s="15"/>
      <c r="H14" s="18"/>
      <c r="I14" s="15">
        <v>4.82</v>
      </c>
    </row>
    <row r="15" spans="1:9" ht="12.75">
      <c r="A15" s="2"/>
      <c r="B15" s="15"/>
      <c r="C15" s="15"/>
      <c r="D15" s="15"/>
      <c r="E15" s="15"/>
      <c r="F15" s="15"/>
      <c r="G15" s="15"/>
      <c r="H15" s="15"/>
      <c r="I15" s="15"/>
    </row>
    <row r="16" spans="1:9" ht="12.75">
      <c r="A16" s="5" t="s">
        <v>8</v>
      </c>
      <c r="B16" s="61">
        <f>SUM(B17:B19)</f>
        <v>0</v>
      </c>
      <c r="C16" s="61">
        <f aca="true" t="shared" si="3" ref="C16:I16">SUM(C17:C19)</f>
        <v>0</v>
      </c>
      <c r="D16" s="61">
        <f t="shared" si="3"/>
        <v>0</v>
      </c>
      <c r="E16" s="61">
        <f t="shared" si="3"/>
        <v>0</v>
      </c>
      <c r="F16" s="61">
        <f t="shared" si="3"/>
        <v>0</v>
      </c>
      <c r="G16" s="61">
        <f t="shared" si="3"/>
        <v>0</v>
      </c>
      <c r="H16" s="61">
        <f t="shared" si="3"/>
        <v>0</v>
      </c>
      <c r="I16" s="61">
        <f t="shared" si="3"/>
        <v>0</v>
      </c>
    </row>
    <row r="17" spans="1:9" ht="12.75">
      <c r="A17" s="2" t="s">
        <v>9</v>
      </c>
      <c r="B17" s="15"/>
      <c r="C17" s="15"/>
      <c r="D17" s="15"/>
      <c r="E17" s="15"/>
      <c r="F17" s="15"/>
      <c r="G17" s="15"/>
      <c r="H17" s="15"/>
      <c r="I17" s="15"/>
    </row>
    <row r="18" spans="1:9" ht="12.75">
      <c r="A18" s="8" t="s">
        <v>10</v>
      </c>
      <c r="B18" s="15"/>
      <c r="C18" s="15"/>
      <c r="D18" s="15"/>
      <c r="E18" s="15"/>
      <c r="F18" s="15"/>
      <c r="G18" s="15"/>
      <c r="H18" s="15"/>
      <c r="I18" s="15"/>
    </row>
    <row r="19" spans="1:9" ht="12.75">
      <c r="A19" s="6" t="s">
        <v>11</v>
      </c>
      <c r="B19" s="15"/>
      <c r="C19" s="15"/>
      <c r="D19" s="15"/>
      <c r="E19" s="15"/>
      <c r="F19" s="15"/>
      <c r="G19" s="15"/>
      <c r="H19" s="15"/>
      <c r="I19" s="15"/>
    </row>
    <row r="20" spans="1:9" ht="12.75">
      <c r="A20" s="2" t="s">
        <v>4</v>
      </c>
      <c r="B20" s="15"/>
      <c r="C20" s="15"/>
      <c r="D20" s="15"/>
      <c r="E20" s="15"/>
      <c r="F20" s="15"/>
      <c r="G20" s="15"/>
      <c r="H20" s="15"/>
      <c r="I20" s="15"/>
    </row>
    <row r="21" spans="1:9" ht="12.75">
      <c r="A21" s="5" t="s">
        <v>12</v>
      </c>
      <c r="B21" s="15"/>
      <c r="C21" s="15"/>
      <c r="D21" s="15"/>
      <c r="E21" s="15"/>
      <c r="F21" s="15"/>
      <c r="G21" s="15"/>
      <c r="H21" s="15"/>
      <c r="I21" s="15"/>
    </row>
    <row r="22" spans="1:9" ht="12.75">
      <c r="A22" s="2"/>
      <c r="B22" s="15"/>
      <c r="C22" s="15"/>
      <c r="D22" s="15"/>
      <c r="E22" s="15"/>
      <c r="F22" s="15"/>
      <c r="G22" s="15"/>
      <c r="H22" s="15"/>
      <c r="I22" s="15"/>
    </row>
    <row r="23" spans="1:9" ht="12.75">
      <c r="A23" s="5" t="s">
        <v>13</v>
      </c>
      <c r="B23" s="61">
        <f>SUM(B24:B38)</f>
        <v>3577.8</v>
      </c>
      <c r="C23" s="61">
        <f aca="true" t="shared" si="4" ref="C23:I23">SUM(C24:C38)</f>
        <v>4452.1</v>
      </c>
      <c r="D23" s="61">
        <f t="shared" si="4"/>
        <v>4472.5</v>
      </c>
      <c r="E23" s="61">
        <f t="shared" si="4"/>
        <v>5024.299999999999</v>
      </c>
      <c r="F23" s="61">
        <f t="shared" si="4"/>
        <v>8245.3</v>
      </c>
      <c r="G23" s="61">
        <f t="shared" si="4"/>
        <v>6680.3</v>
      </c>
      <c r="H23" s="61">
        <f t="shared" si="4"/>
        <v>8050.62</v>
      </c>
      <c r="I23" s="61">
        <f t="shared" si="4"/>
        <v>14141.18</v>
      </c>
    </row>
    <row r="24" spans="1:9" ht="12.75">
      <c r="A24" s="2" t="s">
        <v>14</v>
      </c>
      <c r="B24" s="15"/>
      <c r="C24" s="15"/>
      <c r="D24" s="15"/>
      <c r="E24" s="15"/>
      <c r="F24" s="15"/>
      <c r="G24" s="15"/>
      <c r="H24" s="15"/>
      <c r="I24" s="15"/>
    </row>
    <row r="25" spans="1:9" ht="12.75">
      <c r="A25" s="2" t="s">
        <v>15</v>
      </c>
      <c r="B25" s="16">
        <v>616.4</v>
      </c>
      <c r="C25" s="16">
        <v>988.3</v>
      </c>
      <c r="D25" s="16">
        <v>820.9</v>
      </c>
      <c r="E25" s="16">
        <v>593.4</v>
      </c>
      <c r="F25" s="16">
        <v>311.9</v>
      </c>
      <c r="G25" s="15"/>
      <c r="H25" s="18"/>
      <c r="I25" s="15"/>
    </row>
    <row r="26" spans="1:9" ht="12.75">
      <c r="A26" s="2" t="s">
        <v>16</v>
      </c>
      <c r="B26" s="15"/>
      <c r="C26" s="15"/>
      <c r="D26" s="15"/>
      <c r="E26" s="15"/>
      <c r="F26" s="15"/>
      <c r="G26" s="15"/>
      <c r="H26" s="15"/>
      <c r="I26" s="15"/>
    </row>
    <row r="27" spans="1:9" ht="12.75">
      <c r="A27" s="2" t="s">
        <v>17</v>
      </c>
      <c r="B27" s="16">
        <v>2961.4</v>
      </c>
      <c r="C27" s="16">
        <v>3463.8</v>
      </c>
      <c r="D27" s="16">
        <v>3651.6</v>
      </c>
      <c r="E27" s="16">
        <v>4430.9</v>
      </c>
      <c r="F27" s="16">
        <v>7933.4</v>
      </c>
      <c r="G27" s="17">
        <v>6680.3</v>
      </c>
      <c r="H27" s="18">
        <v>8050.62</v>
      </c>
      <c r="I27" s="17">
        <v>7642.68</v>
      </c>
    </row>
    <row r="28" spans="1:9" ht="12.75">
      <c r="A28" s="2" t="s">
        <v>18</v>
      </c>
      <c r="B28" s="15"/>
      <c r="C28" s="15"/>
      <c r="D28" s="15"/>
      <c r="E28" s="15"/>
      <c r="F28" s="15"/>
      <c r="G28" s="15"/>
      <c r="H28" s="15"/>
      <c r="I28" s="15"/>
    </row>
    <row r="29" spans="1:9" ht="12.75">
      <c r="A29" s="2" t="s">
        <v>19</v>
      </c>
      <c r="B29" s="15"/>
      <c r="C29" s="15"/>
      <c r="D29" s="15"/>
      <c r="E29" s="15"/>
      <c r="F29" s="15"/>
      <c r="G29" s="15"/>
      <c r="H29" s="15"/>
      <c r="I29" s="15"/>
    </row>
    <row r="30" spans="1:9" ht="12.75">
      <c r="A30" s="2" t="s">
        <v>20</v>
      </c>
      <c r="B30" s="15"/>
      <c r="C30" s="15"/>
      <c r="D30" s="15"/>
      <c r="E30" s="15"/>
      <c r="F30" s="15"/>
      <c r="G30" s="15"/>
      <c r="H30" s="15"/>
      <c r="I30" s="15"/>
    </row>
    <row r="31" spans="1:9" ht="12.75">
      <c r="A31" s="2" t="s">
        <v>21</v>
      </c>
      <c r="B31" s="15"/>
      <c r="C31" s="15"/>
      <c r="D31" s="15"/>
      <c r="E31" s="15"/>
      <c r="F31" s="15"/>
      <c r="G31" s="15"/>
      <c r="H31" s="15"/>
      <c r="I31" s="15"/>
    </row>
    <row r="32" spans="1:9" ht="12.75">
      <c r="A32" s="2" t="s">
        <v>22</v>
      </c>
      <c r="B32" s="15"/>
      <c r="C32" s="15"/>
      <c r="D32" s="15"/>
      <c r="E32" s="15"/>
      <c r="F32" s="15"/>
      <c r="G32" s="15"/>
      <c r="H32" s="15"/>
      <c r="I32" s="15"/>
    </row>
    <row r="33" spans="1:9" ht="12.75">
      <c r="A33" s="2" t="s">
        <v>23</v>
      </c>
      <c r="B33" s="15"/>
      <c r="C33" s="15"/>
      <c r="D33" s="15"/>
      <c r="E33" s="15"/>
      <c r="F33" s="15"/>
      <c r="G33" s="15"/>
      <c r="H33" s="15"/>
      <c r="I33" s="15"/>
    </row>
    <row r="34" spans="1:9" ht="12.75">
      <c r="A34" s="2" t="s">
        <v>24</v>
      </c>
      <c r="B34" s="15"/>
      <c r="C34" s="15"/>
      <c r="D34" s="15"/>
      <c r="E34" s="15"/>
      <c r="F34" s="15"/>
      <c r="G34" s="15"/>
      <c r="H34" s="15"/>
      <c r="I34" s="15"/>
    </row>
    <row r="35" spans="1:9" ht="12.75">
      <c r="A35" s="2" t="s">
        <v>25</v>
      </c>
      <c r="B35" s="16"/>
      <c r="C35" s="16"/>
      <c r="D35" s="16"/>
      <c r="E35" s="16"/>
      <c r="F35" s="16"/>
      <c r="G35" s="15"/>
      <c r="H35" s="18"/>
      <c r="I35" s="15">
        <v>189.78</v>
      </c>
    </row>
    <row r="36" spans="1:9" ht="12.75">
      <c r="A36" s="2" t="s">
        <v>26</v>
      </c>
      <c r="B36" s="15"/>
      <c r="C36" s="15"/>
      <c r="D36" s="15"/>
      <c r="E36" s="15"/>
      <c r="F36" s="15"/>
      <c r="G36" s="15"/>
      <c r="H36" s="15"/>
      <c r="I36" s="15"/>
    </row>
    <row r="37" spans="1:9" ht="12.75">
      <c r="A37" s="6" t="s">
        <v>27</v>
      </c>
      <c r="B37" s="16"/>
      <c r="C37" s="16"/>
      <c r="D37" s="16"/>
      <c r="E37" s="16"/>
      <c r="F37" s="16"/>
      <c r="G37" s="20"/>
      <c r="H37" s="18"/>
      <c r="I37" s="17">
        <v>6308.72</v>
      </c>
    </row>
    <row r="38" spans="1:9" ht="12.75">
      <c r="A38" s="6" t="s">
        <v>28</v>
      </c>
      <c r="B38" s="15"/>
      <c r="C38" s="15"/>
      <c r="D38" s="15"/>
      <c r="E38" s="15"/>
      <c r="F38" s="15"/>
      <c r="G38" s="15"/>
      <c r="H38" s="15"/>
      <c r="I38" s="15"/>
    </row>
    <row r="39" spans="1:9" ht="12.75">
      <c r="A39" s="2"/>
      <c r="B39" s="15"/>
      <c r="C39" s="15"/>
      <c r="D39" s="15"/>
      <c r="E39" s="15"/>
      <c r="F39" s="15"/>
      <c r="G39" s="15"/>
      <c r="H39" s="15"/>
      <c r="I39" s="15"/>
    </row>
    <row r="40" spans="1:9" ht="12.75">
      <c r="A40" s="5" t="s">
        <v>29</v>
      </c>
      <c r="B40" s="61">
        <f>SUM(B41:B43)</f>
        <v>103753.48</v>
      </c>
      <c r="C40" s="61">
        <f aca="true" t="shared" si="5" ref="C40:I40">SUM(C41:C43)</f>
        <v>97492.08</v>
      </c>
      <c r="D40" s="61">
        <f t="shared" si="5"/>
        <v>97271.06</v>
      </c>
      <c r="E40" s="61">
        <f t="shared" si="5"/>
        <v>100076.66</v>
      </c>
      <c r="F40" s="61">
        <f t="shared" si="5"/>
        <v>85101.86</v>
      </c>
      <c r="G40" s="61">
        <f t="shared" si="5"/>
        <v>60550.9</v>
      </c>
      <c r="H40" s="61">
        <f t="shared" si="5"/>
        <v>60550.9</v>
      </c>
      <c r="I40" s="61">
        <f t="shared" si="5"/>
        <v>65764.52</v>
      </c>
    </row>
    <row r="41" spans="1:9" ht="12.75">
      <c r="A41" s="2" t="s">
        <v>30</v>
      </c>
      <c r="B41" s="15"/>
      <c r="C41" s="15"/>
      <c r="D41" s="15"/>
      <c r="E41" s="15"/>
      <c r="F41" s="15"/>
      <c r="G41" s="15"/>
      <c r="H41" s="15"/>
      <c r="I41" s="15"/>
    </row>
    <row r="42" spans="1:9" ht="12.75">
      <c r="A42" s="2" t="s">
        <v>31</v>
      </c>
      <c r="B42" s="16">
        <v>103753.48</v>
      </c>
      <c r="C42" s="16">
        <v>97492.08</v>
      </c>
      <c r="D42" s="16">
        <v>97271.06</v>
      </c>
      <c r="E42" s="16">
        <v>100076.66</v>
      </c>
      <c r="F42" s="16">
        <v>85101.86</v>
      </c>
      <c r="G42" s="20">
        <v>60550.9</v>
      </c>
      <c r="H42" s="20">
        <v>60550.9</v>
      </c>
      <c r="I42" s="20">
        <v>60550.9</v>
      </c>
    </row>
    <row r="43" spans="1:9" ht="12.75">
      <c r="A43" s="2" t="s">
        <v>32</v>
      </c>
      <c r="B43" s="16"/>
      <c r="C43" s="16"/>
      <c r="D43" s="16"/>
      <c r="E43" s="16"/>
      <c r="F43" s="16"/>
      <c r="G43" s="20"/>
      <c r="H43" s="18"/>
      <c r="I43" s="17">
        <v>5213.62</v>
      </c>
    </row>
    <row r="44" spans="1:9" ht="12.75">
      <c r="A44" s="2"/>
      <c r="B44" s="15"/>
      <c r="C44" s="15"/>
      <c r="D44" s="15"/>
      <c r="E44" s="15"/>
      <c r="F44" s="15"/>
      <c r="G44" s="15"/>
      <c r="H44" s="15"/>
      <c r="I44" s="15"/>
    </row>
    <row r="45" spans="1:9" ht="12.75">
      <c r="A45" s="5" t="s">
        <v>33</v>
      </c>
      <c r="B45" s="61">
        <f>SUM(B46:B56)</f>
        <v>10722.86</v>
      </c>
      <c r="C45" s="61">
        <f aca="true" t="shared" si="6" ref="C45:I45">SUM(C46:C56)</f>
        <v>10722.86</v>
      </c>
      <c r="D45" s="61">
        <f t="shared" si="6"/>
        <v>10722.86</v>
      </c>
      <c r="E45" s="61">
        <f t="shared" si="6"/>
        <v>10722.86</v>
      </c>
      <c r="F45" s="61">
        <f t="shared" si="6"/>
        <v>10722.86</v>
      </c>
      <c r="G45" s="61">
        <f t="shared" si="6"/>
        <v>0</v>
      </c>
      <c r="H45" s="61">
        <f t="shared" si="6"/>
        <v>0</v>
      </c>
      <c r="I45" s="61">
        <f t="shared" si="6"/>
        <v>1515.69</v>
      </c>
    </row>
    <row r="46" spans="1:9" ht="12.75">
      <c r="A46" s="2" t="s">
        <v>34</v>
      </c>
      <c r="B46" s="15"/>
      <c r="C46" s="15"/>
      <c r="D46" s="15"/>
      <c r="E46" s="15"/>
      <c r="F46" s="15"/>
      <c r="G46" s="15"/>
      <c r="H46" s="15"/>
      <c r="I46" s="15"/>
    </row>
    <row r="47" spans="1:9" ht="12.75">
      <c r="A47" s="6" t="s">
        <v>35</v>
      </c>
      <c r="B47" s="16"/>
      <c r="C47" s="16"/>
      <c r="D47" s="16"/>
      <c r="E47" s="16"/>
      <c r="F47" s="16"/>
      <c r="G47" s="15"/>
      <c r="H47" s="18"/>
      <c r="I47" s="15">
        <v>388.13</v>
      </c>
    </row>
    <row r="48" spans="1:9" ht="12.75">
      <c r="A48" s="6" t="s">
        <v>36</v>
      </c>
      <c r="B48" s="16"/>
      <c r="C48" s="16"/>
      <c r="D48" s="16"/>
      <c r="E48" s="16"/>
      <c r="F48" s="16"/>
      <c r="G48" s="15"/>
      <c r="H48" s="18"/>
      <c r="I48" s="15">
        <v>989.37</v>
      </c>
    </row>
    <row r="49" spans="1:9" ht="12.75">
      <c r="A49" s="6" t="s">
        <v>37</v>
      </c>
      <c r="B49" s="15"/>
      <c r="C49" s="15"/>
      <c r="D49" s="15"/>
      <c r="E49" s="15"/>
      <c r="F49" s="15"/>
      <c r="G49" s="15"/>
      <c r="H49" s="15"/>
      <c r="I49" s="15"/>
    </row>
    <row r="50" spans="1:9" ht="12.75">
      <c r="A50" s="9" t="s">
        <v>38</v>
      </c>
      <c r="B50" s="15"/>
      <c r="C50" s="15"/>
      <c r="D50" s="15"/>
      <c r="E50" s="15"/>
      <c r="F50" s="15"/>
      <c r="G50" s="15"/>
      <c r="H50" s="15"/>
      <c r="I50" s="15"/>
    </row>
    <row r="51" spans="1:9" ht="12.75">
      <c r="A51" s="6" t="s">
        <v>39</v>
      </c>
      <c r="B51" s="15"/>
      <c r="C51" s="15"/>
      <c r="D51" s="15"/>
      <c r="E51" s="15"/>
      <c r="F51" s="15"/>
      <c r="G51" s="15"/>
      <c r="H51" s="15"/>
      <c r="I51" s="15"/>
    </row>
    <row r="52" spans="1:9" ht="12.75">
      <c r="A52" s="6" t="s">
        <v>40</v>
      </c>
      <c r="B52" s="15"/>
      <c r="C52" s="15"/>
      <c r="D52" s="15"/>
      <c r="E52" s="15"/>
      <c r="F52" s="15"/>
      <c r="G52" s="15"/>
      <c r="H52" s="15"/>
      <c r="I52" s="15"/>
    </row>
    <row r="53" spans="1:9" ht="12.75">
      <c r="A53" s="6" t="s">
        <v>41</v>
      </c>
      <c r="B53" s="15"/>
      <c r="C53" s="15"/>
      <c r="D53" s="15"/>
      <c r="E53" s="15"/>
      <c r="F53" s="15"/>
      <c r="G53" s="15"/>
      <c r="H53" s="15"/>
      <c r="I53" s="15"/>
    </row>
    <row r="54" spans="1:9" ht="12.75">
      <c r="A54" s="6" t="s">
        <v>42</v>
      </c>
      <c r="B54" s="16"/>
      <c r="C54" s="16"/>
      <c r="D54" s="16"/>
      <c r="E54" s="16"/>
      <c r="F54" s="16"/>
      <c r="G54" s="15"/>
      <c r="H54" s="18"/>
      <c r="I54" s="15">
        <v>138.19</v>
      </c>
    </row>
    <row r="55" spans="1:9" ht="12.75">
      <c r="A55" s="9" t="s">
        <v>43</v>
      </c>
      <c r="B55" s="15"/>
      <c r="C55" s="15"/>
      <c r="D55" s="15"/>
      <c r="E55" s="15"/>
      <c r="F55" s="15"/>
      <c r="G55" s="15"/>
      <c r="H55" s="15"/>
      <c r="I55" s="15"/>
    </row>
    <row r="56" spans="1:9" ht="12.75">
      <c r="A56" s="9" t="s">
        <v>44</v>
      </c>
      <c r="B56" s="15">
        <v>10722.86</v>
      </c>
      <c r="C56" s="15">
        <v>10722.86</v>
      </c>
      <c r="D56" s="15">
        <v>10722.86</v>
      </c>
      <c r="E56" s="15">
        <v>10722.86</v>
      </c>
      <c r="F56" s="15">
        <v>10722.86</v>
      </c>
      <c r="G56" s="15"/>
      <c r="H56" s="15"/>
      <c r="I56" s="15"/>
    </row>
    <row r="57" spans="1:9" ht="12.75">
      <c r="A57" s="9"/>
      <c r="B57" s="15"/>
      <c r="C57" s="15"/>
      <c r="D57" s="15"/>
      <c r="E57" s="15"/>
      <c r="F57" s="15"/>
      <c r="G57" s="15"/>
      <c r="H57" s="15"/>
      <c r="I57" s="15"/>
    </row>
    <row r="58" spans="1:9" ht="12.75">
      <c r="A58" s="4" t="s">
        <v>45</v>
      </c>
      <c r="B58" s="19">
        <f>SUM(B59:B65)</f>
        <v>0</v>
      </c>
      <c r="C58" s="19">
        <f aca="true" t="shared" si="7" ref="C58:I58">SUM(C59:C65)</f>
        <v>0</v>
      </c>
      <c r="D58" s="19">
        <f t="shared" si="7"/>
        <v>0</v>
      </c>
      <c r="E58" s="19">
        <f t="shared" si="7"/>
        <v>0</v>
      </c>
      <c r="F58" s="19">
        <f t="shared" si="7"/>
        <v>0</v>
      </c>
      <c r="G58" s="19">
        <f t="shared" si="7"/>
        <v>0</v>
      </c>
      <c r="H58" s="19">
        <f t="shared" si="7"/>
        <v>0</v>
      </c>
      <c r="I58" s="19">
        <f t="shared" si="7"/>
        <v>0</v>
      </c>
    </row>
    <row r="59" spans="1:9" ht="12.75">
      <c r="A59" s="2" t="s">
        <v>46</v>
      </c>
      <c r="B59" s="15"/>
      <c r="C59" s="15"/>
      <c r="D59" s="15"/>
      <c r="E59" s="15"/>
      <c r="F59" s="15"/>
      <c r="G59" s="15"/>
      <c r="H59" s="15"/>
      <c r="I59" s="15"/>
    </row>
    <row r="60" spans="1:9" ht="12.75">
      <c r="A60" s="2" t="s">
        <v>47</v>
      </c>
      <c r="B60" s="15"/>
      <c r="C60" s="15"/>
      <c r="D60" s="15"/>
      <c r="E60" s="15"/>
      <c r="F60" s="15"/>
      <c r="G60" s="15"/>
      <c r="H60" s="15"/>
      <c r="I60" s="15"/>
    </row>
    <row r="61" spans="1:9" ht="12.75">
      <c r="A61" s="2" t="s">
        <v>48</v>
      </c>
      <c r="B61" s="15"/>
      <c r="C61" s="15"/>
      <c r="D61" s="15"/>
      <c r="E61" s="15"/>
      <c r="F61" s="15"/>
      <c r="G61" s="15"/>
      <c r="H61" s="15"/>
      <c r="I61" s="15"/>
    </row>
    <row r="62" spans="1:9" ht="12.75">
      <c r="A62" s="2" t="s">
        <v>49</v>
      </c>
      <c r="B62" s="15"/>
      <c r="C62" s="15"/>
      <c r="D62" s="15"/>
      <c r="E62" s="15"/>
      <c r="F62" s="15"/>
      <c r="G62" s="15"/>
      <c r="H62" s="15"/>
      <c r="I62" s="15"/>
    </row>
    <row r="63" spans="1:9" ht="12.75">
      <c r="A63" s="2" t="s">
        <v>50</v>
      </c>
      <c r="B63" s="15"/>
      <c r="C63" s="15"/>
      <c r="D63" s="15"/>
      <c r="E63" s="15"/>
      <c r="F63" s="15"/>
      <c r="G63" s="15"/>
      <c r="H63" s="15"/>
      <c r="I63" s="15"/>
    </row>
    <row r="64" spans="1:9" ht="12.75">
      <c r="A64" s="2" t="s">
        <v>51</v>
      </c>
      <c r="B64" s="15"/>
      <c r="C64" s="15"/>
      <c r="D64" s="15"/>
      <c r="E64" s="15"/>
      <c r="F64" s="15"/>
      <c r="G64" s="15"/>
      <c r="H64" s="15"/>
      <c r="I64" s="15"/>
    </row>
    <row r="65" spans="1:9" ht="12.75">
      <c r="A65" s="2" t="s">
        <v>52</v>
      </c>
      <c r="B65" s="15"/>
      <c r="C65" s="15"/>
      <c r="D65" s="15"/>
      <c r="E65" s="15"/>
      <c r="F65" s="15"/>
      <c r="G65" s="15"/>
      <c r="H65" s="15"/>
      <c r="I65" s="15"/>
    </row>
    <row r="66" spans="1:9" ht="12.75">
      <c r="A66" s="2"/>
      <c r="B66" s="15"/>
      <c r="C66" s="15"/>
      <c r="D66" s="15"/>
      <c r="E66" s="15"/>
      <c r="F66" s="15"/>
      <c r="G66" s="15"/>
      <c r="H66" s="15"/>
      <c r="I66" s="15"/>
    </row>
    <row r="67" spans="1:9" ht="12.75">
      <c r="A67" s="4" t="s">
        <v>53</v>
      </c>
      <c r="B67" s="19">
        <f>SUM(B68:B70)</f>
        <v>47.6</v>
      </c>
      <c r="C67" s="19">
        <f aca="true" t="shared" si="8" ref="C67:I67">SUM(C68:C70)</f>
        <v>44.7</v>
      </c>
      <c r="D67" s="19">
        <f t="shared" si="8"/>
        <v>44.1</v>
      </c>
      <c r="E67" s="19">
        <f t="shared" si="8"/>
        <v>37.9</v>
      </c>
      <c r="F67" s="19">
        <f t="shared" si="8"/>
        <v>27.5</v>
      </c>
      <c r="G67" s="19">
        <f t="shared" si="8"/>
        <v>25.62</v>
      </c>
      <c r="H67" s="19">
        <f t="shared" si="8"/>
        <v>25.41</v>
      </c>
      <c r="I67" s="19">
        <f t="shared" si="8"/>
        <v>2.89</v>
      </c>
    </row>
    <row r="68" spans="1:9" ht="12.75">
      <c r="A68" s="2" t="s">
        <v>54</v>
      </c>
      <c r="B68" s="15"/>
      <c r="C68" s="15"/>
      <c r="D68" s="15"/>
      <c r="E68" s="15"/>
      <c r="F68" s="15"/>
      <c r="G68" s="15"/>
      <c r="H68" s="15"/>
      <c r="I68" s="15"/>
    </row>
    <row r="69" spans="1:9" ht="12.75">
      <c r="A69" s="2" t="s">
        <v>55</v>
      </c>
      <c r="B69" s="15"/>
      <c r="C69" s="15"/>
      <c r="D69" s="15"/>
      <c r="E69" s="15"/>
      <c r="F69" s="15"/>
      <c r="G69" s="15"/>
      <c r="H69" s="15"/>
      <c r="I69" s="15"/>
    </row>
    <row r="70" spans="1:9" ht="12.75">
      <c r="A70" s="2" t="s">
        <v>56</v>
      </c>
      <c r="B70" s="16">
        <v>47.6</v>
      </c>
      <c r="C70" s="16">
        <v>44.7</v>
      </c>
      <c r="D70" s="16">
        <v>44.1</v>
      </c>
      <c r="E70" s="16">
        <v>37.9</v>
      </c>
      <c r="F70" s="16">
        <v>27.5</v>
      </c>
      <c r="G70" s="15">
        <v>25.62</v>
      </c>
      <c r="H70" s="18">
        <v>25.41</v>
      </c>
      <c r="I70" s="20">
        <v>2.89</v>
      </c>
    </row>
    <row r="71" spans="1:9" ht="12.75">
      <c r="A71" s="2"/>
      <c r="B71" s="15"/>
      <c r="C71" s="15"/>
      <c r="D71" s="15"/>
      <c r="E71" s="15"/>
      <c r="F71" s="15"/>
      <c r="G71" s="15"/>
      <c r="H71" s="15"/>
      <c r="I71" s="15"/>
    </row>
    <row r="72" spans="1:9" ht="12.75">
      <c r="A72" s="4" t="s">
        <v>57</v>
      </c>
      <c r="B72" s="19">
        <f>B73</f>
        <v>0</v>
      </c>
      <c r="C72" s="19">
        <f aca="true" t="shared" si="9" ref="C72:I72">C73</f>
        <v>0</v>
      </c>
      <c r="D72" s="19">
        <f t="shared" si="9"/>
        <v>0</v>
      </c>
      <c r="E72" s="19">
        <f t="shared" si="9"/>
        <v>0</v>
      </c>
      <c r="F72" s="19">
        <f t="shared" si="9"/>
        <v>175794.7</v>
      </c>
      <c r="G72" s="19">
        <f t="shared" si="9"/>
        <v>319245.12</v>
      </c>
      <c r="H72" s="19">
        <f t="shared" si="9"/>
        <v>272354.113</v>
      </c>
      <c r="I72" s="19">
        <f t="shared" si="9"/>
        <v>311880.9</v>
      </c>
    </row>
    <row r="73" spans="1:9" ht="12.75">
      <c r="A73" s="2" t="s">
        <v>58</v>
      </c>
      <c r="B73" s="16"/>
      <c r="C73" s="16"/>
      <c r="D73" s="16"/>
      <c r="E73" s="16"/>
      <c r="F73" s="16">
        <v>175794.7</v>
      </c>
      <c r="G73" s="17">
        <v>319245.12</v>
      </c>
      <c r="H73" s="18">
        <v>272354.113</v>
      </c>
      <c r="I73" s="17">
        <v>311880.9</v>
      </c>
    </row>
    <row r="74" spans="1:9" ht="12.75">
      <c r="A74" s="2"/>
      <c r="B74" s="15"/>
      <c r="C74" s="15"/>
      <c r="D74" s="15"/>
      <c r="E74" s="15"/>
      <c r="F74" s="15"/>
      <c r="G74" s="15"/>
      <c r="H74" s="15"/>
      <c r="I74" s="15"/>
    </row>
    <row r="75" spans="1:9" ht="12.75">
      <c r="A75" s="4" t="s">
        <v>59</v>
      </c>
      <c r="B75" s="15"/>
      <c r="C75" s="15"/>
      <c r="D75" s="15"/>
      <c r="E75" s="15"/>
      <c r="F75" s="15"/>
      <c r="G75" s="15"/>
      <c r="H75" s="15"/>
      <c r="I75" s="15"/>
    </row>
    <row r="76" spans="1:9" ht="12.75">
      <c r="A76" s="2" t="s">
        <v>60</v>
      </c>
      <c r="B76" s="15"/>
      <c r="C76" s="15"/>
      <c r="D76" s="15"/>
      <c r="E76" s="15"/>
      <c r="F76" s="15"/>
      <c r="G76" s="15"/>
      <c r="H76" s="15"/>
      <c r="I76" s="15"/>
    </row>
    <row r="77" spans="1:9" ht="12.75">
      <c r="A77" s="4" t="s">
        <v>61</v>
      </c>
      <c r="B77" s="15"/>
      <c r="C77" s="15"/>
      <c r="D77" s="15"/>
      <c r="E77" s="15"/>
      <c r="F77" s="15"/>
      <c r="G77" s="15"/>
      <c r="H77" s="15"/>
      <c r="I77" s="15"/>
    </row>
    <row r="78" spans="1:9" ht="12.75">
      <c r="A78" s="2" t="s">
        <v>62</v>
      </c>
      <c r="B78" s="15"/>
      <c r="C78" s="15"/>
      <c r="D78" s="15"/>
      <c r="E78" s="15"/>
      <c r="F78" s="15"/>
      <c r="G78" s="15"/>
      <c r="H78" s="15"/>
      <c r="I78" s="15"/>
    </row>
    <row r="79" spans="1:9" ht="12.75">
      <c r="A79" s="4" t="s">
        <v>63</v>
      </c>
      <c r="B79" s="19">
        <f>B80</f>
        <v>766.7</v>
      </c>
      <c r="C79" s="19">
        <f aca="true" t="shared" si="10" ref="C79:I79">C80</f>
        <v>1398</v>
      </c>
      <c r="D79" s="19">
        <f t="shared" si="10"/>
        <v>1987</v>
      </c>
      <c r="E79" s="19">
        <f t="shared" si="10"/>
        <v>2468.6</v>
      </c>
      <c r="F79" s="19">
        <f t="shared" si="10"/>
        <v>3013.1</v>
      </c>
      <c r="G79" s="19">
        <f t="shared" si="10"/>
        <v>0</v>
      </c>
      <c r="H79" s="19">
        <f t="shared" si="10"/>
        <v>0</v>
      </c>
      <c r="I79" s="19">
        <f t="shared" si="10"/>
        <v>4588</v>
      </c>
    </row>
    <row r="80" spans="1:9" ht="12.75">
      <c r="A80" s="2" t="s">
        <v>64</v>
      </c>
      <c r="B80" s="16">
        <v>766.7</v>
      </c>
      <c r="C80" s="16">
        <v>1398</v>
      </c>
      <c r="D80" s="16">
        <v>1987</v>
      </c>
      <c r="E80" s="16">
        <v>2468.6</v>
      </c>
      <c r="F80" s="16">
        <v>3013.1</v>
      </c>
      <c r="G80" s="20"/>
      <c r="H80" s="18"/>
      <c r="I80" s="29">
        <v>4588</v>
      </c>
    </row>
    <row r="81" spans="1:9" ht="12.75">
      <c r="A81" s="2"/>
      <c r="B81" s="15"/>
      <c r="C81" s="15"/>
      <c r="D81" s="15"/>
      <c r="E81" s="15"/>
      <c r="F81" s="15"/>
      <c r="G81" s="15"/>
      <c r="H81" s="15"/>
      <c r="I81" s="15"/>
    </row>
    <row r="82" spans="1:9" ht="12.75">
      <c r="A82" s="4" t="s">
        <v>65</v>
      </c>
      <c r="B82" s="19">
        <f>SUM(B83:B85)</f>
        <v>0</v>
      </c>
      <c r="C82" s="19">
        <f aca="true" t="shared" si="11" ref="C82:I82">SUM(C83:C85)</f>
        <v>0</v>
      </c>
      <c r="D82" s="19">
        <f t="shared" si="11"/>
        <v>0</v>
      </c>
      <c r="E82" s="19">
        <f t="shared" si="11"/>
        <v>0</v>
      </c>
      <c r="F82" s="19">
        <f t="shared" si="11"/>
        <v>0</v>
      </c>
      <c r="G82" s="19">
        <f t="shared" si="11"/>
        <v>0</v>
      </c>
      <c r="H82" s="19">
        <f t="shared" si="11"/>
        <v>0</v>
      </c>
      <c r="I82" s="19">
        <f t="shared" si="11"/>
        <v>9040.36</v>
      </c>
    </row>
    <row r="83" spans="1:9" ht="12.75">
      <c r="A83" s="2" t="s">
        <v>66</v>
      </c>
      <c r="B83" s="15"/>
      <c r="C83" s="15"/>
      <c r="D83" s="15"/>
      <c r="E83" s="15"/>
      <c r="F83" s="15"/>
      <c r="G83" s="15"/>
      <c r="H83" s="15"/>
      <c r="I83" s="15"/>
    </row>
    <row r="84" spans="1:9" ht="12.75">
      <c r="A84" s="2" t="s">
        <v>67</v>
      </c>
      <c r="B84" s="15"/>
      <c r="C84" s="15"/>
      <c r="D84" s="15"/>
      <c r="E84" s="15"/>
      <c r="F84" s="15"/>
      <c r="G84" s="15"/>
      <c r="H84" s="15"/>
      <c r="I84" s="15"/>
    </row>
    <row r="85" spans="1:9" ht="12.75">
      <c r="A85" s="2" t="s">
        <v>68</v>
      </c>
      <c r="B85" s="16"/>
      <c r="C85" s="16"/>
      <c r="D85" s="16"/>
      <c r="E85" s="16"/>
      <c r="F85" s="16"/>
      <c r="G85" s="15"/>
      <c r="H85" s="18"/>
      <c r="I85" s="17">
        <v>9040.36</v>
      </c>
    </row>
    <row r="86" spans="1:9" ht="12.75">
      <c r="A86" s="2"/>
      <c r="B86" s="15"/>
      <c r="C86" s="15"/>
      <c r="D86" s="15"/>
      <c r="E86" s="15"/>
      <c r="F86" s="15"/>
      <c r="G86" s="15"/>
      <c r="H86" s="15"/>
      <c r="I86" s="15"/>
    </row>
    <row r="87" spans="1:9" ht="12.75">
      <c r="A87" s="4" t="s">
        <v>69</v>
      </c>
      <c r="B87" s="19">
        <f>SUM(B88:B95)</f>
        <v>38687.78</v>
      </c>
      <c r="C87" s="19">
        <f aca="true" t="shared" si="12" ref="C87:I87">SUM(C88:C95)</f>
        <v>33786.88</v>
      </c>
      <c r="D87" s="19">
        <f t="shared" si="12"/>
        <v>31027.879999999997</v>
      </c>
      <c r="E87" s="19">
        <f t="shared" si="12"/>
        <v>36702.38</v>
      </c>
      <c r="F87" s="19">
        <f t="shared" si="12"/>
        <v>28038.879999999997</v>
      </c>
      <c r="G87" s="19">
        <f t="shared" si="12"/>
        <v>20421.29</v>
      </c>
      <c r="H87" s="19">
        <f t="shared" si="12"/>
        <v>26255.74</v>
      </c>
      <c r="I87" s="19">
        <f t="shared" si="12"/>
        <v>13403.050000000003</v>
      </c>
    </row>
    <row r="88" spans="1:9" ht="12.75">
      <c r="A88" s="2" t="s">
        <v>70</v>
      </c>
      <c r="B88" s="15"/>
      <c r="C88" s="15"/>
      <c r="D88" s="15"/>
      <c r="E88" s="15"/>
      <c r="F88" s="15"/>
      <c r="G88" s="15"/>
      <c r="H88" s="15"/>
      <c r="I88" s="15"/>
    </row>
    <row r="89" spans="1:9" ht="12.75">
      <c r="A89" s="2" t="s">
        <v>71</v>
      </c>
      <c r="B89" s="16">
        <v>23793.5</v>
      </c>
      <c r="C89" s="16">
        <v>18892.6</v>
      </c>
      <c r="D89" s="16">
        <v>16133.6</v>
      </c>
      <c r="E89" s="16">
        <v>21808.1</v>
      </c>
      <c r="F89" s="16">
        <v>13144.6</v>
      </c>
      <c r="G89" s="17">
        <v>20421.29</v>
      </c>
      <c r="H89" s="18">
        <v>26255.74</v>
      </c>
      <c r="I89" s="17">
        <v>9583.86</v>
      </c>
    </row>
    <row r="90" spans="1:9" ht="12.75">
      <c r="A90" s="2" t="s">
        <v>72</v>
      </c>
      <c r="B90" s="15"/>
      <c r="C90" s="15"/>
      <c r="D90" s="15"/>
      <c r="E90" s="15"/>
      <c r="F90" s="15"/>
      <c r="G90" s="15"/>
      <c r="H90" s="15"/>
      <c r="I90" s="15"/>
    </row>
    <row r="91" spans="1:9" ht="12.75">
      <c r="A91" s="2" t="s">
        <v>73</v>
      </c>
      <c r="B91" s="16">
        <v>5957.57</v>
      </c>
      <c r="C91" s="16">
        <v>5957.57</v>
      </c>
      <c r="D91" s="16">
        <v>5957.57</v>
      </c>
      <c r="E91" s="16">
        <v>5957.57</v>
      </c>
      <c r="F91" s="16">
        <v>5957.57</v>
      </c>
      <c r="G91" s="20"/>
      <c r="H91" s="18"/>
      <c r="I91" s="15"/>
    </row>
    <row r="92" spans="1:9" ht="12.75">
      <c r="A92" s="2" t="s">
        <v>74</v>
      </c>
      <c r="B92" s="16"/>
      <c r="C92" s="16"/>
      <c r="D92" s="16"/>
      <c r="E92" s="16"/>
      <c r="F92" s="16"/>
      <c r="G92" s="20"/>
      <c r="H92" s="18"/>
      <c r="I92" s="15">
        <v>968.29</v>
      </c>
    </row>
    <row r="93" spans="1:9" ht="12.75">
      <c r="A93" s="2" t="s">
        <v>199</v>
      </c>
      <c r="B93" s="16"/>
      <c r="C93" s="16"/>
      <c r="D93" s="16"/>
      <c r="E93" s="16"/>
      <c r="F93" s="16"/>
      <c r="G93" s="20"/>
      <c r="H93" s="18"/>
      <c r="I93" s="17">
        <v>2629.53</v>
      </c>
    </row>
    <row r="94" spans="1:9" ht="12.75">
      <c r="A94" s="2" t="s">
        <v>76</v>
      </c>
      <c r="B94" s="16">
        <v>8936.71</v>
      </c>
      <c r="C94" s="16">
        <v>8936.71</v>
      </c>
      <c r="D94" s="16">
        <v>8936.71</v>
      </c>
      <c r="E94" s="16">
        <v>8936.71</v>
      </c>
      <c r="F94" s="16">
        <v>8936.71</v>
      </c>
      <c r="G94" s="20"/>
      <c r="H94" s="18"/>
      <c r="I94" s="15"/>
    </row>
    <row r="95" spans="1:9" ht="12.75">
      <c r="A95" s="6" t="s">
        <v>77</v>
      </c>
      <c r="B95" s="16"/>
      <c r="C95" s="16"/>
      <c r="D95" s="16"/>
      <c r="E95" s="16"/>
      <c r="F95" s="16"/>
      <c r="G95" s="20"/>
      <c r="H95" s="18"/>
      <c r="I95" s="15">
        <v>221.37</v>
      </c>
    </row>
    <row r="96" spans="1:9" ht="12.75">
      <c r="A96" s="6"/>
      <c r="B96" s="15"/>
      <c r="C96" s="15"/>
      <c r="D96" s="15"/>
      <c r="E96" s="15"/>
      <c r="F96" s="15"/>
      <c r="G96" s="15"/>
      <c r="H96" s="15"/>
      <c r="I96" s="15"/>
    </row>
    <row r="97" spans="1:9" ht="12.75">
      <c r="A97" s="4" t="s">
        <v>78</v>
      </c>
      <c r="B97" s="19">
        <f>SUM(B98:B105)</f>
        <v>15647.2</v>
      </c>
      <c r="C97" s="19">
        <f aca="true" t="shared" si="13" ref="C97:I97">SUM(C98:C105)</f>
        <v>21026.300000000003</v>
      </c>
      <c r="D97" s="19">
        <f t="shared" si="13"/>
        <v>19245.6</v>
      </c>
      <c r="E97" s="19">
        <f t="shared" si="13"/>
        <v>18495.2</v>
      </c>
      <c r="F97" s="19">
        <f t="shared" si="13"/>
        <v>30181.5</v>
      </c>
      <c r="G97" s="19">
        <f t="shared" si="13"/>
        <v>26287.66</v>
      </c>
      <c r="H97" s="19">
        <f t="shared" si="13"/>
        <v>26287.66</v>
      </c>
      <c r="I97" s="19">
        <f t="shared" si="13"/>
        <v>22912.62</v>
      </c>
    </row>
    <row r="98" spans="1:9" ht="12.75">
      <c r="A98" s="2" t="s">
        <v>79</v>
      </c>
      <c r="B98" s="16">
        <v>6118.3</v>
      </c>
      <c r="C98" s="16">
        <v>10072.2</v>
      </c>
      <c r="D98" s="16">
        <v>8965.1</v>
      </c>
      <c r="E98" s="16">
        <v>8592.1</v>
      </c>
      <c r="F98" s="16">
        <v>18889.1</v>
      </c>
      <c r="G98" s="20"/>
      <c r="H98" s="18"/>
      <c r="I98" s="15"/>
    </row>
    <row r="99" spans="1:9" ht="12.75">
      <c r="A99" s="2" t="s">
        <v>80</v>
      </c>
      <c r="B99" s="16"/>
      <c r="C99" s="16"/>
      <c r="D99" s="16"/>
      <c r="E99" s="16"/>
      <c r="F99" s="16"/>
      <c r="G99" s="18">
        <v>11826.06</v>
      </c>
      <c r="H99" s="18">
        <v>11826.06</v>
      </c>
      <c r="I99" s="17">
        <v>8015.7</v>
      </c>
    </row>
    <row r="100" spans="1:9" ht="12.75">
      <c r="A100" s="6" t="s">
        <v>81</v>
      </c>
      <c r="B100" s="15"/>
      <c r="C100" s="15"/>
      <c r="D100" s="15"/>
      <c r="E100" s="15"/>
      <c r="F100" s="15"/>
      <c r="G100" s="15"/>
      <c r="H100" s="15"/>
      <c r="I100" s="15"/>
    </row>
    <row r="101" spans="1:9" ht="12.75">
      <c r="A101" s="2" t="s">
        <v>82</v>
      </c>
      <c r="B101" s="16">
        <v>9528.9</v>
      </c>
      <c r="C101" s="16">
        <v>10954.1</v>
      </c>
      <c r="D101" s="16">
        <v>10280.5</v>
      </c>
      <c r="E101" s="16">
        <v>9903.1</v>
      </c>
      <c r="F101" s="16">
        <v>11292.4</v>
      </c>
      <c r="G101" s="20"/>
      <c r="H101" s="18"/>
      <c r="I101" s="15"/>
    </row>
    <row r="102" spans="1:9" ht="12.75">
      <c r="A102" s="2" t="s">
        <v>83</v>
      </c>
      <c r="B102" s="16"/>
      <c r="C102" s="16"/>
      <c r="D102" s="16"/>
      <c r="E102" s="16"/>
      <c r="F102" s="16"/>
      <c r="G102" s="18">
        <v>14461.6</v>
      </c>
      <c r="H102" s="18">
        <v>14461.6</v>
      </c>
      <c r="I102" s="17">
        <v>12108.14</v>
      </c>
    </row>
    <row r="103" spans="1:9" ht="12.75">
      <c r="A103" s="6" t="s">
        <v>183</v>
      </c>
      <c r="B103" s="15"/>
      <c r="C103" s="15"/>
      <c r="D103" s="15"/>
      <c r="E103" s="15"/>
      <c r="F103" s="15"/>
      <c r="G103" s="15"/>
      <c r="H103" s="15"/>
      <c r="I103" s="15"/>
    </row>
    <row r="104" spans="1:9" ht="12.75">
      <c r="A104" s="6" t="s">
        <v>187</v>
      </c>
      <c r="B104" s="16"/>
      <c r="C104" s="16"/>
      <c r="D104" s="16"/>
      <c r="E104" s="16"/>
      <c r="F104" s="16"/>
      <c r="G104" s="20"/>
      <c r="H104" s="18"/>
      <c r="I104" s="17">
        <v>2788.78</v>
      </c>
    </row>
    <row r="105" spans="1:9" ht="12.75">
      <c r="A105" s="6" t="s">
        <v>84</v>
      </c>
      <c r="B105" s="15"/>
      <c r="C105" s="15"/>
      <c r="D105" s="15"/>
      <c r="E105" s="15"/>
      <c r="F105" s="15"/>
      <c r="G105" s="15"/>
      <c r="H105" s="15"/>
      <c r="I105" s="15"/>
    </row>
    <row r="106" spans="1:9" ht="12.75">
      <c r="A106" s="6"/>
      <c r="B106" s="15"/>
      <c r="C106" s="15"/>
      <c r="D106" s="15"/>
      <c r="E106" s="15"/>
      <c r="F106" s="15"/>
      <c r="G106" s="15"/>
      <c r="H106" s="15"/>
      <c r="I106" s="15"/>
    </row>
    <row r="107" spans="1:9" ht="12.75">
      <c r="A107" s="4" t="s">
        <v>85</v>
      </c>
      <c r="B107" s="19">
        <f>SUM(B108:B112)</f>
        <v>7696.1</v>
      </c>
      <c r="C107" s="19">
        <f aca="true" t="shared" si="14" ref="C107:I107">SUM(C108:C112)</f>
        <v>7952.8</v>
      </c>
      <c r="D107" s="19">
        <f t="shared" si="14"/>
        <v>9389.9</v>
      </c>
      <c r="E107" s="19">
        <f t="shared" si="14"/>
        <v>7023.4</v>
      </c>
      <c r="F107" s="19">
        <f t="shared" si="14"/>
        <v>9632.5</v>
      </c>
      <c r="G107" s="19">
        <f t="shared" si="14"/>
        <v>9637.199999999999</v>
      </c>
      <c r="H107" s="19">
        <f t="shared" si="14"/>
        <v>9637.199999999999</v>
      </c>
      <c r="I107" s="19">
        <f t="shared" si="14"/>
        <v>7151.09</v>
      </c>
    </row>
    <row r="108" spans="1:9" ht="12.75">
      <c r="A108" s="2" t="s">
        <v>86</v>
      </c>
      <c r="B108" s="16">
        <v>7696.1</v>
      </c>
      <c r="C108" s="16">
        <v>7952.8</v>
      </c>
      <c r="D108" s="16">
        <v>9389.9</v>
      </c>
      <c r="E108" s="16">
        <v>7023.4</v>
      </c>
      <c r="F108" s="16">
        <v>9632.5</v>
      </c>
      <c r="G108" s="20"/>
      <c r="H108" s="18"/>
      <c r="I108" s="15"/>
    </row>
    <row r="109" spans="1:9" ht="12.75">
      <c r="A109" s="2" t="s">
        <v>87</v>
      </c>
      <c r="B109" s="16"/>
      <c r="C109" s="16"/>
      <c r="D109" s="16"/>
      <c r="E109" s="16"/>
      <c r="F109" s="16"/>
      <c r="G109" s="18">
        <v>1804.97</v>
      </c>
      <c r="H109" s="18">
        <v>1804.97</v>
      </c>
      <c r="I109" s="17">
        <v>1044.35</v>
      </c>
    </row>
    <row r="110" spans="1:9" ht="12.75">
      <c r="A110" s="2" t="s">
        <v>88</v>
      </c>
      <c r="B110" s="16"/>
      <c r="C110" s="16"/>
      <c r="D110" s="16"/>
      <c r="E110" s="16"/>
      <c r="F110" s="16"/>
      <c r="G110" s="18">
        <v>7832.23</v>
      </c>
      <c r="H110" s="18">
        <v>7832.23</v>
      </c>
      <c r="I110" s="17">
        <v>6106.74</v>
      </c>
    </row>
    <row r="111" spans="1:9" ht="12.75">
      <c r="A111" s="2" t="s">
        <v>89</v>
      </c>
      <c r="B111" s="15"/>
      <c r="C111" s="15"/>
      <c r="D111" s="15"/>
      <c r="E111" s="15"/>
      <c r="F111" s="15"/>
      <c r="G111" s="15"/>
      <c r="H111" s="15"/>
      <c r="I111" s="15"/>
    </row>
    <row r="112" spans="1:9" ht="12.75">
      <c r="A112" s="2" t="s">
        <v>90</v>
      </c>
      <c r="B112" s="15"/>
      <c r="C112" s="15"/>
      <c r="D112" s="15"/>
      <c r="E112" s="15"/>
      <c r="F112" s="15"/>
      <c r="G112" s="15"/>
      <c r="H112" s="15"/>
      <c r="I112" s="15"/>
    </row>
    <row r="113" spans="1:9" ht="12.75">
      <c r="A113" s="2"/>
      <c r="B113" s="15"/>
      <c r="C113" s="15"/>
      <c r="D113" s="15"/>
      <c r="E113" s="15"/>
      <c r="F113" s="15"/>
      <c r="G113" s="15"/>
      <c r="H113" s="15"/>
      <c r="I113" s="15"/>
    </row>
    <row r="114" spans="1:9" ht="12.75">
      <c r="A114" s="4" t="s">
        <v>177</v>
      </c>
      <c r="B114" s="15"/>
      <c r="C114" s="15"/>
      <c r="D114" s="15"/>
      <c r="E114" s="15"/>
      <c r="F114" s="15"/>
      <c r="G114" s="15"/>
      <c r="H114" s="15"/>
      <c r="I114" s="15"/>
    </row>
    <row r="115" spans="1:9" ht="12.75">
      <c r="A115" s="2"/>
      <c r="B115" s="15"/>
      <c r="C115" s="15"/>
      <c r="D115" s="15"/>
      <c r="E115" s="15"/>
      <c r="F115" s="15"/>
      <c r="G115" s="15"/>
      <c r="H115" s="15"/>
      <c r="I115" s="15"/>
    </row>
    <row r="116" spans="1:9" ht="12.75">
      <c r="A116" s="3" t="s">
        <v>179</v>
      </c>
      <c r="B116" s="63">
        <f>SUM(B5,B58,B67,B72,B75,B77,B79,B82,B87,B97,B107,B114)</f>
        <v>180899.52000000002</v>
      </c>
      <c r="C116" s="63">
        <f aca="true" t="shared" si="15" ref="C116:I116">SUM(C5,C58,C67,C72,C75,C77,C79,C82,C87,C97,C107,C114)</f>
        <v>176875.71999999997</v>
      </c>
      <c r="D116" s="63">
        <f t="shared" si="15"/>
        <v>174160.9</v>
      </c>
      <c r="E116" s="63">
        <f t="shared" si="15"/>
        <v>180551.30000000002</v>
      </c>
      <c r="F116" s="63">
        <f t="shared" si="15"/>
        <v>350758.2</v>
      </c>
      <c r="G116" s="63">
        <f t="shared" si="15"/>
        <v>442848.08999999997</v>
      </c>
      <c r="H116" s="63">
        <f t="shared" si="15"/>
        <v>403161.643</v>
      </c>
      <c r="I116" s="63">
        <f t="shared" si="15"/>
        <v>450405.12</v>
      </c>
    </row>
    <row r="117" spans="2:9" ht="12.75">
      <c r="B117" s="26"/>
      <c r="C117" s="26"/>
      <c r="D117" s="26"/>
      <c r="E117" s="26"/>
      <c r="F117" s="26"/>
      <c r="G117" s="26"/>
      <c r="H117" s="26"/>
      <c r="I117" s="26"/>
    </row>
    <row r="118" spans="1:9" ht="12.75">
      <c r="A118" s="10" t="s">
        <v>91</v>
      </c>
      <c r="B118" s="15"/>
      <c r="C118" s="15"/>
      <c r="D118" s="15"/>
      <c r="E118" s="15"/>
      <c r="F118" s="15"/>
      <c r="G118" s="15"/>
      <c r="H118" s="15"/>
      <c r="I118" s="15"/>
    </row>
    <row r="119" spans="1:9" ht="12.75">
      <c r="A119" s="2"/>
      <c r="B119" s="15"/>
      <c r="C119" s="15"/>
      <c r="D119" s="15"/>
      <c r="E119" s="15"/>
      <c r="F119" s="15"/>
      <c r="G119" s="15"/>
      <c r="H119" s="15"/>
      <c r="I119" s="15"/>
    </row>
    <row r="120" spans="1:9" ht="12.75">
      <c r="A120" s="4" t="s">
        <v>92</v>
      </c>
      <c r="B120" s="19">
        <f>SUM(B121:B142)</f>
        <v>136969.7</v>
      </c>
      <c r="C120" s="19">
        <f aca="true" t="shared" si="16" ref="C120:I120">SUM(C121:C142)</f>
        <v>135624.40000000002</v>
      </c>
      <c r="D120" s="19">
        <f t="shared" si="16"/>
        <v>149858.2</v>
      </c>
      <c r="E120" s="19">
        <f t="shared" si="16"/>
        <v>109265.6</v>
      </c>
      <c r="F120" s="19">
        <f t="shared" si="16"/>
        <v>45387</v>
      </c>
      <c r="G120" s="19">
        <f t="shared" si="16"/>
        <v>41460.92000000001</v>
      </c>
      <c r="H120" s="19">
        <f t="shared" si="16"/>
        <v>44804.59999999999</v>
      </c>
      <c r="I120" s="19">
        <f t="shared" si="16"/>
        <v>43494.39</v>
      </c>
    </row>
    <row r="121" spans="1:9" ht="12.75">
      <c r="A121" s="2" t="s">
        <v>93</v>
      </c>
      <c r="B121" s="16">
        <v>15548.6</v>
      </c>
      <c r="C121" s="16">
        <v>15178.2</v>
      </c>
      <c r="D121" s="16">
        <v>13177.5</v>
      </c>
      <c r="E121" s="16">
        <v>9799.7</v>
      </c>
      <c r="F121" s="16">
        <v>3044.3</v>
      </c>
      <c r="G121" s="17">
        <v>2356.18</v>
      </c>
      <c r="H121" s="18">
        <v>1368.74</v>
      </c>
      <c r="I121" s="17">
        <v>1400.13</v>
      </c>
    </row>
    <row r="122" spans="1:9" ht="12.75">
      <c r="A122" s="2" t="s">
        <v>94</v>
      </c>
      <c r="B122" s="16"/>
      <c r="C122" s="16"/>
      <c r="D122" s="16">
        <v>1607.5</v>
      </c>
      <c r="E122" s="16">
        <v>1435.9</v>
      </c>
      <c r="F122" s="16">
        <v>319.1</v>
      </c>
      <c r="G122" s="17">
        <v>1316.33</v>
      </c>
      <c r="H122" s="18">
        <v>762.49</v>
      </c>
      <c r="I122" s="20">
        <v>782.63</v>
      </c>
    </row>
    <row r="123" spans="1:9" ht="12.75">
      <c r="A123" s="2" t="s">
        <v>95</v>
      </c>
      <c r="B123" s="16">
        <v>5.6</v>
      </c>
      <c r="C123" s="16"/>
      <c r="D123" s="16"/>
      <c r="E123" s="16"/>
      <c r="F123" s="16"/>
      <c r="G123" s="15"/>
      <c r="H123" s="18"/>
      <c r="I123" s="15"/>
    </row>
    <row r="124" spans="1:9" ht="12.75">
      <c r="A124" s="2" t="s">
        <v>96</v>
      </c>
      <c r="B124" s="16">
        <v>5352.2</v>
      </c>
      <c r="C124" s="16">
        <v>3291.4</v>
      </c>
      <c r="D124" s="16">
        <v>22567.7</v>
      </c>
      <c r="E124" s="16">
        <v>16479.3</v>
      </c>
      <c r="F124" s="16">
        <v>6035.6</v>
      </c>
      <c r="G124" s="17">
        <v>11855.84</v>
      </c>
      <c r="H124" s="18">
        <v>12070.78</v>
      </c>
      <c r="I124" s="17">
        <v>10201.45</v>
      </c>
    </row>
    <row r="125" spans="1:9" ht="12.75">
      <c r="A125" s="2" t="s">
        <v>97</v>
      </c>
      <c r="B125" s="16"/>
      <c r="C125" s="16"/>
      <c r="D125" s="16"/>
      <c r="E125" s="16"/>
      <c r="F125" s="16">
        <v>6191.4</v>
      </c>
      <c r="G125" s="17">
        <v>3481.49</v>
      </c>
      <c r="H125" s="18">
        <v>10071.16</v>
      </c>
      <c r="I125" s="17">
        <v>10010.48</v>
      </c>
    </row>
    <row r="126" spans="1:9" ht="12.75">
      <c r="A126" s="2" t="s">
        <v>98</v>
      </c>
      <c r="B126" s="16"/>
      <c r="C126" s="16"/>
      <c r="D126" s="16"/>
      <c r="E126" s="16"/>
      <c r="F126" s="16"/>
      <c r="G126" s="15">
        <v>28.45</v>
      </c>
      <c r="H126" s="18">
        <v>19.74</v>
      </c>
      <c r="I126" s="15">
        <v>7.47</v>
      </c>
    </row>
    <row r="127" spans="1:9" ht="12.75">
      <c r="A127" s="2" t="s">
        <v>99</v>
      </c>
      <c r="B127" s="16"/>
      <c r="C127" s="16"/>
      <c r="D127" s="16"/>
      <c r="E127" s="16"/>
      <c r="F127" s="16"/>
      <c r="G127" s="15">
        <v>7.08</v>
      </c>
      <c r="H127" s="18"/>
      <c r="I127" s="15"/>
    </row>
    <row r="128" spans="1:9" ht="12.75">
      <c r="A128" s="2" t="s">
        <v>100</v>
      </c>
      <c r="B128" s="15"/>
      <c r="C128" s="15"/>
      <c r="D128" s="15"/>
      <c r="E128" s="15"/>
      <c r="F128" s="15"/>
      <c r="G128" s="15"/>
      <c r="H128" s="15"/>
      <c r="I128" s="15"/>
    </row>
    <row r="129" spans="1:9" ht="12.75">
      <c r="A129" s="2" t="s">
        <v>101</v>
      </c>
      <c r="B129" s="16"/>
      <c r="C129" s="16"/>
      <c r="D129" s="16">
        <v>100033.3</v>
      </c>
      <c r="E129" s="16">
        <v>77893.2</v>
      </c>
      <c r="F129" s="16">
        <v>26845.2</v>
      </c>
      <c r="G129" s="17">
        <v>21206.9</v>
      </c>
      <c r="H129" s="18">
        <v>19396.39</v>
      </c>
      <c r="I129" s="17">
        <v>19859.34</v>
      </c>
    </row>
    <row r="130" spans="1:9" ht="12.75">
      <c r="A130" s="2" t="s">
        <v>102</v>
      </c>
      <c r="B130" s="16">
        <v>71002.7</v>
      </c>
      <c r="C130" s="16">
        <v>72904.6</v>
      </c>
      <c r="D130" s="16">
        <v>3274.8</v>
      </c>
      <c r="E130" s="16">
        <v>121.2</v>
      </c>
      <c r="F130" s="16">
        <v>11.5</v>
      </c>
      <c r="G130" s="15">
        <v>-0.47</v>
      </c>
      <c r="H130" s="18"/>
      <c r="I130" s="15"/>
    </row>
    <row r="131" spans="1:9" ht="12.75">
      <c r="A131" s="2" t="s">
        <v>103</v>
      </c>
      <c r="B131" s="16">
        <v>9759.1</v>
      </c>
      <c r="C131" s="16">
        <v>11951.2</v>
      </c>
      <c r="D131" s="16">
        <v>583.3</v>
      </c>
      <c r="E131" s="16">
        <v>14.8</v>
      </c>
      <c r="F131" s="16">
        <v>77.3</v>
      </c>
      <c r="G131" s="15"/>
      <c r="H131" s="18"/>
      <c r="I131" s="15"/>
    </row>
    <row r="132" spans="1:9" ht="12.75">
      <c r="A132" s="2" t="s">
        <v>104</v>
      </c>
      <c r="B132" s="16"/>
      <c r="C132" s="16"/>
      <c r="D132" s="16">
        <v>1940</v>
      </c>
      <c r="E132" s="16">
        <v>161.3</v>
      </c>
      <c r="F132" s="16">
        <v>1881.5</v>
      </c>
      <c r="G132" s="15">
        <v>624.73</v>
      </c>
      <c r="H132" s="18">
        <v>600.56</v>
      </c>
      <c r="I132" s="20">
        <v>597.55</v>
      </c>
    </row>
    <row r="133" spans="1:9" ht="12.75">
      <c r="A133" s="2" t="s">
        <v>105</v>
      </c>
      <c r="B133" s="16">
        <v>8383</v>
      </c>
      <c r="C133" s="16">
        <v>4692.8</v>
      </c>
      <c r="D133" s="16">
        <v>218.4</v>
      </c>
      <c r="E133" s="16">
        <v>6.3</v>
      </c>
      <c r="F133" s="16">
        <v>-3.7</v>
      </c>
      <c r="G133" s="15">
        <v>48.05</v>
      </c>
      <c r="H133" s="18"/>
      <c r="I133" s="15"/>
    </row>
    <row r="134" spans="1:9" ht="12.75">
      <c r="A134" s="2" t="s">
        <v>106</v>
      </c>
      <c r="B134" s="16">
        <v>20809.8</v>
      </c>
      <c r="C134" s="16">
        <v>22235.1</v>
      </c>
      <c r="D134" s="16">
        <v>980.2</v>
      </c>
      <c r="E134" s="16">
        <v>28.2</v>
      </c>
      <c r="F134" s="16">
        <v>1.7</v>
      </c>
      <c r="G134" s="15">
        <v>2.58</v>
      </c>
      <c r="H134" s="18">
        <v>-1.55</v>
      </c>
      <c r="I134" s="20">
        <v>-1.35</v>
      </c>
    </row>
    <row r="135" spans="1:9" ht="12.75">
      <c r="A135" s="2" t="s">
        <v>107</v>
      </c>
      <c r="B135" s="16">
        <v>5933.5</v>
      </c>
      <c r="C135" s="16">
        <v>5183.6</v>
      </c>
      <c r="D135" s="16">
        <v>5280.7</v>
      </c>
      <c r="E135" s="16">
        <v>2872.7</v>
      </c>
      <c r="F135" s="16">
        <v>662.9</v>
      </c>
      <c r="G135" s="15">
        <v>35.68</v>
      </c>
      <c r="H135" s="18">
        <v>7.12</v>
      </c>
      <c r="I135" s="20">
        <v>0.35</v>
      </c>
    </row>
    <row r="136" spans="1:9" ht="12.75">
      <c r="A136" s="2" t="s">
        <v>108</v>
      </c>
      <c r="B136" s="16"/>
      <c r="C136" s="16"/>
      <c r="D136" s="16"/>
      <c r="E136" s="16"/>
      <c r="F136" s="16"/>
      <c r="G136" s="15"/>
      <c r="H136" s="18">
        <v>6.08</v>
      </c>
      <c r="I136" s="20">
        <v>14.4</v>
      </c>
    </row>
    <row r="137" spans="1:9" ht="12.75">
      <c r="A137" s="2" t="s">
        <v>109</v>
      </c>
      <c r="B137" s="16"/>
      <c r="C137" s="16"/>
      <c r="D137" s="16"/>
      <c r="E137" s="16">
        <v>259.4</v>
      </c>
      <c r="F137" s="16">
        <v>166</v>
      </c>
      <c r="G137" s="15">
        <v>371.54</v>
      </c>
      <c r="H137" s="18">
        <v>366.45</v>
      </c>
      <c r="I137" s="20">
        <v>477.53</v>
      </c>
    </row>
    <row r="138" spans="1:9" ht="12.75">
      <c r="A138" s="2" t="s">
        <v>110</v>
      </c>
      <c r="B138" s="16">
        <v>175.2</v>
      </c>
      <c r="C138" s="16">
        <v>165.7</v>
      </c>
      <c r="D138" s="16">
        <v>186.1</v>
      </c>
      <c r="E138" s="16">
        <v>186</v>
      </c>
      <c r="F138" s="16">
        <v>154.2</v>
      </c>
      <c r="G138" s="15">
        <v>153.19</v>
      </c>
      <c r="H138" s="18">
        <v>124.85</v>
      </c>
      <c r="I138" s="20">
        <v>142.82</v>
      </c>
    </row>
    <row r="139" spans="1:9" ht="12.75">
      <c r="A139" s="2" t="s">
        <v>111</v>
      </c>
      <c r="B139" s="16"/>
      <c r="C139" s="16"/>
      <c r="D139" s="16"/>
      <c r="E139" s="16"/>
      <c r="F139" s="16"/>
      <c r="G139" s="15"/>
      <c r="H139" s="18">
        <v>8.02</v>
      </c>
      <c r="I139" s="20">
        <v>1.59</v>
      </c>
    </row>
    <row r="140" spans="1:9" ht="12.75">
      <c r="A140" s="2" t="s">
        <v>112</v>
      </c>
      <c r="B140" s="16"/>
      <c r="C140" s="16">
        <v>21.8</v>
      </c>
      <c r="D140" s="16">
        <v>8.7</v>
      </c>
      <c r="E140" s="16">
        <v>7.6</v>
      </c>
      <c r="F140" s="16"/>
      <c r="G140" s="15">
        <v>-26.65</v>
      </c>
      <c r="H140" s="18">
        <v>3.77</v>
      </c>
      <c r="I140" s="15"/>
    </row>
    <row r="141" spans="1:9" ht="12.75">
      <c r="A141" s="2" t="s">
        <v>113</v>
      </c>
      <c r="B141" s="15"/>
      <c r="C141" s="15"/>
      <c r="D141" s="15"/>
      <c r="E141" s="15"/>
      <c r="F141" s="15"/>
      <c r="G141" s="15"/>
      <c r="H141" s="15"/>
      <c r="I141" s="15"/>
    </row>
    <row r="142" spans="1:9" ht="12.75">
      <c r="A142" s="2" t="s">
        <v>114</v>
      </c>
      <c r="B142" s="15"/>
      <c r="C142" s="15"/>
      <c r="D142" s="15"/>
      <c r="E142" s="15"/>
      <c r="F142" s="15"/>
      <c r="G142" s="15"/>
      <c r="H142" s="15"/>
      <c r="I142" s="15"/>
    </row>
    <row r="143" spans="1:9" ht="12.75">
      <c r="A143" s="2"/>
      <c r="B143" s="15"/>
      <c r="C143" s="15"/>
      <c r="D143" s="15"/>
      <c r="E143" s="15"/>
      <c r="F143" s="15"/>
      <c r="G143" s="15"/>
      <c r="H143" s="15"/>
      <c r="I143" s="15"/>
    </row>
    <row r="144" spans="1:9" ht="12.75">
      <c r="A144" s="4" t="s">
        <v>115</v>
      </c>
      <c r="B144" s="15"/>
      <c r="C144" s="15"/>
      <c r="D144" s="15"/>
      <c r="E144" s="15"/>
      <c r="F144" s="15"/>
      <c r="G144" s="15"/>
      <c r="H144" s="15"/>
      <c r="I144" s="15"/>
    </row>
    <row r="145" spans="1:9" ht="12.75">
      <c r="A145" s="2"/>
      <c r="B145" s="15"/>
      <c r="C145" s="15"/>
      <c r="D145" s="15"/>
      <c r="E145" s="15"/>
      <c r="F145" s="15"/>
      <c r="G145" s="15"/>
      <c r="H145" s="15"/>
      <c r="I145" s="15"/>
    </row>
    <row r="146" spans="1:9" ht="12.75">
      <c r="A146" s="4" t="s">
        <v>116</v>
      </c>
      <c r="B146" s="19">
        <f>SUM(B147:B158)</f>
        <v>199603.1</v>
      </c>
      <c r="C146" s="19">
        <f aca="true" t="shared" si="17" ref="C146:I146">SUM(C147:C158)</f>
        <v>211656.60000000003</v>
      </c>
      <c r="D146" s="19">
        <f t="shared" si="17"/>
        <v>218990.20000000004</v>
      </c>
      <c r="E146" s="19">
        <f t="shared" si="17"/>
        <v>218080.3</v>
      </c>
      <c r="F146" s="19">
        <f t="shared" si="17"/>
        <v>181608.40000000002</v>
      </c>
      <c r="G146" s="19">
        <f t="shared" si="17"/>
        <v>110333.97</v>
      </c>
      <c r="H146" s="19">
        <f t="shared" si="17"/>
        <v>117736.18999999999</v>
      </c>
      <c r="I146" s="19">
        <f t="shared" si="17"/>
        <v>122547.12</v>
      </c>
    </row>
    <row r="147" spans="1:9" ht="12.75">
      <c r="A147" s="2" t="s">
        <v>117</v>
      </c>
      <c r="B147" s="16">
        <v>3117.1</v>
      </c>
      <c r="C147" s="16">
        <v>6760</v>
      </c>
      <c r="D147" s="16">
        <v>7354.5</v>
      </c>
      <c r="E147" s="16">
        <v>9675.9</v>
      </c>
      <c r="F147" s="16">
        <v>11089.9</v>
      </c>
      <c r="G147" s="17">
        <v>3480.46</v>
      </c>
      <c r="H147" s="18">
        <v>3033.23</v>
      </c>
      <c r="I147" s="17">
        <v>3594.96</v>
      </c>
    </row>
    <row r="148" spans="1:9" ht="12.75">
      <c r="A148" s="2" t="s">
        <v>118</v>
      </c>
      <c r="B148" s="16"/>
      <c r="C148" s="16"/>
      <c r="D148" s="16"/>
      <c r="E148" s="16">
        <v>838</v>
      </c>
      <c r="F148" s="16"/>
      <c r="G148" s="15"/>
      <c r="H148" s="18"/>
      <c r="I148" s="15">
        <v>3.42</v>
      </c>
    </row>
    <row r="149" spans="1:9" ht="12.75">
      <c r="A149" s="2" t="s">
        <v>119</v>
      </c>
      <c r="B149" s="16"/>
      <c r="C149" s="16"/>
      <c r="D149" s="16"/>
      <c r="E149" s="16">
        <v>412</v>
      </c>
      <c r="F149" s="16"/>
      <c r="G149" s="15"/>
      <c r="H149" s="18"/>
      <c r="I149" s="15">
        <v>1.92</v>
      </c>
    </row>
    <row r="150" spans="1:9" ht="12.75">
      <c r="A150" s="2" t="s">
        <v>120</v>
      </c>
      <c r="B150" s="16"/>
      <c r="C150" s="16"/>
      <c r="D150" s="16"/>
      <c r="E150" s="16"/>
      <c r="F150" s="16">
        <v>103.2</v>
      </c>
      <c r="G150" s="15">
        <v>125.65</v>
      </c>
      <c r="H150" s="18">
        <v>107.23</v>
      </c>
      <c r="I150" s="15">
        <v>106.04</v>
      </c>
    </row>
    <row r="151" spans="1:9" ht="12.75">
      <c r="A151" s="2" t="s">
        <v>121</v>
      </c>
      <c r="B151" s="16">
        <v>60227.4</v>
      </c>
      <c r="C151" s="16">
        <v>68662.6</v>
      </c>
      <c r="D151" s="16">
        <v>65491.1</v>
      </c>
      <c r="E151" s="16">
        <v>68050.2</v>
      </c>
      <c r="F151" s="16">
        <v>67813.5</v>
      </c>
      <c r="G151" s="17">
        <v>52249.26</v>
      </c>
      <c r="H151" s="18">
        <v>62473.38</v>
      </c>
      <c r="I151" s="17">
        <v>61949.69</v>
      </c>
    </row>
    <row r="152" spans="1:9" ht="12.75">
      <c r="A152" s="2" t="s">
        <v>122</v>
      </c>
      <c r="B152" s="16">
        <v>8006.5</v>
      </c>
      <c r="C152" s="16">
        <v>8546.9</v>
      </c>
      <c r="D152" s="16">
        <v>8545.3</v>
      </c>
      <c r="E152" s="16">
        <v>10452</v>
      </c>
      <c r="F152" s="16">
        <v>17330.2</v>
      </c>
      <c r="G152" s="15">
        <v>3.34</v>
      </c>
      <c r="H152" s="18">
        <v>42.73</v>
      </c>
      <c r="I152" s="15"/>
    </row>
    <row r="153" spans="1:9" ht="12.75">
      <c r="A153" s="6" t="s">
        <v>123</v>
      </c>
      <c r="B153" s="16">
        <v>32909.4</v>
      </c>
      <c r="C153" s="16">
        <v>32781</v>
      </c>
      <c r="D153" s="16">
        <v>34077.4</v>
      </c>
      <c r="E153" s="16">
        <v>34790.3</v>
      </c>
      <c r="F153" s="16">
        <v>34141</v>
      </c>
      <c r="G153" s="15">
        <v>30.97</v>
      </c>
      <c r="H153" s="18">
        <v>106.64</v>
      </c>
      <c r="I153" s="15"/>
    </row>
    <row r="154" spans="1:9" ht="12.75">
      <c r="A154" s="2" t="s">
        <v>124</v>
      </c>
      <c r="B154" s="16">
        <v>1825.1</v>
      </c>
      <c r="C154" s="16">
        <v>1701.8</v>
      </c>
      <c r="D154" s="16">
        <v>3866.6</v>
      </c>
      <c r="E154" s="16">
        <v>2747.7</v>
      </c>
      <c r="F154" s="16">
        <v>2592.3</v>
      </c>
      <c r="G154" s="15">
        <v>0.75</v>
      </c>
      <c r="H154" s="18">
        <v>3.68</v>
      </c>
      <c r="I154" s="15"/>
    </row>
    <row r="155" spans="1:9" ht="12.75">
      <c r="A155" s="2" t="s">
        <v>125</v>
      </c>
      <c r="B155" s="16"/>
      <c r="C155" s="16"/>
      <c r="D155" s="16"/>
      <c r="E155" s="16"/>
      <c r="F155" s="16"/>
      <c r="G155" s="17">
        <v>8466.02</v>
      </c>
      <c r="H155" s="18">
        <v>8410.18</v>
      </c>
      <c r="I155" s="17">
        <v>8545.85</v>
      </c>
    </row>
    <row r="156" spans="1:9" ht="12.75">
      <c r="A156" s="2" t="s">
        <v>126</v>
      </c>
      <c r="B156" s="16">
        <v>68413.8</v>
      </c>
      <c r="C156" s="16">
        <v>69454.1</v>
      </c>
      <c r="D156" s="16">
        <v>70833.4</v>
      </c>
      <c r="E156" s="16">
        <v>64671.9</v>
      </c>
      <c r="F156" s="16">
        <v>33117.9</v>
      </c>
      <c r="G156" s="17">
        <v>34730.37</v>
      </c>
      <c r="H156" s="18">
        <v>32808.38</v>
      </c>
      <c r="I156" s="17">
        <v>36645.87</v>
      </c>
    </row>
    <row r="157" spans="1:9" ht="12.75">
      <c r="A157" s="2" t="s">
        <v>127</v>
      </c>
      <c r="B157" s="16">
        <v>22092.7</v>
      </c>
      <c r="C157" s="16">
        <v>23487.7</v>
      </c>
      <c r="D157" s="16">
        <v>23973.7</v>
      </c>
      <c r="E157" s="16">
        <v>21550</v>
      </c>
      <c r="F157" s="16">
        <v>10567.2</v>
      </c>
      <c r="G157" s="17">
        <v>11246.97</v>
      </c>
      <c r="H157" s="18">
        <v>10751.36</v>
      </c>
      <c r="I157" s="17">
        <v>11699.36</v>
      </c>
    </row>
    <row r="158" spans="1:9" ht="12.75">
      <c r="A158" s="2" t="s">
        <v>128</v>
      </c>
      <c r="B158" s="16">
        <v>3011.1</v>
      </c>
      <c r="C158" s="16">
        <v>262.5</v>
      </c>
      <c r="D158" s="16">
        <v>4848.2</v>
      </c>
      <c r="E158" s="16">
        <v>4892.3</v>
      </c>
      <c r="F158" s="16">
        <v>4853.2</v>
      </c>
      <c r="G158" s="15">
        <v>0.18</v>
      </c>
      <c r="H158" s="18">
        <v>-0.62</v>
      </c>
      <c r="I158" s="20">
        <v>0.01</v>
      </c>
    </row>
    <row r="159" spans="1:9" ht="12.75">
      <c r="A159" s="2"/>
      <c r="B159" s="15"/>
      <c r="C159" s="15"/>
      <c r="D159" s="15"/>
      <c r="E159" s="15"/>
      <c r="F159" s="15"/>
      <c r="G159" s="15"/>
      <c r="H159" s="15"/>
      <c r="I159" s="15"/>
    </row>
    <row r="160" spans="1:9" ht="12.75">
      <c r="A160" s="10" t="s">
        <v>180</v>
      </c>
      <c r="B160" s="64">
        <f>SUM(B120,B144,B146)</f>
        <v>336572.80000000005</v>
      </c>
      <c r="C160" s="64">
        <f aca="true" t="shared" si="18" ref="C160:I160">SUM(C120,C144,C146)</f>
        <v>347281.00000000006</v>
      </c>
      <c r="D160" s="64">
        <f t="shared" si="18"/>
        <v>368848.4</v>
      </c>
      <c r="E160" s="64">
        <f t="shared" si="18"/>
        <v>327345.9</v>
      </c>
      <c r="F160" s="64">
        <f t="shared" si="18"/>
        <v>226995.40000000002</v>
      </c>
      <c r="G160" s="64">
        <f t="shared" si="18"/>
        <v>151794.89</v>
      </c>
      <c r="H160" s="64">
        <f t="shared" si="18"/>
        <v>162540.78999999998</v>
      </c>
      <c r="I160" s="64">
        <f t="shared" si="18"/>
        <v>166041.51</v>
      </c>
    </row>
    <row r="161" spans="2:9" ht="12.75">
      <c r="B161" s="26"/>
      <c r="C161" s="26"/>
      <c r="D161" s="26"/>
      <c r="E161" s="26"/>
      <c r="F161" s="26"/>
      <c r="G161" s="26"/>
      <c r="H161" s="26"/>
      <c r="I161" s="26"/>
    </row>
    <row r="162" spans="1:9" ht="12.75">
      <c r="A162" s="11" t="s">
        <v>129</v>
      </c>
      <c r="B162" s="15"/>
      <c r="C162" s="15"/>
      <c r="D162" s="15"/>
      <c r="E162" s="15"/>
      <c r="F162" s="15"/>
      <c r="G162" s="15"/>
      <c r="H162" s="15"/>
      <c r="I162" s="15"/>
    </row>
    <row r="163" spans="1:9" ht="12.75">
      <c r="A163" s="12"/>
      <c r="B163" s="15"/>
      <c r="C163" s="15"/>
      <c r="D163" s="15"/>
      <c r="E163" s="15"/>
      <c r="F163" s="15"/>
      <c r="G163" s="15"/>
      <c r="H163" s="15"/>
      <c r="I163" s="15"/>
    </row>
    <row r="164" spans="1:9" ht="12.75">
      <c r="A164" s="4" t="s">
        <v>130</v>
      </c>
      <c r="B164" s="50">
        <v>53853.36005474662</v>
      </c>
      <c r="C164" s="50">
        <v>38665.98412558871</v>
      </c>
      <c r="D164" s="50">
        <v>31559.956687207134</v>
      </c>
      <c r="E164" s="50">
        <v>36203.74602713467</v>
      </c>
      <c r="F164" s="50">
        <v>28966.301611172756</v>
      </c>
      <c r="G164" s="50">
        <v>27693.374302657958</v>
      </c>
      <c r="H164" s="50">
        <v>11472.416442818992</v>
      </c>
      <c r="I164" s="50">
        <v>10215.73262614069</v>
      </c>
    </row>
    <row r="165" spans="1:9" ht="12.75">
      <c r="A165" s="4"/>
      <c r="B165" s="15"/>
      <c r="C165" s="15"/>
      <c r="D165" s="15"/>
      <c r="E165" s="15"/>
      <c r="F165" s="15"/>
      <c r="G165" s="15"/>
      <c r="H165" s="15"/>
      <c r="I165" s="15"/>
    </row>
    <row r="166" spans="1:9" ht="12.75">
      <c r="A166" s="4" t="s">
        <v>131</v>
      </c>
      <c r="B166" s="19">
        <f>SUM(B167:B211)</f>
        <v>202784.00000000003</v>
      </c>
      <c r="C166" s="19">
        <f aca="true" t="shared" si="19" ref="C166:I166">SUM(C167:C211)</f>
        <v>215025.3</v>
      </c>
      <c r="D166" s="19">
        <f t="shared" si="19"/>
        <v>212883.99999999997</v>
      </c>
      <c r="E166" s="19">
        <f t="shared" si="19"/>
        <v>240462.8</v>
      </c>
      <c r="F166" s="19">
        <f t="shared" si="19"/>
        <v>145143.9</v>
      </c>
      <c r="G166" s="19">
        <f t="shared" si="19"/>
        <v>102097.79000000001</v>
      </c>
      <c r="H166" s="19">
        <f t="shared" si="19"/>
        <v>95146.53999999998</v>
      </c>
      <c r="I166" s="19">
        <f t="shared" si="19"/>
        <v>97335.7</v>
      </c>
    </row>
    <row r="167" spans="1:9" ht="12.75">
      <c r="A167" s="2" t="s">
        <v>132</v>
      </c>
      <c r="B167" s="16">
        <v>31048.3</v>
      </c>
      <c r="C167" s="16">
        <v>33942.8</v>
      </c>
      <c r="D167" s="16">
        <v>35772.8</v>
      </c>
      <c r="E167" s="16">
        <v>44036.4</v>
      </c>
      <c r="F167" s="16">
        <v>19663.9</v>
      </c>
      <c r="G167" s="15">
        <v>554.4</v>
      </c>
      <c r="H167" s="18">
        <v>3.14</v>
      </c>
      <c r="I167" s="15"/>
    </row>
    <row r="168" spans="1:9" ht="12.75">
      <c r="A168" s="2" t="s">
        <v>133</v>
      </c>
      <c r="B168" s="16">
        <v>42.6</v>
      </c>
      <c r="C168" s="16"/>
      <c r="D168" s="16"/>
      <c r="E168" s="16"/>
      <c r="F168" s="16"/>
      <c r="G168" s="15"/>
      <c r="H168" s="18"/>
      <c r="I168" s="15"/>
    </row>
    <row r="169" spans="1:9" ht="12.75">
      <c r="A169" s="2" t="s">
        <v>134</v>
      </c>
      <c r="B169" s="15"/>
      <c r="C169" s="15"/>
      <c r="D169" s="15"/>
      <c r="E169" s="15"/>
      <c r="F169" s="15"/>
      <c r="G169" s="15"/>
      <c r="H169" s="15"/>
      <c r="I169" s="15"/>
    </row>
    <row r="170" spans="1:9" ht="12.75">
      <c r="A170" s="2" t="s">
        <v>135</v>
      </c>
      <c r="B170" s="16"/>
      <c r="C170" s="16"/>
      <c r="D170" s="16">
        <v>434.4</v>
      </c>
      <c r="E170" s="16"/>
      <c r="F170" s="16"/>
      <c r="G170" s="15"/>
      <c r="H170" s="18"/>
      <c r="I170" s="15"/>
    </row>
    <row r="171" spans="1:9" ht="12.75">
      <c r="A171" s="2" t="s">
        <v>136</v>
      </c>
      <c r="B171" s="15"/>
      <c r="C171" s="15"/>
      <c r="D171" s="15"/>
      <c r="E171" s="15"/>
      <c r="F171" s="15"/>
      <c r="G171" s="15"/>
      <c r="H171" s="15"/>
      <c r="I171" s="15"/>
    </row>
    <row r="172" spans="1:9" ht="12.75">
      <c r="A172" s="2" t="s">
        <v>137</v>
      </c>
      <c r="B172" s="15"/>
      <c r="C172" s="15"/>
      <c r="D172" s="15"/>
      <c r="E172" s="15"/>
      <c r="F172" s="15"/>
      <c r="G172" s="15"/>
      <c r="H172" s="15"/>
      <c r="I172" s="15"/>
    </row>
    <row r="173" spans="1:9" ht="12.75">
      <c r="A173" s="2" t="s">
        <v>138</v>
      </c>
      <c r="B173" s="16">
        <v>104891.5</v>
      </c>
      <c r="C173" s="16">
        <v>102490.7</v>
      </c>
      <c r="D173" s="16">
        <v>96878.3</v>
      </c>
      <c r="E173" s="16">
        <v>103739.7</v>
      </c>
      <c r="F173" s="16">
        <v>66179.4</v>
      </c>
      <c r="G173" s="17">
        <v>59047.48</v>
      </c>
      <c r="H173" s="18">
        <v>58749.33</v>
      </c>
      <c r="I173" s="17">
        <v>58782.63</v>
      </c>
    </row>
    <row r="174" spans="1:9" ht="12.75">
      <c r="A174" s="2" t="s">
        <v>139</v>
      </c>
      <c r="B174" s="16"/>
      <c r="C174" s="16"/>
      <c r="D174" s="16"/>
      <c r="E174" s="16"/>
      <c r="F174" s="16"/>
      <c r="G174" s="17">
        <v>2257.67</v>
      </c>
      <c r="H174" s="18">
        <v>2053.63</v>
      </c>
      <c r="I174" s="17">
        <v>1863.5</v>
      </c>
    </row>
    <row r="175" spans="1:9" ht="12.75">
      <c r="A175" s="2" t="s">
        <v>140</v>
      </c>
      <c r="B175" s="16">
        <v>993.4</v>
      </c>
      <c r="C175" s="16">
        <v>1894</v>
      </c>
      <c r="D175" s="16">
        <v>2435.5</v>
      </c>
      <c r="E175" s="16">
        <v>3821.9</v>
      </c>
      <c r="F175" s="16">
        <v>4473.6</v>
      </c>
      <c r="G175" s="17">
        <v>3614.75</v>
      </c>
      <c r="H175" s="18">
        <v>3763.32</v>
      </c>
      <c r="I175" s="20">
        <v>136.89</v>
      </c>
    </row>
    <row r="176" spans="1:9" ht="12.75">
      <c r="A176" s="2" t="s">
        <v>141</v>
      </c>
      <c r="B176" s="15"/>
      <c r="C176" s="15"/>
      <c r="D176" s="15"/>
      <c r="E176" s="15"/>
      <c r="F176" s="15"/>
      <c r="G176" s="15"/>
      <c r="H176" s="15"/>
      <c r="I176" s="15"/>
    </row>
    <row r="177" spans="1:9" ht="12.75">
      <c r="A177" s="2" t="s">
        <v>142</v>
      </c>
      <c r="B177" s="15"/>
      <c r="C177" s="15"/>
      <c r="D177" s="15"/>
      <c r="E177" s="15"/>
      <c r="F177" s="15"/>
      <c r="G177" s="15"/>
      <c r="H177" s="15"/>
      <c r="I177" s="15"/>
    </row>
    <row r="178" spans="1:9" ht="12.75">
      <c r="A178" s="2" t="s">
        <v>143</v>
      </c>
      <c r="B178" s="15"/>
      <c r="C178" s="15"/>
      <c r="D178" s="15"/>
      <c r="E178" s="15"/>
      <c r="F178" s="15"/>
      <c r="G178" s="15"/>
      <c r="H178" s="15"/>
      <c r="I178" s="15"/>
    </row>
    <row r="179" spans="1:9" ht="12.75">
      <c r="A179" s="2" t="s">
        <v>144</v>
      </c>
      <c r="B179" s="15"/>
      <c r="C179" s="15"/>
      <c r="D179" s="15"/>
      <c r="E179" s="15"/>
      <c r="F179" s="15"/>
      <c r="G179" s="15"/>
      <c r="H179" s="15"/>
      <c r="I179" s="15"/>
    </row>
    <row r="180" spans="1:9" ht="12.75">
      <c r="A180" s="2" t="s">
        <v>145</v>
      </c>
      <c r="B180" s="15"/>
      <c r="C180" s="15"/>
      <c r="D180" s="15"/>
      <c r="E180" s="15"/>
      <c r="F180" s="15"/>
      <c r="G180" s="15"/>
      <c r="H180" s="15"/>
      <c r="I180" s="15"/>
    </row>
    <row r="181" spans="1:9" ht="12.75">
      <c r="A181" s="2" t="s">
        <v>146</v>
      </c>
      <c r="B181" s="16">
        <v>700.6</v>
      </c>
      <c r="C181" s="16">
        <v>732.7</v>
      </c>
      <c r="D181" s="16">
        <v>757.6</v>
      </c>
      <c r="E181" s="16">
        <v>803.2</v>
      </c>
      <c r="F181" s="16">
        <v>749</v>
      </c>
      <c r="G181" s="15">
        <v>787.77</v>
      </c>
      <c r="H181" s="18">
        <v>753.09</v>
      </c>
      <c r="I181" s="20">
        <v>762.26</v>
      </c>
    </row>
    <row r="182" spans="1:9" ht="12.75">
      <c r="A182" s="2" t="s">
        <v>147</v>
      </c>
      <c r="B182" s="16">
        <v>521.6</v>
      </c>
      <c r="C182" s="16">
        <v>348.3</v>
      </c>
      <c r="D182" s="16">
        <v>60</v>
      </c>
      <c r="E182" s="16"/>
      <c r="F182" s="16"/>
      <c r="G182" s="15"/>
      <c r="H182" s="18"/>
      <c r="I182" s="15">
        <v>48.58</v>
      </c>
    </row>
    <row r="183" spans="1:9" ht="12.75">
      <c r="A183" s="2" t="s">
        <v>148</v>
      </c>
      <c r="B183" s="15"/>
      <c r="C183" s="15"/>
      <c r="D183" s="15"/>
      <c r="E183" s="15"/>
      <c r="F183" s="15"/>
      <c r="G183" s="15"/>
      <c r="H183" s="15"/>
      <c r="I183" s="15"/>
    </row>
    <row r="184" spans="1:9" ht="12.75">
      <c r="A184" s="2"/>
      <c r="B184" s="15"/>
      <c r="C184" s="15"/>
      <c r="D184" s="15"/>
      <c r="E184" s="15"/>
      <c r="F184" s="15"/>
      <c r="G184" s="15"/>
      <c r="H184" s="15"/>
      <c r="I184" s="15"/>
    </row>
    <row r="185" spans="1:9" ht="12.75">
      <c r="A185" s="2" t="s">
        <v>149</v>
      </c>
      <c r="B185" s="15"/>
      <c r="C185" s="15"/>
      <c r="D185" s="15"/>
      <c r="E185" s="15"/>
      <c r="F185" s="15"/>
      <c r="G185" s="15"/>
      <c r="H185" s="15"/>
      <c r="I185" s="15"/>
    </row>
    <row r="186" spans="1:9" ht="12.75">
      <c r="A186" s="2" t="s">
        <v>150</v>
      </c>
      <c r="B186" s="15"/>
      <c r="C186" s="15"/>
      <c r="D186" s="15"/>
      <c r="E186" s="15"/>
      <c r="F186" s="15"/>
      <c r="G186" s="15"/>
      <c r="H186" s="15"/>
      <c r="I186" s="15"/>
    </row>
    <row r="187" spans="1:9" ht="12.75">
      <c r="A187" s="2" t="s">
        <v>151</v>
      </c>
      <c r="B187" s="15"/>
      <c r="C187" s="15"/>
      <c r="D187" s="15"/>
      <c r="E187" s="15"/>
      <c r="F187" s="15"/>
      <c r="G187" s="15"/>
      <c r="H187" s="15"/>
      <c r="I187" s="15"/>
    </row>
    <row r="188" spans="1:9" ht="12.75">
      <c r="A188" s="2" t="s">
        <v>152</v>
      </c>
      <c r="B188" s="16">
        <v>5134.1</v>
      </c>
      <c r="C188" s="16">
        <v>8980</v>
      </c>
      <c r="D188" s="16">
        <v>9525.8</v>
      </c>
      <c r="E188" s="16">
        <v>8637.3</v>
      </c>
      <c r="F188" s="16">
        <v>5648</v>
      </c>
      <c r="G188" s="15">
        <v>158.11</v>
      </c>
      <c r="H188" s="18"/>
      <c r="I188" s="15"/>
    </row>
    <row r="189" spans="1:9" ht="12.75">
      <c r="A189" s="2" t="s">
        <v>153</v>
      </c>
      <c r="B189" s="16"/>
      <c r="C189" s="16">
        <v>29.4</v>
      </c>
      <c r="D189" s="16">
        <v>7.4</v>
      </c>
      <c r="E189" s="16">
        <v>2.1</v>
      </c>
      <c r="F189" s="16"/>
      <c r="G189" s="15"/>
      <c r="H189" s="18"/>
      <c r="I189" s="15"/>
    </row>
    <row r="190" spans="1:9" ht="12.75">
      <c r="A190" s="2" t="s">
        <v>154</v>
      </c>
      <c r="B190" s="16"/>
      <c r="C190" s="16"/>
      <c r="D190" s="16"/>
      <c r="E190" s="16">
        <v>14.7</v>
      </c>
      <c r="F190" s="16">
        <v>127.9</v>
      </c>
      <c r="G190" s="15">
        <v>631.06</v>
      </c>
      <c r="H190" s="18">
        <v>465.15</v>
      </c>
      <c r="I190" s="15"/>
    </row>
    <row r="191" spans="1:9" ht="12.75">
      <c r="A191" s="2" t="s">
        <v>155</v>
      </c>
      <c r="B191" s="16">
        <v>37101.1</v>
      </c>
      <c r="C191" s="16">
        <v>44883.1</v>
      </c>
      <c r="D191" s="16">
        <v>45162.6</v>
      </c>
      <c r="E191" s="16">
        <v>58129.9</v>
      </c>
      <c r="F191" s="16">
        <v>29107.4</v>
      </c>
      <c r="G191" s="17">
        <v>17624.92</v>
      </c>
      <c r="H191" s="18">
        <v>17606.21</v>
      </c>
      <c r="I191" s="15"/>
    </row>
    <row r="192" spans="1:9" ht="12.75">
      <c r="A192" s="2" t="s">
        <v>156</v>
      </c>
      <c r="B192" s="16">
        <v>1380</v>
      </c>
      <c r="C192" s="16">
        <v>1269.4</v>
      </c>
      <c r="D192" s="16">
        <v>1121.5</v>
      </c>
      <c r="E192" s="16">
        <v>495.8</v>
      </c>
      <c r="F192" s="16">
        <v>867.3</v>
      </c>
      <c r="G192" s="15">
        <v>951.16</v>
      </c>
      <c r="H192" s="18">
        <v>855.48</v>
      </c>
      <c r="I192" s="15"/>
    </row>
    <row r="193" spans="1:9" ht="12.75">
      <c r="A193" s="6" t="s">
        <v>157</v>
      </c>
      <c r="B193" s="16">
        <v>235.6</v>
      </c>
      <c r="C193" s="16">
        <v>134</v>
      </c>
      <c r="D193" s="16">
        <v>56.8</v>
      </c>
      <c r="E193" s="16"/>
      <c r="F193" s="16"/>
      <c r="G193" s="15"/>
      <c r="H193" s="18"/>
      <c r="I193" s="15"/>
    </row>
    <row r="194" spans="1:9" ht="12.75">
      <c r="A194" s="6" t="s">
        <v>158</v>
      </c>
      <c r="B194" s="16">
        <v>352</v>
      </c>
      <c r="C194" s="16">
        <v>131.5</v>
      </c>
      <c r="D194" s="16">
        <v>68.6</v>
      </c>
      <c r="E194" s="16">
        <v>227</v>
      </c>
      <c r="F194" s="16">
        <v>350.4</v>
      </c>
      <c r="G194" s="15">
        <v>247.4</v>
      </c>
      <c r="H194" s="18">
        <v>295.68</v>
      </c>
      <c r="I194" s="15"/>
    </row>
    <row r="195" spans="1:9" ht="12.75">
      <c r="A195" s="6" t="s">
        <v>159</v>
      </c>
      <c r="B195" s="16">
        <v>21.1</v>
      </c>
      <c r="C195" s="16">
        <v>13.6</v>
      </c>
      <c r="D195" s="16">
        <v>1.3</v>
      </c>
      <c r="E195" s="16"/>
      <c r="F195" s="16"/>
      <c r="G195" s="15"/>
      <c r="H195" s="18"/>
      <c r="I195" s="15"/>
    </row>
    <row r="196" spans="1:9" ht="12.75">
      <c r="A196" s="6" t="s">
        <v>160</v>
      </c>
      <c r="B196" s="16"/>
      <c r="C196" s="16"/>
      <c r="D196" s="16"/>
      <c r="E196" s="16"/>
      <c r="F196" s="16"/>
      <c r="G196" s="15"/>
      <c r="H196" s="18"/>
      <c r="I196" s="17">
        <v>18255.09</v>
      </c>
    </row>
    <row r="197" spans="1:9" ht="12.75">
      <c r="A197" s="6" t="s">
        <v>161</v>
      </c>
      <c r="B197" s="16"/>
      <c r="C197" s="16"/>
      <c r="D197" s="16"/>
      <c r="E197" s="16"/>
      <c r="F197" s="16"/>
      <c r="G197" s="15"/>
      <c r="H197" s="18"/>
      <c r="I197" s="20">
        <v>65.67</v>
      </c>
    </row>
    <row r="198" spans="1:9" ht="12.75">
      <c r="A198" s="2" t="s">
        <v>162</v>
      </c>
      <c r="B198" s="15"/>
      <c r="C198" s="15"/>
      <c r="D198" s="15"/>
      <c r="E198" s="15"/>
      <c r="F198" s="15"/>
      <c r="G198" s="15"/>
      <c r="H198" s="15"/>
      <c r="I198" s="15"/>
    </row>
    <row r="199" spans="1:9" ht="12.75">
      <c r="A199" s="2" t="s">
        <v>163</v>
      </c>
      <c r="B199" s="15"/>
      <c r="C199" s="15"/>
      <c r="D199" s="15"/>
      <c r="E199" s="15"/>
      <c r="F199" s="15"/>
      <c r="G199" s="15"/>
      <c r="H199" s="15"/>
      <c r="I199" s="15"/>
    </row>
    <row r="200" spans="1:9" ht="12.75">
      <c r="A200" s="2" t="s">
        <v>164</v>
      </c>
      <c r="B200" s="16"/>
      <c r="C200" s="16"/>
      <c r="D200" s="16"/>
      <c r="E200" s="16"/>
      <c r="F200" s="16"/>
      <c r="G200" s="15">
        <v>25.91</v>
      </c>
      <c r="H200" s="18">
        <v>1.18</v>
      </c>
      <c r="I200" s="15"/>
    </row>
    <row r="201" spans="1:9" ht="12.75">
      <c r="A201" s="2" t="s">
        <v>165</v>
      </c>
      <c r="B201" s="16"/>
      <c r="C201" s="16"/>
      <c r="D201" s="16"/>
      <c r="E201" s="16">
        <v>88.8</v>
      </c>
      <c r="F201" s="16">
        <v>2.1</v>
      </c>
      <c r="G201" s="15"/>
      <c r="H201" s="18"/>
      <c r="I201" s="15"/>
    </row>
    <row r="202" spans="1:9" ht="12.75">
      <c r="A202" s="2" t="s">
        <v>166</v>
      </c>
      <c r="B202" s="15"/>
      <c r="C202" s="15"/>
      <c r="D202" s="15"/>
      <c r="E202" s="15"/>
      <c r="F202" s="15"/>
      <c r="G202" s="15"/>
      <c r="H202" s="15"/>
      <c r="I202" s="15"/>
    </row>
    <row r="203" spans="1:9" ht="12.75">
      <c r="A203" s="2" t="s">
        <v>167</v>
      </c>
      <c r="B203" s="16">
        <v>836.2</v>
      </c>
      <c r="C203" s="16">
        <v>608.3</v>
      </c>
      <c r="D203" s="16">
        <v>520.6</v>
      </c>
      <c r="E203" s="16">
        <v>48</v>
      </c>
      <c r="F203" s="16">
        <v>190.3</v>
      </c>
      <c r="G203" s="15">
        <v>196.08</v>
      </c>
      <c r="H203" s="18">
        <v>128.97</v>
      </c>
      <c r="I203" s="20">
        <v>146.63</v>
      </c>
    </row>
    <row r="204" spans="1:9" ht="12.75">
      <c r="A204" s="6" t="s">
        <v>168</v>
      </c>
      <c r="B204" s="16">
        <v>16.6</v>
      </c>
      <c r="C204" s="16"/>
      <c r="D204" s="16">
        <v>124.4</v>
      </c>
      <c r="E204" s="16">
        <v>312.6</v>
      </c>
      <c r="F204" s="16">
        <v>363.3</v>
      </c>
      <c r="G204" s="15">
        <v>953.4</v>
      </c>
      <c r="H204" s="18">
        <v>1231.97</v>
      </c>
      <c r="I204" s="20">
        <v>2.56</v>
      </c>
    </row>
    <row r="205" spans="1:9" ht="12.75">
      <c r="A205" s="2" t="s">
        <v>169</v>
      </c>
      <c r="B205" s="16">
        <v>1971.8</v>
      </c>
      <c r="C205" s="16">
        <v>2595.3</v>
      </c>
      <c r="D205" s="16"/>
      <c r="E205" s="16"/>
      <c r="F205" s="16"/>
      <c r="G205" s="15"/>
      <c r="H205" s="18"/>
      <c r="I205" s="15"/>
    </row>
    <row r="206" spans="1:9" ht="12.75">
      <c r="A206" s="2" t="s">
        <v>170</v>
      </c>
      <c r="B206" s="16">
        <v>17537.5</v>
      </c>
      <c r="C206" s="16">
        <v>16972.2</v>
      </c>
      <c r="D206" s="16">
        <v>19956.4</v>
      </c>
      <c r="E206" s="16">
        <v>20105.4</v>
      </c>
      <c r="F206" s="16">
        <v>17421.3</v>
      </c>
      <c r="G206" s="17">
        <v>15047.68</v>
      </c>
      <c r="H206" s="18">
        <v>9239.39</v>
      </c>
      <c r="I206" s="17">
        <v>2240.56</v>
      </c>
    </row>
    <row r="207" spans="1:9" ht="12.75">
      <c r="A207" s="2" t="s">
        <v>171</v>
      </c>
      <c r="B207" s="15"/>
      <c r="C207" s="15"/>
      <c r="D207" s="15"/>
      <c r="E207" s="15"/>
      <c r="F207" s="15"/>
      <c r="G207" s="15"/>
      <c r="H207" s="15"/>
      <c r="I207" s="15"/>
    </row>
    <row r="208" spans="1:9" ht="12.75">
      <c r="A208" s="2" t="s">
        <v>172</v>
      </c>
      <c r="B208" s="16"/>
      <c r="C208" s="16"/>
      <c r="D208" s="16"/>
      <c r="E208" s="16"/>
      <c r="F208" s="16"/>
      <c r="G208" s="15"/>
      <c r="H208" s="18"/>
      <c r="I208" s="17">
        <v>15031.33</v>
      </c>
    </row>
    <row r="209" spans="1:9" ht="12.75">
      <c r="A209" s="2" t="s">
        <v>173</v>
      </c>
      <c r="B209" s="15"/>
      <c r="C209" s="15"/>
      <c r="D209" s="15"/>
      <c r="E209" s="15"/>
      <c r="F209" s="15"/>
      <c r="G209" s="15"/>
      <c r="H209" s="15"/>
      <c r="I209" s="15"/>
    </row>
    <row r="210" spans="1:9" ht="12.75">
      <c r="A210" s="2" t="s">
        <v>174</v>
      </c>
      <c r="B210" s="15"/>
      <c r="C210" s="15"/>
      <c r="D210" s="15"/>
      <c r="E210" s="15"/>
      <c r="F210" s="15"/>
      <c r="G210" s="15"/>
      <c r="H210" s="15"/>
      <c r="I210" s="15"/>
    </row>
    <row r="211" spans="1:9" ht="12.75">
      <c r="A211" s="2" t="s">
        <v>175</v>
      </c>
      <c r="B211" s="15"/>
      <c r="C211" s="15"/>
      <c r="D211" s="15"/>
      <c r="E211" s="15"/>
      <c r="F211" s="15"/>
      <c r="G211" s="15"/>
      <c r="H211" s="15"/>
      <c r="I211" s="15"/>
    </row>
    <row r="212" spans="2:9" ht="12.75">
      <c r="B212" s="26"/>
      <c r="C212" s="26"/>
      <c r="D212" s="26"/>
      <c r="E212" s="26"/>
      <c r="F212" s="26"/>
      <c r="G212" s="26"/>
      <c r="H212" s="26"/>
      <c r="I212" s="26"/>
    </row>
    <row r="213" spans="1:9" ht="12.75">
      <c r="A213" s="11" t="s">
        <v>181</v>
      </c>
      <c r="B213" s="53">
        <f>SUM(B164,B166)</f>
        <v>256637.36005474665</v>
      </c>
      <c r="C213" s="53">
        <f aca="true" t="shared" si="20" ref="C213:I213">SUM(C164,C166)</f>
        <v>253691.2841255887</v>
      </c>
      <c r="D213" s="53">
        <f t="shared" si="20"/>
        <v>244443.9566872071</v>
      </c>
      <c r="E213" s="53">
        <f t="shared" si="20"/>
        <v>276666.54602713464</v>
      </c>
      <c r="F213" s="53">
        <f t="shared" si="20"/>
        <v>174110.20161117276</v>
      </c>
      <c r="G213" s="53">
        <f t="shared" si="20"/>
        <v>129791.16430265797</v>
      </c>
      <c r="H213" s="53">
        <f t="shared" si="20"/>
        <v>106618.95644281898</v>
      </c>
      <c r="I213" s="53">
        <f t="shared" si="20"/>
        <v>107551.43262614068</v>
      </c>
    </row>
    <row r="214" spans="2:9" ht="12.75">
      <c r="B214" s="26"/>
      <c r="C214" s="26"/>
      <c r="D214" s="26"/>
      <c r="E214" s="26"/>
      <c r="F214" s="26"/>
      <c r="G214" s="26"/>
      <c r="H214" s="26"/>
      <c r="I214" s="26"/>
    </row>
    <row r="215" spans="1:9" ht="12.75">
      <c r="A215" s="1" t="s">
        <v>182</v>
      </c>
      <c r="B215" s="65">
        <f>SUM(B116,B160,B213)</f>
        <v>774109.6800547467</v>
      </c>
      <c r="C215" s="65">
        <f aca="true" t="shared" si="21" ref="C215:I215">SUM(C116,C160,C213)</f>
        <v>777848.0041255887</v>
      </c>
      <c r="D215" s="65">
        <f t="shared" si="21"/>
        <v>787453.2566872071</v>
      </c>
      <c r="E215" s="65">
        <f t="shared" si="21"/>
        <v>784563.7460271347</v>
      </c>
      <c r="F215" s="65">
        <f t="shared" si="21"/>
        <v>751863.8016111729</v>
      </c>
      <c r="G215" s="65">
        <f t="shared" si="21"/>
        <v>724434.1443026579</v>
      </c>
      <c r="H215" s="65">
        <f t="shared" si="21"/>
        <v>672321.3894428189</v>
      </c>
      <c r="I215" s="65">
        <f t="shared" si="21"/>
        <v>723998.0626261407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15"/>
  <sheetViews>
    <sheetView workbookViewId="0" topLeftCell="C181">
      <selection activeCell="K213" sqref="K213"/>
    </sheetView>
  </sheetViews>
  <sheetFormatPr defaultColWidth="11.421875" defaultRowHeight="12.75"/>
  <cols>
    <col min="1" max="1" width="86.421875" style="0" bestFit="1" customWidth="1"/>
  </cols>
  <sheetData>
    <row r="1" spans="1:9" ht="12.75">
      <c r="A1" s="1" t="s">
        <v>200</v>
      </c>
      <c r="B1" s="14">
        <v>2002</v>
      </c>
      <c r="C1" s="14">
        <v>2003</v>
      </c>
      <c r="D1" s="14">
        <v>2004</v>
      </c>
      <c r="E1" s="14">
        <v>2005</v>
      </c>
      <c r="F1" s="14">
        <v>2006</v>
      </c>
      <c r="G1" s="14">
        <v>2007</v>
      </c>
      <c r="H1" s="14">
        <v>2008</v>
      </c>
      <c r="I1" s="14">
        <v>2009</v>
      </c>
    </row>
    <row r="2" spans="1:9" ht="12.75">
      <c r="A2" s="2"/>
      <c r="B2" s="15"/>
      <c r="C2" s="15"/>
      <c r="D2" s="15"/>
      <c r="E2" s="15"/>
      <c r="F2" s="15"/>
      <c r="G2" s="15"/>
      <c r="H2" s="15"/>
      <c r="I2" s="15"/>
    </row>
    <row r="3" spans="1:9" ht="12.75">
      <c r="A3" s="3" t="s">
        <v>186</v>
      </c>
      <c r="B3" s="15"/>
      <c r="C3" s="15"/>
      <c r="D3" s="15"/>
      <c r="E3" s="15"/>
      <c r="F3" s="15"/>
      <c r="G3" s="15"/>
      <c r="H3" s="15"/>
      <c r="I3" s="15"/>
    </row>
    <row r="4" spans="1:9" ht="12.75">
      <c r="A4" s="2"/>
      <c r="B4" s="15"/>
      <c r="C4" s="15"/>
      <c r="D4" s="15"/>
      <c r="E4" s="15"/>
      <c r="F4" s="15"/>
      <c r="G4" s="15"/>
      <c r="H4" s="15"/>
      <c r="I4" s="15"/>
    </row>
    <row r="5" spans="1:9" ht="12.75">
      <c r="A5" s="4" t="s">
        <v>0</v>
      </c>
      <c r="B5" s="19">
        <f>SUM(B7,B9,B12,B16,B21,B23,B40,B45)</f>
        <v>166130.66999999998</v>
      </c>
      <c r="C5" s="19">
        <f aca="true" t="shared" si="0" ref="C5:I5">SUM(C7,C9,C12,C16,C21,C23,C40,C45)</f>
        <v>163179.97</v>
      </c>
      <c r="D5" s="19">
        <f t="shared" si="0"/>
        <v>162091.77</v>
      </c>
      <c r="E5" s="19">
        <f t="shared" si="0"/>
        <v>168604.66999999998</v>
      </c>
      <c r="F5" s="19">
        <f t="shared" si="0"/>
        <v>164479.16999999998</v>
      </c>
      <c r="G5" s="19">
        <f t="shared" si="0"/>
        <v>74478.22</v>
      </c>
      <c r="H5" s="19">
        <f t="shared" si="0"/>
        <v>74246.55</v>
      </c>
      <c r="I5" s="19">
        <f t="shared" si="0"/>
        <v>86812.639</v>
      </c>
    </row>
    <row r="6" spans="1:9" ht="12.75">
      <c r="A6" s="2"/>
      <c r="B6" s="15"/>
      <c r="C6" s="15"/>
      <c r="D6" s="15"/>
      <c r="E6" s="15"/>
      <c r="F6" s="15"/>
      <c r="G6" s="15"/>
      <c r="H6" s="15"/>
      <c r="I6" s="15"/>
    </row>
    <row r="7" spans="1:9" ht="12.75">
      <c r="A7" s="5" t="s">
        <v>1</v>
      </c>
      <c r="B7" s="15"/>
      <c r="C7" s="15"/>
      <c r="D7" s="15"/>
      <c r="E7" s="15"/>
      <c r="F7" s="15"/>
      <c r="G7" s="15"/>
      <c r="H7" s="15"/>
      <c r="I7" s="15"/>
    </row>
    <row r="8" spans="1:9" ht="12.75">
      <c r="A8" s="2"/>
      <c r="B8" s="15"/>
      <c r="C8" s="15"/>
      <c r="D8" s="15"/>
      <c r="E8" s="15"/>
      <c r="F8" s="15"/>
      <c r="G8" s="15"/>
      <c r="H8" s="15"/>
      <c r="I8" s="15"/>
    </row>
    <row r="9" spans="1:9" ht="12.75">
      <c r="A9" s="5" t="s">
        <v>2</v>
      </c>
      <c r="B9" s="61">
        <f>B10</f>
        <v>0</v>
      </c>
      <c r="C9" s="61">
        <f aca="true" t="shared" si="1" ref="C9:I9">C10</f>
        <v>0</v>
      </c>
      <c r="D9" s="61">
        <f t="shared" si="1"/>
        <v>0</v>
      </c>
      <c r="E9" s="61">
        <f t="shared" si="1"/>
        <v>0</v>
      </c>
      <c r="F9" s="61">
        <f t="shared" si="1"/>
        <v>0</v>
      </c>
      <c r="G9" s="61">
        <f t="shared" si="1"/>
        <v>0</v>
      </c>
      <c r="H9" s="61">
        <f t="shared" si="1"/>
        <v>0</v>
      </c>
      <c r="I9" s="61">
        <f t="shared" si="1"/>
        <v>0</v>
      </c>
    </row>
    <row r="10" spans="1:9" ht="12.75">
      <c r="A10" s="6" t="s">
        <v>3</v>
      </c>
      <c r="B10" s="15"/>
      <c r="C10" s="15"/>
      <c r="D10" s="15"/>
      <c r="E10" s="15"/>
      <c r="F10" s="15"/>
      <c r="G10" s="15"/>
      <c r="H10" s="15"/>
      <c r="I10" s="15"/>
    </row>
    <row r="11" spans="1:9" ht="12.75">
      <c r="A11" s="7" t="s">
        <v>4</v>
      </c>
      <c r="B11" s="15"/>
      <c r="C11" s="15"/>
      <c r="D11" s="15"/>
      <c r="E11" s="15"/>
      <c r="F11" s="15"/>
      <c r="G11" s="15"/>
      <c r="H11" s="15"/>
      <c r="I11" s="15"/>
    </row>
    <row r="12" spans="1:9" ht="12.75">
      <c r="A12" s="5" t="s">
        <v>5</v>
      </c>
      <c r="B12" s="61">
        <f>SUM(B13:B14)</f>
        <v>0</v>
      </c>
      <c r="C12" s="61">
        <f aca="true" t="shared" si="2" ref="C12:I12">SUM(C13:C14)</f>
        <v>0</v>
      </c>
      <c r="D12" s="61">
        <f t="shared" si="2"/>
        <v>0</v>
      </c>
      <c r="E12" s="61">
        <f t="shared" si="2"/>
        <v>0</v>
      </c>
      <c r="F12" s="61">
        <f t="shared" si="2"/>
        <v>0</v>
      </c>
      <c r="G12" s="61">
        <f t="shared" si="2"/>
        <v>0</v>
      </c>
      <c r="H12" s="61">
        <f t="shared" si="2"/>
        <v>0</v>
      </c>
      <c r="I12" s="61">
        <f t="shared" si="2"/>
        <v>364.99</v>
      </c>
    </row>
    <row r="13" spans="1:9" ht="12.75">
      <c r="A13" s="2" t="s">
        <v>6</v>
      </c>
      <c r="B13" s="15"/>
      <c r="C13" s="15"/>
      <c r="D13" s="15"/>
      <c r="E13" s="15"/>
      <c r="F13" s="15"/>
      <c r="G13" s="15"/>
      <c r="H13" s="15"/>
      <c r="I13" s="15"/>
    </row>
    <row r="14" spans="1:9" ht="12.75">
      <c r="A14" s="6" t="s">
        <v>7</v>
      </c>
      <c r="B14" s="16"/>
      <c r="C14" s="16"/>
      <c r="D14" s="16"/>
      <c r="E14" s="16"/>
      <c r="F14" s="16"/>
      <c r="G14" s="15"/>
      <c r="H14" s="18"/>
      <c r="I14" s="15">
        <v>364.99</v>
      </c>
    </row>
    <row r="15" spans="1:9" ht="12.75">
      <c r="A15" s="2"/>
      <c r="B15" s="15"/>
      <c r="C15" s="15"/>
      <c r="D15" s="15"/>
      <c r="E15" s="15"/>
      <c r="F15" s="15"/>
      <c r="G15" s="15"/>
      <c r="H15" s="15"/>
      <c r="I15" s="15"/>
    </row>
    <row r="16" spans="1:9" ht="12.75">
      <c r="A16" s="5" t="s">
        <v>8</v>
      </c>
      <c r="B16" s="61">
        <f>SUM(B17:B19)</f>
        <v>0</v>
      </c>
      <c r="C16" s="61">
        <f aca="true" t="shared" si="3" ref="C16:I16">SUM(C17:C19)</f>
        <v>0</v>
      </c>
      <c r="D16" s="61">
        <f t="shared" si="3"/>
        <v>0</v>
      </c>
      <c r="E16" s="61">
        <f t="shared" si="3"/>
        <v>0</v>
      </c>
      <c r="F16" s="61">
        <f t="shared" si="3"/>
        <v>0</v>
      </c>
      <c r="G16" s="61">
        <f t="shared" si="3"/>
        <v>0</v>
      </c>
      <c r="H16" s="61">
        <f t="shared" si="3"/>
        <v>0</v>
      </c>
      <c r="I16" s="61">
        <f t="shared" si="3"/>
        <v>683.31</v>
      </c>
    </row>
    <row r="17" spans="1:9" ht="12.75">
      <c r="A17" s="2" t="s">
        <v>9</v>
      </c>
      <c r="B17" s="16"/>
      <c r="C17" s="16"/>
      <c r="D17" s="16"/>
      <c r="E17" s="16"/>
      <c r="F17" s="16"/>
      <c r="G17" s="15"/>
      <c r="H17" s="18"/>
      <c r="I17" s="15">
        <v>497.42</v>
      </c>
    </row>
    <row r="18" spans="1:9" ht="12.75">
      <c r="A18" s="8" t="s">
        <v>10</v>
      </c>
      <c r="B18" s="16"/>
      <c r="C18" s="16"/>
      <c r="D18" s="16"/>
      <c r="E18" s="16"/>
      <c r="F18" s="16"/>
      <c r="G18" s="15"/>
      <c r="H18" s="18"/>
      <c r="I18" s="15">
        <v>185.89</v>
      </c>
    </row>
    <row r="19" spans="1:9" ht="12.75">
      <c r="A19" s="6" t="s">
        <v>11</v>
      </c>
      <c r="B19" s="15"/>
      <c r="C19" s="15"/>
      <c r="D19" s="15"/>
      <c r="E19" s="15"/>
      <c r="F19" s="15"/>
      <c r="G19" s="15"/>
      <c r="H19" s="15"/>
      <c r="I19" s="15"/>
    </row>
    <row r="20" spans="1:9" ht="12.75">
      <c r="A20" s="2" t="s">
        <v>4</v>
      </c>
      <c r="B20" s="15"/>
      <c r="C20" s="15"/>
      <c r="D20" s="15"/>
      <c r="E20" s="15"/>
      <c r="F20" s="15"/>
      <c r="G20" s="15"/>
      <c r="H20" s="15"/>
      <c r="I20" s="15"/>
    </row>
    <row r="21" spans="1:9" ht="12.75">
      <c r="A21" s="5" t="s">
        <v>12</v>
      </c>
      <c r="B21" s="15"/>
      <c r="C21" s="15"/>
      <c r="D21" s="15"/>
      <c r="E21" s="15"/>
      <c r="F21" s="15"/>
      <c r="G21" s="15"/>
      <c r="H21" s="15"/>
      <c r="I21" s="15"/>
    </row>
    <row r="22" spans="1:9" ht="12.75">
      <c r="A22" s="2"/>
      <c r="B22" s="15"/>
      <c r="C22" s="15"/>
      <c r="D22" s="15"/>
      <c r="E22" s="15"/>
      <c r="F22" s="15"/>
      <c r="G22" s="15"/>
      <c r="H22" s="15"/>
      <c r="I22" s="15"/>
    </row>
    <row r="23" spans="1:9" ht="12.75">
      <c r="A23" s="5" t="s">
        <v>13</v>
      </c>
      <c r="B23" s="61">
        <f>SUM(B24:B38)</f>
        <v>0</v>
      </c>
      <c r="C23" s="61">
        <f aca="true" t="shared" si="4" ref="C23:I23">SUM(C24:C38)</f>
        <v>0</v>
      </c>
      <c r="D23" s="61">
        <f t="shared" si="4"/>
        <v>0</v>
      </c>
      <c r="E23" s="61">
        <f t="shared" si="4"/>
        <v>0</v>
      </c>
      <c r="F23" s="61">
        <f t="shared" si="4"/>
        <v>0</v>
      </c>
      <c r="G23" s="61">
        <f t="shared" si="4"/>
        <v>1193.3</v>
      </c>
      <c r="H23" s="61">
        <f t="shared" si="4"/>
        <v>961.63</v>
      </c>
      <c r="I23" s="61">
        <f t="shared" si="4"/>
        <v>10850.93</v>
      </c>
    </row>
    <row r="24" spans="1:9" ht="12.75">
      <c r="A24" s="2" t="s">
        <v>14</v>
      </c>
      <c r="B24" s="15"/>
      <c r="C24" s="15"/>
      <c r="D24" s="15"/>
      <c r="E24" s="15"/>
      <c r="F24" s="15"/>
      <c r="G24" s="15"/>
      <c r="H24" s="15"/>
      <c r="I24" s="15"/>
    </row>
    <row r="25" spans="1:9" ht="12.75">
      <c r="A25" s="2" t="s">
        <v>15</v>
      </c>
      <c r="B25" s="15"/>
      <c r="C25" s="15"/>
      <c r="D25" s="15"/>
      <c r="E25" s="15"/>
      <c r="F25" s="15"/>
      <c r="G25" s="15"/>
      <c r="H25" s="15"/>
      <c r="I25" s="15"/>
    </row>
    <row r="26" spans="1:9" ht="12.75">
      <c r="A26" s="2" t="s">
        <v>16</v>
      </c>
      <c r="B26" s="15"/>
      <c r="C26" s="15"/>
      <c r="D26" s="15"/>
      <c r="E26" s="15"/>
      <c r="F26" s="15"/>
      <c r="G26" s="15"/>
      <c r="H26" s="15"/>
      <c r="I26" s="15"/>
    </row>
    <row r="27" spans="1:9" ht="12.75">
      <c r="A27" s="2" t="s">
        <v>17</v>
      </c>
      <c r="B27" s="15"/>
      <c r="C27" s="15"/>
      <c r="D27" s="15"/>
      <c r="E27" s="15"/>
      <c r="F27" s="15"/>
      <c r="G27" s="15"/>
      <c r="H27" s="15"/>
      <c r="I27" s="15"/>
    </row>
    <row r="28" spans="1:9" ht="12.75">
      <c r="A28" s="2" t="s">
        <v>18</v>
      </c>
      <c r="B28" s="15"/>
      <c r="C28" s="15"/>
      <c r="D28" s="15"/>
      <c r="E28" s="15"/>
      <c r="F28" s="15"/>
      <c r="G28" s="15"/>
      <c r="H28" s="15"/>
      <c r="I28" s="15"/>
    </row>
    <row r="29" spans="1:9" ht="12.75">
      <c r="A29" s="2" t="s">
        <v>19</v>
      </c>
      <c r="B29" s="16"/>
      <c r="C29" s="16"/>
      <c r="D29" s="16"/>
      <c r="E29" s="16"/>
      <c r="F29" s="16"/>
      <c r="G29" s="15"/>
      <c r="H29" s="18"/>
      <c r="I29" s="15">
        <v>152.69</v>
      </c>
    </row>
    <row r="30" spans="1:9" ht="12.75">
      <c r="A30" s="2" t="s">
        <v>20</v>
      </c>
      <c r="B30" s="15"/>
      <c r="C30" s="15"/>
      <c r="D30" s="15"/>
      <c r="E30" s="15"/>
      <c r="F30" s="15"/>
      <c r="G30" s="15"/>
      <c r="H30" s="15"/>
      <c r="I30" s="15"/>
    </row>
    <row r="31" spans="1:9" ht="12.75">
      <c r="A31" s="2" t="s">
        <v>21</v>
      </c>
      <c r="B31" s="15"/>
      <c r="C31" s="15"/>
      <c r="D31" s="15"/>
      <c r="E31" s="15"/>
      <c r="F31" s="15"/>
      <c r="G31" s="15"/>
      <c r="H31" s="15"/>
      <c r="I31" s="15"/>
    </row>
    <row r="32" spans="1:9" ht="12.75">
      <c r="A32" s="2" t="s">
        <v>22</v>
      </c>
      <c r="B32" s="15"/>
      <c r="C32" s="15"/>
      <c r="D32" s="15"/>
      <c r="E32" s="15"/>
      <c r="F32" s="15"/>
      <c r="G32" s="15"/>
      <c r="H32" s="15"/>
      <c r="I32" s="15"/>
    </row>
    <row r="33" spans="1:9" ht="12.75">
      <c r="A33" s="2" t="s">
        <v>23</v>
      </c>
      <c r="B33" s="16"/>
      <c r="C33" s="16"/>
      <c r="D33" s="16"/>
      <c r="E33" s="16"/>
      <c r="F33" s="16"/>
      <c r="G33" s="15">
        <v>231.67</v>
      </c>
      <c r="H33" s="18"/>
      <c r="I33" s="15"/>
    </row>
    <row r="34" spans="1:9" ht="12.75">
      <c r="A34" s="2" t="s">
        <v>24</v>
      </c>
      <c r="B34" s="15"/>
      <c r="C34" s="15"/>
      <c r="D34" s="15"/>
      <c r="E34" s="15"/>
      <c r="F34" s="15"/>
      <c r="G34" s="15"/>
      <c r="H34" s="15"/>
      <c r="I34" s="15"/>
    </row>
    <row r="35" spans="1:9" ht="12.75">
      <c r="A35" s="2" t="s">
        <v>25</v>
      </c>
      <c r="B35" s="16"/>
      <c r="C35" s="16"/>
      <c r="D35" s="16"/>
      <c r="E35" s="16"/>
      <c r="F35" s="16"/>
      <c r="G35" s="20"/>
      <c r="H35" s="20"/>
      <c r="I35" s="15">
        <v>82.16</v>
      </c>
    </row>
    <row r="36" spans="1:9" ht="12.75">
      <c r="A36" s="2" t="s">
        <v>26</v>
      </c>
      <c r="B36" s="16"/>
      <c r="C36" s="16"/>
      <c r="D36" s="16"/>
      <c r="E36" s="16"/>
      <c r="F36" s="16"/>
      <c r="G36" s="20">
        <v>642.74</v>
      </c>
      <c r="H36" s="20">
        <v>642.74</v>
      </c>
      <c r="I36" s="15">
        <v>814.57</v>
      </c>
    </row>
    <row r="37" spans="1:9" ht="12.75">
      <c r="A37" s="6" t="s">
        <v>27</v>
      </c>
      <c r="B37" s="16"/>
      <c r="C37" s="16"/>
      <c r="D37" s="16"/>
      <c r="E37" s="16"/>
      <c r="F37" s="16"/>
      <c r="G37" s="20"/>
      <c r="H37" s="18"/>
      <c r="I37" s="17">
        <v>9010.16</v>
      </c>
    </row>
    <row r="38" spans="1:9" ht="12.75">
      <c r="A38" s="6" t="s">
        <v>28</v>
      </c>
      <c r="B38" s="16"/>
      <c r="C38" s="16"/>
      <c r="D38" s="16"/>
      <c r="E38" s="16"/>
      <c r="F38" s="16"/>
      <c r="G38" s="20">
        <v>318.89</v>
      </c>
      <c r="H38" s="20">
        <v>318.89</v>
      </c>
      <c r="I38" s="15">
        <v>791.35</v>
      </c>
    </row>
    <row r="39" spans="1:9" ht="12.75">
      <c r="A39" s="2"/>
      <c r="B39" s="15"/>
      <c r="C39" s="15"/>
      <c r="D39" s="15"/>
      <c r="E39" s="15"/>
      <c r="F39" s="15"/>
      <c r="G39" s="15"/>
      <c r="H39" s="15"/>
      <c r="I39" s="15"/>
    </row>
    <row r="40" spans="1:9" ht="12.75">
      <c r="A40" s="5" t="s">
        <v>29</v>
      </c>
      <c r="B40" s="61">
        <f>SUM(B41:B43)</f>
        <v>148038.96</v>
      </c>
      <c r="C40" s="61">
        <f aca="true" t="shared" si="5" ref="C40:I40">SUM(C41:C43)</f>
        <v>145088.26</v>
      </c>
      <c r="D40" s="61">
        <f t="shared" si="5"/>
        <v>144000.06</v>
      </c>
      <c r="E40" s="61">
        <f t="shared" si="5"/>
        <v>150512.96</v>
      </c>
      <c r="F40" s="61">
        <f t="shared" si="5"/>
        <v>146387.46</v>
      </c>
      <c r="G40" s="61">
        <f t="shared" si="5"/>
        <v>69467.2</v>
      </c>
      <c r="H40" s="61">
        <f t="shared" si="5"/>
        <v>69467.2</v>
      </c>
      <c r="I40" s="61">
        <f t="shared" si="5"/>
        <v>69467.2</v>
      </c>
    </row>
    <row r="41" spans="1:9" ht="12.75">
      <c r="A41" s="2" t="s">
        <v>30</v>
      </c>
      <c r="B41" s="15"/>
      <c r="C41" s="15"/>
      <c r="D41" s="15"/>
      <c r="E41" s="15"/>
      <c r="F41" s="15"/>
      <c r="G41" s="15"/>
      <c r="H41" s="15"/>
      <c r="I41" s="15"/>
    </row>
    <row r="42" spans="1:9" ht="12.75">
      <c r="A42" s="2" t="s">
        <v>31</v>
      </c>
      <c r="B42" s="16">
        <v>148038.96</v>
      </c>
      <c r="C42" s="16">
        <v>145088.26</v>
      </c>
      <c r="D42" s="16">
        <v>144000.06</v>
      </c>
      <c r="E42" s="16">
        <v>150512.96</v>
      </c>
      <c r="F42" s="16">
        <v>146387.46</v>
      </c>
      <c r="G42" s="20">
        <v>69467.2</v>
      </c>
      <c r="H42" s="20">
        <v>69467.2</v>
      </c>
      <c r="I42" s="20">
        <v>69467.2</v>
      </c>
    </row>
    <row r="43" spans="1:9" ht="12.75">
      <c r="A43" s="2" t="s">
        <v>32</v>
      </c>
      <c r="B43" s="15"/>
      <c r="C43" s="15"/>
      <c r="D43" s="15"/>
      <c r="E43" s="15"/>
      <c r="F43" s="15"/>
      <c r="G43" s="15"/>
      <c r="H43" s="15"/>
      <c r="I43" s="15"/>
    </row>
    <row r="44" spans="1:9" ht="12.75">
      <c r="A44" s="2"/>
      <c r="B44" s="15"/>
      <c r="C44" s="15"/>
      <c r="D44" s="15"/>
      <c r="E44" s="15"/>
      <c r="F44" s="15"/>
      <c r="G44" s="15"/>
      <c r="H44" s="15"/>
      <c r="I44" s="15"/>
    </row>
    <row r="45" spans="1:9" ht="12.75">
      <c r="A45" s="5" t="s">
        <v>33</v>
      </c>
      <c r="B45" s="61">
        <f>SUM(B46:B56)</f>
        <v>18091.71</v>
      </c>
      <c r="C45" s="61">
        <f aca="true" t="shared" si="6" ref="C45:I45">SUM(C46:C56)</f>
        <v>18091.71</v>
      </c>
      <c r="D45" s="61">
        <f t="shared" si="6"/>
        <v>18091.71</v>
      </c>
      <c r="E45" s="61">
        <f t="shared" si="6"/>
        <v>18091.71</v>
      </c>
      <c r="F45" s="61">
        <f t="shared" si="6"/>
        <v>18091.71</v>
      </c>
      <c r="G45" s="61">
        <f t="shared" si="6"/>
        <v>3817.72</v>
      </c>
      <c r="H45" s="61">
        <f t="shared" si="6"/>
        <v>3817.72</v>
      </c>
      <c r="I45" s="61">
        <f t="shared" si="6"/>
        <v>5446.209000000001</v>
      </c>
    </row>
    <row r="46" spans="1:9" ht="12.75">
      <c r="A46" s="2" t="s">
        <v>34</v>
      </c>
      <c r="B46" s="15"/>
      <c r="C46" s="15"/>
      <c r="D46" s="15"/>
      <c r="E46" s="15"/>
      <c r="F46" s="15"/>
      <c r="G46" s="15"/>
      <c r="H46" s="15"/>
      <c r="I46" s="15"/>
    </row>
    <row r="47" spans="1:9" ht="12.75">
      <c r="A47" s="6" t="s">
        <v>35</v>
      </c>
      <c r="B47" s="15"/>
      <c r="C47" s="15"/>
      <c r="D47" s="15"/>
      <c r="E47" s="15"/>
      <c r="F47" s="15"/>
      <c r="G47" s="15"/>
      <c r="H47" s="15"/>
      <c r="I47" s="15"/>
    </row>
    <row r="48" spans="1:9" ht="12.75">
      <c r="A48" s="6" t="s">
        <v>36</v>
      </c>
      <c r="B48" s="16"/>
      <c r="C48" s="16"/>
      <c r="D48" s="16"/>
      <c r="E48" s="16"/>
      <c r="F48" s="16"/>
      <c r="G48" s="15">
        <v>401.81</v>
      </c>
      <c r="H48" s="15">
        <v>401.81</v>
      </c>
      <c r="I48" s="15">
        <v>365.87</v>
      </c>
    </row>
    <row r="49" spans="1:9" ht="12.75">
      <c r="A49" s="6" t="s">
        <v>37</v>
      </c>
      <c r="B49" s="16"/>
      <c r="C49" s="16"/>
      <c r="D49" s="16"/>
      <c r="E49" s="16"/>
      <c r="F49" s="16"/>
      <c r="G49" s="20"/>
      <c r="H49" s="20"/>
      <c r="I49" s="17">
        <v>80.06</v>
      </c>
    </row>
    <row r="50" spans="1:9" ht="12.75">
      <c r="A50" s="9" t="s">
        <v>38</v>
      </c>
      <c r="B50" s="15"/>
      <c r="C50" s="15"/>
      <c r="D50" s="15"/>
      <c r="E50" s="15"/>
      <c r="F50" s="15"/>
      <c r="G50" s="15"/>
      <c r="H50" s="15"/>
      <c r="I50" s="15"/>
    </row>
    <row r="51" spans="1:9" ht="12.75">
      <c r="A51" s="6" t="s">
        <v>39</v>
      </c>
      <c r="B51" s="16"/>
      <c r="C51" s="16"/>
      <c r="D51" s="16"/>
      <c r="E51" s="16"/>
      <c r="F51" s="16"/>
      <c r="G51" s="20">
        <v>1202.57</v>
      </c>
      <c r="H51" s="20">
        <v>1202.57</v>
      </c>
      <c r="I51" s="15">
        <v>613.46</v>
      </c>
    </row>
    <row r="52" spans="1:9" ht="12.75">
      <c r="A52" s="6" t="s">
        <v>40</v>
      </c>
      <c r="B52" s="16"/>
      <c r="C52" s="16"/>
      <c r="D52" s="16"/>
      <c r="E52" s="16"/>
      <c r="F52" s="16"/>
      <c r="G52" s="20">
        <v>2202.49</v>
      </c>
      <c r="H52" s="20">
        <v>2202.49</v>
      </c>
      <c r="I52" s="17">
        <v>4315.54</v>
      </c>
    </row>
    <row r="53" spans="1:9" ht="12.75">
      <c r="A53" s="6" t="s">
        <v>41</v>
      </c>
      <c r="B53" s="16"/>
      <c r="C53" s="16"/>
      <c r="D53" s="16"/>
      <c r="E53" s="16"/>
      <c r="F53" s="16"/>
      <c r="G53" s="15">
        <v>10.85</v>
      </c>
      <c r="H53" s="15">
        <v>10.85</v>
      </c>
      <c r="I53" s="15">
        <v>17.47</v>
      </c>
    </row>
    <row r="54" spans="1:9" ht="12.75">
      <c r="A54" s="6" t="s">
        <v>42</v>
      </c>
      <c r="B54" s="15"/>
      <c r="C54" s="15"/>
      <c r="D54" s="15"/>
      <c r="E54" s="15"/>
      <c r="F54" s="15"/>
      <c r="G54" s="15"/>
      <c r="H54" s="15"/>
      <c r="I54" s="15"/>
    </row>
    <row r="55" spans="1:9" ht="12.75">
      <c r="A55" s="9" t="s">
        <v>43</v>
      </c>
      <c r="B55" s="15"/>
      <c r="C55" s="15"/>
      <c r="D55" s="15"/>
      <c r="E55" s="15"/>
      <c r="F55" s="15"/>
      <c r="G55" s="15"/>
      <c r="H55" s="15"/>
      <c r="I55" s="15"/>
    </row>
    <row r="56" spans="1:9" ht="12.75">
      <c r="A56" s="9" t="s">
        <v>44</v>
      </c>
      <c r="B56" s="15">
        <v>18091.71</v>
      </c>
      <c r="C56" s="15">
        <v>18091.71</v>
      </c>
      <c r="D56" s="15">
        <v>18091.71</v>
      </c>
      <c r="E56" s="15">
        <v>18091.71</v>
      </c>
      <c r="F56" s="15">
        <v>18091.71</v>
      </c>
      <c r="G56" s="15"/>
      <c r="H56" s="15"/>
      <c r="I56" s="15">
        <v>53.809</v>
      </c>
    </row>
    <row r="57" spans="1:9" ht="12.75">
      <c r="A57" s="9"/>
      <c r="B57" s="15"/>
      <c r="C57" s="15"/>
      <c r="D57" s="15"/>
      <c r="E57" s="15"/>
      <c r="F57" s="15"/>
      <c r="G57" s="15"/>
      <c r="H57" s="15"/>
      <c r="I57" s="15"/>
    </row>
    <row r="58" spans="1:9" ht="12.75">
      <c r="A58" s="4" t="s">
        <v>45</v>
      </c>
      <c r="B58" s="19">
        <f>SUM(B59:B65)</f>
        <v>0</v>
      </c>
      <c r="C58" s="19">
        <f aca="true" t="shared" si="7" ref="C58:I58">SUM(C59:C65)</f>
        <v>0</v>
      </c>
      <c r="D58" s="19">
        <f t="shared" si="7"/>
        <v>0</v>
      </c>
      <c r="E58" s="19">
        <f t="shared" si="7"/>
        <v>0</v>
      </c>
      <c r="F58" s="19">
        <f t="shared" si="7"/>
        <v>0</v>
      </c>
      <c r="G58" s="19">
        <f t="shared" si="7"/>
        <v>0</v>
      </c>
      <c r="H58" s="19">
        <f t="shared" si="7"/>
        <v>0</v>
      </c>
      <c r="I58" s="19">
        <f t="shared" si="7"/>
        <v>0</v>
      </c>
    </row>
    <row r="59" spans="1:9" ht="12.75">
      <c r="A59" s="2" t="s">
        <v>46</v>
      </c>
      <c r="B59" s="15"/>
      <c r="C59" s="15"/>
      <c r="D59" s="15"/>
      <c r="E59" s="15"/>
      <c r="F59" s="15"/>
      <c r="G59" s="15"/>
      <c r="H59" s="15"/>
      <c r="I59" s="15"/>
    </row>
    <row r="60" spans="1:9" ht="12.75">
      <c r="A60" s="2" t="s">
        <v>47</v>
      </c>
      <c r="B60" s="15"/>
      <c r="C60" s="15"/>
      <c r="D60" s="15"/>
      <c r="E60" s="15"/>
      <c r="F60" s="15"/>
      <c r="G60" s="15"/>
      <c r="H60" s="15"/>
      <c r="I60" s="15"/>
    </row>
    <row r="61" spans="1:9" ht="12.75">
      <c r="A61" s="2" t="s">
        <v>48</v>
      </c>
      <c r="B61" s="15"/>
      <c r="C61" s="15"/>
      <c r="D61" s="15"/>
      <c r="E61" s="15"/>
      <c r="F61" s="15"/>
      <c r="G61" s="15"/>
      <c r="H61" s="15"/>
      <c r="I61" s="15"/>
    </row>
    <row r="62" spans="1:9" ht="12.75">
      <c r="A62" s="2" t="s">
        <v>49</v>
      </c>
      <c r="B62" s="15"/>
      <c r="C62" s="15"/>
      <c r="D62" s="15"/>
      <c r="E62" s="15"/>
      <c r="F62" s="15"/>
      <c r="G62" s="15"/>
      <c r="H62" s="15"/>
      <c r="I62" s="15"/>
    </row>
    <row r="63" spans="1:9" ht="12.75">
      <c r="A63" s="2" t="s">
        <v>50</v>
      </c>
      <c r="B63" s="15"/>
      <c r="C63" s="15"/>
      <c r="D63" s="15"/>
      <c r="E63" s="15"/>
      <c r="F63" s="15"/>
      <c r="G63" s="15"/>
      <c r="H63" s="15"/>
      <c r="I63" s="15"/>
    </row>
    <row r="64" spans="1:9" ht="12.75">
      <c r="A64" s="2" t="s">
        <v>51</v>
      </c>
      <c r="B64" s="15"/>
      <c r="C64" s="15"/>
      <c r="D64" s="15"/>
      <c r="E64" s="15"/>
      <c r="F64" s="15"/>
      <c r="G64" s="15"/>
      <c r="H64" s="15"/>
      <c r="I64" s="15"/>
    </row>
    <row r="65" spans="1:9" ht="12.75">
      <c r="A65" s="2" t="s">
        <v>52</v>
      </c>
      <c r="B65" s="15"/>
      <c r="C65" s="15"/>
      <c r="D65" s="15"/>
      <c r="E65" s="15"/>
      <c r="F65" s="15"/>
      <c r="G65" s="15"/>
      <c r="H65" s="15"/>
      <c r="I65" s="15"/>
    </row>
    <row r="66" spans="1:9" ht="12.75">
      <c r="A66" s="2"/>
      <c r="B66" s="15"/>
      <c r="C66" s="15"/>
      <c r="D66" s="15"/>
      <c r="E66" s="15"/>
      <c r="F66" s="15"/>
      <c r="G66" s="15"/>
      <c r="H66" s="15"/>
      <c r="I66" s="15"/>
    </row>
    <row r="67" spans="1:9" ht="12.75">
      <c r="A67" s="4" t="s">
        <v>53</v>
      </c>
      <c r="B67" s="19">
        <f>SUM(B68:B70)</f>
        <v>353.9</v>
      </c>
      <c r="C67" s="19">
        <f aca="true" t="shared" si="8" ref="C67:I67">SUM(C68:C70)</f>
        <v>295.3</v>
      </c>
      <c r="D67" s="19">
        <f t="shared" si="8"/>
        <v>311.8</v>
      </c>
      <c r="E67" s="19">
        <f t="shared" si="8"/>
        <v>270.1</v>
      </c>
      <c r="F67" s="19">
        <f t="shared" si="8"/>
        <v>235.7</v>
      </c>
      <c r="G67" s="19">
        <f t="shared" si="8"/>
        <v>226.93</v>
      </c>
      <c r="H67" s="19">
        <f t="shared" si="8"/>
        <v>164.75</v>
      </c>
      <c r="I67" s="19">
        <f t="shared" si="8"/>
        <v>118.95</v>
      </c>
    </row>
    <row r="68" spans="1:9" ht="12.75">
      <c r="A68" s="2" t="s">
        <v>54</v>
      </c>
      <c r="B68" s="15"/>
      <c r="C68" s="15"/>
      <c r="D68" s="15"/>
      <c r="E68" s="15"/>
      <c r="F68" s="15"/>
      <c r="G68" s="15"/>
      <c r="H68" s="15"/>
      <c r="I68" s="15"/>
    </row>
    <row r="69" spans="1:9" ht="12.75">
      <c r="A69" s="2" t="s">
        <v>55</v>
      </c>
      <c r="B69" s="15"/>
      <c r="C69" s="15"/>
      <c r="D69" s="15"/>
      <c r="E69" s="15"/>
      <c r="F69" s="15"/>
      <c r="G69" s="15"/>
      <c r="H69" s="15"/>
      <c r="I69" s="15"/>
    </row>
    <row r="70" spans="1:9" ht="12.75">
      <c r="A70" s="2" t="s">
        <v>56</v>
      </c>
      <c r="B70" s="16">
        <v>353.9</v>
      </c>
      <c r="C70" s="16">
        <v>295.3</v>
      </c>
      <c r="D70" s="16">
        <v>311.8</v>
      </c>
      <c r="E70" s="16">
        <v>270.1</v>
      </c>
      <c r="F70" s="16">
        <v>235.7</v>
      </c>
      <c r="G70" s="15">
        <v>226.93</v>
      </c>
      <c r="H70" s="18">
        <v>164.75</v>
      </c>
      <c r="I70" s="20">
        <v>118.95</v>
      </c>
    </row>
    <row r="71" spans="1:9" ht="12.75">
      <c r="A71" s="2"/>
      <c r="B71" s="15"/>
      <c r="C71" s="15"/>
      <c r="D71" s="15"/>
      <c r="E71" s="15"/>
      <c r="F71" s="15"/>
      <c r="G71" s="15"/>
      <c r="H71" s="15"/>
      <c r="I71" s="15"/>
    </row>
    <row r="72" spans="1:9" ht="12.75">
      <c r="A72" s="4" t="s">
        <v>57</v>
      </c>
      <c r="B72" s="19">
        <f>B73</f>
        <v>0</v>
      </c>
      <c r="C72" s="19">
        <f aca="true" t="shared" si="9" ref="C72:I72">C73</f>
        <v>0</v>
      </c>
      <c r="D72" s="19">
        <f t="shared" si="9"/>
        <v>0</v>
      </c>
      <c r="E72" s="19">
        <f t="shared" si="9"/>
        <v>0</v>
      </c>
      <c r="F72" s="19">
        <f t="shared" si="9"/>
        <v>85605</v>
      </c>
      <c r="G72" s="19">
        <f t="shared" si="9"/>
        <v>98944.01</v>
      </c>
      <c r="H72" s="19">
        <f t="shared" si="9"/>
        <v>97359.562</v>
      </c>
      <c r="I72" s="19">
        <f t="shared" si="9"/>
        <v>101821.86</v>
      </c>
    </row>
    <row r="73" spans="1:9" ht="12.75">
      <c r="A73" s="2" t="s">
        <v>58</v>
      </c>
      <c r="B73" s="16"/>
      <c r="C73" s="16"/>
      <c r="D73" s="16"/>
      <c r="E73" s="16"/>
      <c r="F73" s="16">
        <v>85605</v>
      </c>
      <c r="G73" s="17">
        <v>98944.01</v>
      </c>
      <c r="H73" s="18">
        <v>97359.562</v>
      </c>
      <c r="I73" s="17">
        <v>101821.86</v>
      </c>
    </row>
    <row r="74" spans="1:9" ht="12.75">
      <c r="A74" s="2"/>
      <c r="B74" s="15"/>
      <c r="C74" s="15"/>
      <c r="D74" s="15"/>
      <c r="E74" s="15"/>
      <c r="F74" s="15"/>
      <c r="G74" s="15"/>
      <c r="H74" s="15"/>
      <c r="I74" s="15"/>
    </row>
    <row r="75" spans="1:9" ht="12.75">
      <c r="A75" s="4" t="s">
        <v>59</v>
      </c>
      <c r="B75" s="15"/>
      <c r="C75" s="15"/>
      <c r="D75" s="15"/>
      <c r="E75" s="15"/>
      <c r="F75" s="15"/>
      <c r="G75" s="15"/>
      <c r="H75" s="15"/>
      <c r="I75" s="15"/>
    </row>
    <row r="76" spans="1:9" ht="12.75">
      <c r="A76" s="2" t="s">
        <v>60</v>
      </c>
      <c r="B76" s="15"/>
      <c r="C76" s="15"/>
      <c r="D76" s="15"/>
      <c r="E76" s="15"/>
      <c r="F76" s="15"/>
      <c r="G76" s="15"/>
      <c r="H76" s="15"/>
      <c r="I76" s="15"/>
    </row>
    <row r="77" spans="1:9" ht="12.75">
      <c r="A77" s="4" t="s">
        <v>61</v>
      </c>
      <c r="B77" s="15"/>
      <c r="C77" s="15"/>
      <c r="D77" s="15"/>
      <c r="E77" s="15"/>
      <c r="F77" s="15"/>
      <c r="G77" s="15"/>
      <c r="H77" s="15"/>
      <c r="I77" s="15"/>
    </row>
    <row r="78" spans="1:9" ht="12.75">
      <c r="A78" s="2" t="s">
        <v>62</v>
      </c>
      <c r="B78" s="15"/>
      <c r="C78" s="15"/>
      <c r="D78" s="15"/>
      <c r="E78" s="15"/>
      <c r="F78" s="15"/>
      <c r="G78" s="15"/>
      <c r="H78" s="15"/>
      <c r="I78" s="15"/>
    </row>
    <row r="79" spans="1:9" ht="12.75">
      <c r="A79" s="4" t="s">
        <v>63</v>
      </c>
      <c r="B79" s="19">
        <f>B80</f>
        <v>12248.5</v>
      </c>
      <c r="C79" s="19">
        <f aca="true" t="shared" si="10" ref="C79:I79">C80</f>
        <v>12462.2</v>
      </c>
      <c r="D79" s="19">
        <f t="shared" si="10"/>
        <v>11342.7</v>
      </c>
      <c r="E79" s="19">
        <f t="shared" si="10"/>
        <v>9602.6</v>
      </c>
      <c r="F79" s="19">
        <f t="shared" si="10"/>
        <v>8557.8</v>
      </c>
      <c r="G79" s="19">
        <f t="shared" si="10"/>
        <v>14053.06</v>
      </c>
      <c r="H79" s="19">
        <f t="shared" si="10"/>
        <v>14053.06</v>
      </c>
      <c r="I79" s="19">
        <f t="shared" si="10"/>
        <v>3902.26</v>
      </c>
    </row>
    <row r="80" spans="1:9" ht="12.75">
      <c r="A80" s="2" t="s">
        <v>64</v>
      </c>
      <c r="B80" s="16">
        <v>12248.5</v>
      </c>
      <c r="C80" s="16">
        <v>12462.2</v>
      </c>
      <c r="D80" s="16">
        <v>11342.7</v>
      </c>
      <c r="E80" s="16">
        <v>9602.6</v>
      </c>
      <c r="F80" s="16">
        <v>8557.8</v>
      </c>
      <c r="G80" s="20">
        <v>14053.06</v>
      </c>
      <c r="H80" s="18">
        <v>14053.06</v>
      </c>
      <c r="I80" s="17">
        <v>3902.26</v>
      </c>
    </row>
    <row r="81" spans="1:9" ht="12.75">
      <c r="A81" s="2"/>
      <c r="B81" s="15"/>
      <c r="C81" s="15"/>
      <c r="D81" s="15"/>
      <c r="E81" s="15"/>
      <c r="F81" s="15"/>
      <c r="G81" s="15"/>
      <c r="H81" s="15"/>
      <c r="I81" s="15"/>
    </row>
    <row r="82" spans="1:9" ht="12.75">
      <c r="A82" s="4" t="s">
        <v>65</v>
      </c>
      <c r="B82" s="19">
        <f>SUM(B83:B85)</f>
        <v>0</v>
      </c>
      <c r="C82" s="19">
        <f aca="true" t="shared" si="11" ref="C82:I82">SUM(C83:C85)</f>
        <v>0</v>
      </c>
      <c r="D82" s="19">
        <f t="shared" si="11"/>
        <v>0</v>
      </c>
      <c r="E82" s="19">
        <f t="shared" si="11"/>
        <v>0</v>
      </c>
      <c r="F82" s="19">
        <f t="shared" si="11"/>
        <v>0</v>
      </c>
      <c r="G82" s="19">
        <f t="shared" si="11"/>
        <v>0</v>
      </c>
      <c r="H82" s="19">
        <f t="shared" si="11"/>
        <v>0</v>
      </c>
      <c r="I82" s="19">
        <f t="shared" si="11"/>
        <v>0</v>
      </c>
    </row>
    <row r="83" spans="1:9" ht="12.75">
      <c r="A83" s="2" t="s">
        <v>66</v>
      </c>
      <c r="B83" s="15"/>
      <c r="C83" s="15"/>
      <c r="D83" s="15"/>
      <c r="E83" s="15"/>
      <c r="F83" s="15"/>
      <c r="G83" s="15"/>
      <c r="H83" s="15"/>
      <c r="I83" s="15"/>
    </row>
    <row r="84" spans="1:9" ht="12.75">
      <c r="A84" s="2" t="s">
        <v>67</v>
      </c>
      <c r="B84" s="15"/>
      <c r="C84" s="15"/>
      <c r="D84" s="15"/>
      <c r="E84" s="15"/>
      <c r="F84" s="15"/>
      <c r="G84" s="15"/>
      <c r="H84" s="15"/>
      <c r="I84" s="15"/>
    </row>
    <row r="85" spans="1:9" ht="12.75">
      <c r="A85" s="2" t="s">
        <v>68</v>
      </c>
      <c r="B85" s="15"/>
      <c r="C85" s="15"/>
      <c r="D85" s="15"/>
      <c r="E85" s="15"/>
      <c r="F85" s="15"/>
      <c r="G85" s="15"/>
      <c r="H85" s="15"/>
      <c r="I85" s="15"/>
    </row>
    <row r="86" spans="1:9" ht="12.75">
      <c r="A86" s="2"/>
      <c r="B86" s="15"/>
      <c r="C86" s="15"/>
      <c r="D86" s="15"/>
      <c r="E86" s="15"/>
      <c r="F86" s="15"/>
      <c r="G86" s="15"/>
      <c r="H86" s="15"/>
      <c r="I86" s="15"/>
    </row>
    <row r="87" spans="1:9" ht="12.75">
      <c r="A87" s="4" t="s">
        <v>69</v>
      </c>
      <c r="B87" s="19">
        <f>SUM(B88:B95)</f>
        <v>32774.85</v>
      </c>
      <c r="C87" s="19">
        <f aca="true" t="shared" si="12" ref="C87:I87">SUM(C88:C95)</f>
        <v>32837.649999999994</v>
      </c>
      <c r="D87" s="19">
        <f t="shared" si="12"/>
        <v>32641.149999999998</v>
      </c>
      <c r="E87" s="19">
        <f t="shared" si="12"/>
        <v>34597.75</v>
      </c>
      <c r="F87" s="19">
        <f t="shared" si="12"/>
        <v>32109.85</v>
      </c>
      <c r="G87" s="19">
        <f t="shared" si="12"/>
        <v>5751.72</v>
      </c>
      <c r="H87" s="19">
        <f t="shared" si="12"/>
        <v>5839.68</v>
      </c>
      <c r="I87" s="19">
        <f t="shared" si="12"/>
        <v>28015.850000000002</v>
      </c>
    </row>
    <row r="88" spans="1:9" ht="12.75">
      <c r="A88" s="2" t="s">
        <v>70</v>
      </c>
      <c r="B88" s="15"/>
      <c r="C88" s="15"/>
      <c r="D88" s="15"/>
      <c r="E88" s="15"/>
      <c r="F88" s="15"/>
      <c r="G88" s="15"/>
      <c r="H88" s="15"/>
      <c r="I88" s="15"/>
    </row>
    <row r="89" spans="1:9" ht="12.75">
      <c r="A89" s="2" t="s">
        <v>71</v>
      </c>
      <c r="B89" s="16">
        <v>4913</v>
      </c>
      <c r="C89" s="16">
        <v>4975.8</v>
      </c>
      <c r="D89" s="16">
        <v>4779.3</v>
      </c>
      <c r="E89" s="16">
        <v>6735.9</v>
      </c>
      <c r="F89" s="16">
        <v>4248</v>
      </c>
      <c r="G89" s="17">
        <v>3287.13</v>
      </c>
      <c r="H89" s="18">
        <v>3375.09</v>
      </c>
      <c r="I89" s="20">
        <v>800.37</v>
      </c>
    </row>
    <row r="90" spans="1:9" ht="12.75">
      <c r="A90" s="2" t="s">
        <v>72</v>
      </c>
      <c r="B90" s="15"/>
      <c r="C90" s="15"/>
      <c r="D90" s="15"/>
      <c r="E90" s="15"/>
      <c r="F90" s="15"/>
      <c r="G90" s="15"/>
      <c r="H90" s="15"/>
      <c r="I90" s="15"/>
    </row>
    <row r="91" spans="1:9" ht="12.75">
      <c r="A91" s="2" t="s">
        <v>73</v>
      </c>
      <c r="B91" s="16">
        <v>16717.14</v>
      </c>
      <c r="C91" s="16">
        <v>16717.14</v>
      </c>
      <c r="D91" s="16">
        <v>16717.14</v>
      </c>
      <c r="E91" s="16">
        <v>16717.14</v>
      </c>
      <c r="F91" s="16">
        <v>16717.14</v>
      </c>
      <c r="G91" s="20"/>
      <c r="H91" s="18"/>
      <c r="I91" s="15"/>
    </row>
    <row r="92" spans="1:9" ht="12.75">
      <c r="A92" s="2" t="s">
        <v>74</v>
      </c>
      <c r="B92" s="16"/>
      <c r="C92" s="16"/>
      <c r="D92" s="16"/>
      <c r="E92" s="16"/>
      <c r="F92" s="16"/>
      <c r="G92" s="20">
        <v>1931.68</v>
      </c>
      <c r="H92" s="20">
        <v>1931.68</v>
      </c>
      <c r="I92" s="17">
        <v>20706.02</v>
      </c>
    </row>
    <row r="93" spans="1:9" ht="12.75">
      <c r="A93" s="2" t="s">
        <v>75</v>
      </c>
      <c r="B93" s="16"/>
      <c r="C93" s="16"/>
      <c r="D93" s="16"/>
      <c r="E93" s="16"/>
      <c r="F93" s="16"/>
      <c r="G93" s="15">
        <v>532.91</v>
      </c>
      <c r="H93" s="18">
        <v>532.91</v>
      </c>
      <c r="I93" s="17">
        <v>6024.58</v>
      </c>
    </row>
    <row r="94" spans="1:9" ht="12.75">
      <c r="A94" s="2" t="s">
        <v>76</v>
      </c>
      <c r="B94" s="16">
        <v>11144.71</v>
      </c>
      <c r="C94" s="16">
        <v>11144.71</v>
      </c>
      <c r="D94" s="16">
        <v>11144.71</v>
      </c>
      <c r="E94" s="16">
        <v>11144.71</v>
      </c>
      <c r="F94" s="16">
        <v>11144.71</v>
      </c>
      <c r="G94" s="20"/>
      <c r="H94" s="18"/>
      <c r="I94" s="15"/>
    </row>
    <row r="95" spans="1:9" ht="12.75">
      <c r="A95" s="6" t="s">
        <v>77</v>
      </c>
      <c r="B95" s="16"/>
      <c r="C95" s="16"/>
      <c r="D95" s="16"/>
      <c r="E95" s="16"/>
      <c r="F95" s="16"/>
      <c r="G95" s="20"/>
      <c r="H95" s="20"/>
      <c r="I95" s="17">
        <v>484.88</v>
      </c>
    </row>
    <row r="96" spans="1:9" ht="12.75">
      <c r="A96" s="6"/>
      <c r="B96" s="15"/>
      <c r="C96" s="15"/>
      <c r="D96" s="15"/>
      <c r="E96" s="15"/>
      <c r="F96" s="15"/>
      <c r="G96" s="15"/>
      <c r="H96" s="15"/>
      <c r="I96" s="15"/>
    </row>
    <row r="97" spans="1:9" ht="12.75">
      <c r="A97" s="4" t="s">
        <v>78</v>
      </c>
      <c r="B97" s="19">
        <f>SUM(B98:B105)</f>
        <v>7709.3</v>
      </c>
      <c r="C97" s="19">
        <f aca="true" t="shared" si="13" ref="C97:I97">SUM(C98:C105)</f>
        <v>9276.1</v>
      </c>
      <c r="D97" s="19">
        <f t="shared" si="13"/>
        <v>6210.4</v>
      </c>
      <c r="E97" s="19">
        <f t="shared" si="13"/>
        <v>6844.1</v>
      </c>
      <c r="F97" s="19">
        <f t="shared" si="13"/>
        <v>10944</v>
      </c>
      <c r="G97" s="19">
        <f t="shared" si="13"/>
        <v>11054.130000000001</v>
      </c>
      <c r="H97" s="19">
        <f t="shared" si="13"/>
        <v>11054.130000000001</v>
      </c>
      <c r="I97" s="19">
        <f t="shared" si="13"/>
        <v>17285.440000000002</v>
      </c>
    </row>
    <row r="98" spans="1:9" ht="12.75">
      <c r="A98" s="2" t="s">
        <v>79</v>
      </c>
      <c r="B98" s="16">
        <v>540.5</v>
      </c>
      <c r="C98" s="16">
        <v>548</v>
      </c>
      <c r="D98" s="16">
        <v>1260.6</v>
      </c>
      <c r="E98" s="16">
        <v>2817.1</v>
      </c>
      <c r="F98" s="16">
        <v>3428.3</v>
      </c>
      <c r="G98" s="20"/>
      <c r="H98" s="18"/>
      <c r="I98" s="15"/>
    </row>
    <row r="99" spans="1:9" ht="12.75">
      <c r="A99" s="2" t="s">
        <v>80</v>
      </c>
      <c r="B99" s="16"/>
      <c r="C99" s="16"/>
      <c r="D99" s="16"/>
      <c r="E99" s="16"/>
      <c r="F99" s="16"/>
      <c r="G99" s="20">
        <v>3017.63</v>
      </c>
      <c r="H99" s="20">
        <v>3017.63</v>
      </c>
      <c r="I99" s="17">
        <v>1415.48</v>
      </c>
    </row>
    <row r="100" spans="1:9" ht="12.75">
      <c r="A100" s="6" t="s">
        <v>81</v>
      </c>
      <c r="B100" s="15"/>
      <c r="C100" s="15"/>
      <c r="D100" s="15"/>
      <c r="E100" s="15"/>
      <c r="F100" s="15"/>
      <c r="G100" s="15"/>
      <c r="H100" s="15"/>
      <c r="I100" s="15"/>
    </row>
    <row r="101" spans="1:9" ht="12.75">
      <c r="A101" s="2" t="s">
        <v>82</v>
      </c>
      <c r="B101" s="16">
        <v>7168.8</v>
      </c>
      <c r="C101" s="16">
        <v>8728.1</v>
      </c>
      <c r="D101" s="16">
        <v>4949.8</v>
      </c>
      <c r="E101" s="16">
        <v>4027</v>
      </c>
      <c r="F101" s="16">
        <v>7515.7</v>
      </c>
      <c r="G101" s="20"/>
      <c r="H101" s="18"/>
      <c r="I101" s="15"/>
    </row>
    <row r="102" spans="1:9" ht="12.75">
      <c r="A102" s="2" t="s">
        <v>83</v>
      </c>
      <c r="B102" s="16"/>
      <c r="C102" s="16"/>
      <c r="D102" s="16"/>
      <c r="E102" s="16"/>
      <c r="F102" s="16"/>
      <c r="G102" s="20">
        <v>1024.79</v>
      </c>
      <c r="H102" s="20">
        <v>1024.79</v>
      </c>
      <c r="I102" s="15">
        <v>897.11</v>
      </c>
    </row>
    <row r="103" spans="1:9" ht="12.75">
      <c r="A103" s="6" t="s">
        <v>183</v>
      </c>
      <c r="B103" s="16"/>
      <c r="C103" s="16"/>
      <c r="D103" s="16"/>
      <c r="E103" s="16"/>
      <c r="F103" s="16"/>
      <c r="G103" s="20">
        <v>1092.65</v>
      </c>
      <c r="H103" s="20">
        <v>1092.65</v>
      </c>
      <c r="I103" s="17">
        <v>6925.02</v>
      </c>
    </row>
    <row r="104" spans="1:9" ht="12.75">
      <c r="A104" s="6" t="s">
        <v>187</v>
      </c>
      <c r="B104" s="16"/>
      <c r="C104" s="16"/>
      <c r="D104" s="16"/>
      <c r="E104" s="16"/>
      <c r="F104" s="16"/>
      <c r="G104" s="20">
        <v>5919.06</v>
      </c>
      <c r="H104" s="20">
        <v>5919.06</v>
      </c>
      <c r="I104" s="17">
        <v>5744.77</v>
      </c>
    </row>
    <row r="105" spans="1:9" ht="12.75">
      <c r="A105" s="6" t="s">
        <v>84</v>
      </c>
      <c r="B105" s="16"/>
      <c r="C105" s="16"/>
      <c r="D105" s="16"/>
      <c r="E105" s="16"/>
      <c r="F105" s="16"/>
      <c r="G105" s="20"/>
      <c r="H105" s="18"/>
      <c r="I105" s="17">
        <v>2303.06</v>
      </c>
    </row>
    <row r="106" spans="1:9" ht="12.75">
      <c r="A106" s="6"/>
      <c r="B106" s="15"/>
      <c r="C106" s="15"/>
      <c r="D106" s="15"/>
      <c r="E106" s="15"/>
      <c r="F106" s="15"/>
      <c r="G106" s="15"/>
      <c r="H106" s="15"/>
      <c r="I106" s="15"/>
    </row>
    <row r="107" spans="1:9" ht="12.75">
      <c r="A107" s="4" t="s">
        <v>85</v>
      </c>
      <c r="B107" s="19">
        <f>SUM(B108:B112)</f>
        <v>5306.3</v>
      </c>
      <c r="C107" s="19">
        <f aca="true" t="shared" si="14" ref="C107:I107">SUM(C108:C112)</f>
        <v>6473.3</v>
      </c>
      <c r="D107" s="19">
        <f t="shared" si="14"/>
        <v>11746.9</v>
      </c>
      <c r="E107" s="19">
        <f t="shared" si="14"/>
        <v>6340.3</v>
      </c>
      <c r="F107" s="19">
        <f t="shared" si="14"/>
        <v>7413.1</v>
      </c>
      <c r="G107" s="19">
        <f t="shared" si="14"/>
        <v>7597.450000000001</v>
      </c>
      <c r="H107" s="19">
        <f t="shared" si="14"/>
        <v>7597.450000000001</v>
      </c>
      <c r="I107" s="19">
        <f t="shared" si="14"/>
        <v>7115.82</v>
      </c>
    </row>
    <row r="108" spans="1:9" ht="12.75">
      <c r="A108" s="2" t="s">
        <v>86</v>
      </c>
      <c r="B108" s="16">
        <v>5306.3</v>
      </c>
      <c r="C108" s="16">
        <v>6473.3</v>
      </c>
      <c r="D108" s="16">
        <v>11746.9</v>
      </c>
      <c r="E108" s="16">
        <v>6340.3</v>
      </c>
      <c r="F108" s="16">
        <v>7413.1</v>
      </c>
      <c r="G108" s="20"/>
      <c r="H108" s="18"/>
      <c r="I108" s="15"/>
    </row>
    <row r="109" spans="1:9" ht="12.75">
      <c r="A109" s="2" t="s">
        <v>87</v>
      </c>
      <c r="B109" s="16"/>
      <c r="C109" s="16"/>
      <c r="D109" s="16"/>
      <c r="E109" s="16"/>
      <c r="F109" s="16"/>
      <c r="G109" s="20">
        <v>4204.39</v>
      </c>
      <c r="H109" s="20">
        <v>4204.39</v>
      </c>
      <c r="I109" s="17">
        <v>4719.16</v>
      </c>
    </row>
    <row r="110" spans="1:9" ht="12.75">
      <c r="A110" s="2" t="s">
        <v>88</v>
      </c>
      <c r="B110" s="16"/>
      <c r="C110" s="16"/>
      <c r="D110" s="16"/>
      <c r="E110" s="16"/>
      <c r="F110" s="16"/>
      <c r="G110" s="20">
        <v>3393.06</v>
      </c>
      <c r="H110" s="20">
        <v>3393.06</v>
      </c>
      <c r="I110" s="17">
        <v>2396.66</v>
      </c>
    </row>
    <row r="111" spans="1:9" ht="12.75">
      <c r="A111" s="2" t="s">
        <v>89</v>
      </c>
      <c r="B111" s="15"/>
      <c r="C111" s="15"/>
      <c r="D111" s="15"/>
      <c r="E111" s="15"/>
      <c r="F111" s="15"/>
      <c r="G111" s="15"/>
      <c r="H111" s="15"/>
      <c r="I111" s="15"/>
    </row>
    <row r="112" spans="1:9" ht="12.75">
      <c r="A112" s="2" t="s">
        <v>90</v>
      </c>
      <c r="B112" s="15"/>
      <c r="C112" s="15"/>
      <c r="D112" s="15"/>
      <c r="E112" s="15"/>
      <c r="F112" s="15"/>
      <c r="G112" s="15"/>
      <c r="H112" s="15"/>
      <c r="I112" s="15"/>
    </row>
    <row r="113" spans="1:9" ht="12.75">
      <c r="A113" s="2"/>
      <c r="B113" s="15"/>
      <c r="C113" s="15"/>
      <c r="D113" s="15"/>
      <c r="E113" s="15"/>
      <c r="F113" s="15"/>
      <c r="G113" s="15"/>
      <c r="H113" s="15"/>
      <c r="I113" s="15"/>
    </row>
    <row r="114" spans="1:9" ht="12.75">
      <c r="A114" s="4" t="s">
        <v>177</v>
      </c>
      <c r="B114" s="15"/>
      <c r="C114" s="15"/>
      <c r="D114" s="15"/>
      <c r="E114" s="15"/>
      <c r="F114" s="15"/>
      <c r="G114" s="15"/>
      <c r="H114" s="15"/>
      <c r="I114" s="15"/>
    </row>
    <row r="115" spans="1:9" ht="12.75">
      <c r="A115" s="2"/>
      <c r="B115" s="15"/>
      <c r="C115" s="15"/>
      <c r="D115" s="15"/>
      <c r="E115" s="15"/>
      <c r="F115" s="15"/>
      <c r="G115" s="15"/>
      <c r="H115" s="15"/>
      <c r="I115" s="15"/>
    </row>
    <row r="116" spans="1:9" ht="12.75">
      <c r="A116" s="3" t="s">
        <v>179</v>
      </c>
      <c r="B116" s="63">
        <f>SUM(B5,B58,B67,B72,B75,B77,B79,B82,B87,B97,B107,B114)</f>
        <v>224523.51999999996</v>
      </c>
      <c r="C116" s="63">
        <f aca="true" t="shared" si="15" ref="C116:I116">SUM(C5,C58,C67,C72,C75,C77,C79,C82,C87,C97,C107,C114)</f>
        <v>224524.52</v>
      </c>
      <c r="D116" s="63">
        <f t="shared" si="15"/>
        <v>224344.71999999997</v>
      </c>
      <c r="E116" s="63">
        <f t="shared" si="15"/>
        <v>226259.52</v>
      </c>
      <c r="F116" s="63">
        <f t="shared" si="15"/>
        <v>309344.61999999994</v>
      </c>
      <c r="G116" s="63">
        <f t="shared" si="15"/>
        <v>212105.52</v>
      </c>
      <c r="H116" s="63">
        <f t="shared" si="15"/>
        <v>210315.18200000003</v>
      </c>
      <c r="I116" s="63">
        <f t="shared" si="15"/>
        <v>245072.81900000002</v>
      </c>
    </row>
    <row r="117" spans="2:9" ht="12.75">
      <c r="B117" s="26"/>
      <c r="C117" s="26"/>
      <c r="D117" s="26"/>
      <c r="E117" s="26"/>
      <c r="F117" s="26"/>
      <c r="G117" s="26"/>
      <c r="H117" s="26"/>
      <c r="I117" s="26"/>
    </row>
    <row r="118" spans="1:9" ht="12.75">
      <c r="A118" s="10" t="s">
        <v>91</v>
      </c>
      <c r="B118" s="15"/>
      <c r="C118" s="15"/>
      <c r="D118" s="15"/>
      <c r="E118" s="15"/>
      <c r="F118" s="15"/>
      <c r="G118" s="15"/>
      <c r="H118" s="15"/>
      <c r="I118" s="15"/>
    </row>
    <row r="119" spans="1:9" ht="12.75">
      <c r="A119" s="2"/>
      <c r="B119" s="15"/>
      <c r="C119" s="15"/>
      <c r="D119" s="15"/>
      <c r="E119" s="15"/>
      <c r="F119" s="15"/>
      <c r="G119" s="15"/>
      <c r="H119" s="15"/>
      <c r="I119" s="15"/>
    </row>
    <row r="120" spans="1:9" ht="12.75">
      <c r="A120" s="4" t="s">
        <v>92</v>
      </c>
      <c r="B120" s="19">
        <f>SUM(B121:B142)</f>
        <v>29732.8</v>
      </c>
      <c r="C120" s="19">
        <f aca="true" t="shared" si="16" ref="C120:I120">SUM(C121:C142)</f>
        <v>18953.699999999997</v>
      </c>
      <c r="D120" s="19">
        <f t="shared" si="16"/>
        <v>20603.999999999996</v>
      </c>
      <c r="E120" s="19">
        <f t="shared" si="16"/>
        <v>15586.199999999999</v>
      </c>
      <c r="F120" s="19">
        <f t="shared" si="16"/>
        <v>7624</v>
      </c>
      <c r="G120" s="19">
        <f t="shared" si="16"/>
        <v>4428.6900000000005</v>
      </c>
      <c r="H120" s="19">
        <f t="shared" si="16"/>
        <v>4364.93</v>
      </c>
      <c r="I120" s="19">
        <f t="shared" si="16"/>
        <v>4015.41</v>
      </c>
    </row>
    <row r="121" spans="1:9" ht="12.75">
      <c r="A121" s="2" t="s">
        <v>93</v>
      </c>
      <c r="B121" s="15"/>
      <c r="C121" s="15"/>
      <c r="D121" s="15"/>
      <c r="E121" s="15"/>
      <c r="F121" s="15"/>
      <c r="G121" s="15"/>
      <c r="H121" s="15"/>
      <c r="I121" s="15"/>
    </row>
    <row r="122" spans="1:9" ht="12.75">
      <c r="A122" s="2" t="s">
        <v>94</v>
      </c>
      <c r="B122" s="15"/>
      <c r="C122" s="15"/>
      <c r="D122" s="15"/>
      <c r="E122" s="15"/>
      <c r="F122" s="15"/>
      <c r="G122" s="15"/>
      <c r="H122" s="15"/>
      <c r="I122" s="15"/>
    </row>
    <row r="123" spans="1:9" ht="12.75">
      <c r="A123" s="2" t="s">
        <v>95</v>
      </c>
      <c r="B123" s="15"/>
      <c r="C123" s="15"/>
      <c r="D123" s="15"/>
      <c r="E123" s="15"/>
      <c r="F123" s="15"/>
      <c r="G123" s="15"/>
      <c r="H123" s="15"/>
      <c r="I123" s="15"/>
    </row>
    <row r="124" spans="1:9" ht="12.75">
      <c r="A124" s="2" t="s">
        <v>96</v>
      </c>
      <c r="B124" s="15"/>
      <c r="C124" s="15"/>
      <c r="D124" s="15"/>
      <c r="E124" s="15"/>
      <c r="F124" s="15"/>
      <c r="G124" s="15"/>
      <c r="H124" s="15"/>
      <c r="I124" s="15"/>
    </row>
    <row r="125" spans="1:9" ht="12.75">
      <c r="A125" s="2" t="s">
        <v>97</v>
      </c>
      <c r="B125" s="15"/>
      <c r="C125" s="15"/>
      <c r="D125" s="15"/>
      <c r="E125" s="15"/>
      <c r="F125" s="15"/>
      <c r="G125" s="15"/>
      <c r="H125" s="15"/>
      <c r="I125" s="15"/>
    </row>
    <row r="126" spans="1:9" ht="12.75">
      <c r="A126" s="2" t="s">
        <v>98</v>
      </c>
      <c r="B126" s="15"/>
      <c r="C126" s="15"/>
      <c r="D126" s="15"/>
      <c r="E126" s="15"/>
      <c r="F126" s="15"/>
      <c r="G126" s="15"/>
      <c r="H126" s="15"/>
      <c r="I126" s="15"/>
    </row>
    <row r="127" spans="1:9" ht="12.75">
      <c r="A127" s="2" t="s">
        <v>99</v>
      </c>
      <c r="B127" s="15"/>
      <c r="C127" s="15"/>
      <c r="D127" s="15"/>
      <c r="E127" s="15"/>
      <c r="F127" s="15"/>
      <c r="G127" s="15"/>
      <c r="H127" s="15"/>
      <c r="I127" s="15"/>
    </row>
    <row r="128" spans="1:9" ht="12.75">
      <c r="A128" s="2" t="s">
        <v>100</v>
      </c>
      <c r="B128" s="15"/>
      <c r="C128" s="15"/>
      <c r="D128" s="15"/>
      <c r="E128" s="15"/>
      <c r="F128" s="15"/>
      <c r="G128" s="15"/>
      <c r="H128" s="15"/>
      <c r="I128" s="15"/>
    </row>
    <row r="129" spans="1:9" ht="12.75">
      <c r="A129" s="2" t="s">
        <v>101</v>
      </c>
      <c r="B129" s="16"/>
      <c r="C129" s="16"/>
      <c r="D129" s="16">
        <v>19099.3</v>
      </c>
      <c r="E129" s="16">
        <v>15528.8</v>
      </c>
      <c r="F129" s="16">
        <v>7616.8</v>
      </c>
      <c r="G129" s="17">
        <v>4425.51</v>
      </c>
      <c r="H129" s="18">
        <v>4371.05</v>
      </c>
      <c r="I129" s="17">
        <v>4014.35</v>
      </c>
    </row>
    <row r="130" spans="1:9" ht="12.75">
      <c r="A130" s="2" t="s">
        <v>102</v>
      </c>
      <c r="B130" s="16">
        <v>29666.2</v>
      </c>
      <c r="C130" s="16">
        <v>18904.1</v>
      </c>
      <c r="D130" s="16">
        <v>1434.7</v>
      </c>
      <c r="E130" s="16">
        <v>50</v>
      </c>
      <c r="F130" s="16">
        <v>2.5</v>
      </c>
      <c r="G130" s="15"/>
      <c r="H130" s="18"/>
      <c r="I130" s="15"/>
    </row>
    <row r="131" spans="1:9" ht="12.75">
      <c r="A131" s="2" t="s">
        <v>103</v>
      </c>
      <c r="B131" s="16">
        <v>20.8</v>
      </c>
      <c r="C131" s="16">
        <v>27.2</v>
      </c>
      <c r="D131" s="16">
        <v>8.6</v>
      </c>
      <c r="E131" s="16">
        <v>0.1</v>
      </c>
      <c r="F131" s="16"/>
      <c r="G131" s="15"/>
      <c r="H131" s="18"/>
      <c r="I131" s="15"/>
    </row>
    <row r="132" spans="1:9" ht="12.75">
      <c r="A132" s="2" t="s">
        <v>104</v>
      </c>
      <c r="B132" s="16"/>
      <c r="C132" s="16"/>
      <c r="D132" s="16"/>
      <c r="E132" s="16">
        <v>2.9</v>
      </c>
      <c r="F132" s="16">
        <v>4.7</v>
      </c>
      <c r="G132" s="15">
        <v>3.18</v>
      </c>
      <c r="H132" s="18">
        <v>1.87</v>
      </c>
      <c r="I132" s="20">
        <v>1.06</v>
      </c>
    </row>
    <row r="133" spans="1:9" ht="12.75">
      <c r="A133" s="2" t="s">
        <v>105</v>
      </c>
      <c r="B133" s="16">
        <v>1.2</v>
      </c>
      <c r="C133" s="16">
        <v>0.7</v>
      </c>
      <c r="D133" s="16"/>
      <c r="E133" s="16"/>
      <c r="F133" s="16"/>
      <c r="G133" s="15"/>
      <c r="H133" s="18"/>
      <c r="I133" s="15"/>
    </row>
    <row r="134" spans="1:9" ht="12.75">
      <c r="A134" s="2" t="s">
        <v>106</v>
      </c>
      <c r="B134" s="16">
        <v>44</v>
      </c>
      <c r="C134" s="16">
        <v>21.6</v>
      </c>
      <c r="D134" s="16">
        <v>60.8</v>
      </c>
      <c r="E134" s="16">
        <v>1.8</v>
      </c>
      <c r="F134" s="16"/>
      <c r="G134" s="15"/>
      <c r="H134" s="18"/>
      <c r="I134" s="15"/>
    </row>
    <row r="135" spans="1:9" ht="12.75">
      <c r="A135" s="2" t="s">
        <v>107</v>
      </c>
      <c r="B135" s="16">
        <v>0.6</v>
      </c>
      <c r="C135" s="16">
        <v>0.1</v>
      </c>
      <c r="D135" s="16">
        <v>0.6</v>
      </c>
      <c r="E135" s="16">
        <v>2.6</v>
      </c>
      <c r="F135" s="16"/>
      <c r="G135" s="15"/>
      <c r="H135" s="18"/>
      <c r="I135" s="15"/>
    </row>
    <row r="136" spans="1:9" ht="12.75">
      <c r="A136" s="2" t="s">
        <v>108</v>
      </c>
      <c r="B136" s="15"/>
      <c r="C136" s="15"/>
      <c r="D136" s="15"/>
      <c r="E136" s="15"/>
      <c r="F136" s="15"/>
      <c r="G136" s="15"/>
      <c r="H136" s="15"/>
      <c r="I136" s="15"/>
    </row>
    <row r="137" spans="1:9" ht="12.75">
      <c r="A137" s="2" t="s">
        <v>109</v>
      </c>
      <c r="B137" s="15"/>
      <c r="C137" s="15"/>
      <c r="D137" s="15"/>
      <c r="E137" s="15"/>
      <c r="F137" s="15"/>
      <c r="G137" s="15"/>
      <c r="H137" s="15"/>
      <c r="I137" s="15"/>
    </row>
    <row r="138" spans="1:9" ht="12.75">
      <c r="A138" s="2" t="s">
        <v>110</v>
      </c>
      <c r="B138" s="15"/>
      <c r="C138" s="15"/>
      <c r="D138" s="15"/>
      <c r="E138" s="15"/>
      <c r="F138" s="15"/>
      <c r="G138" s="15"/>
      <c r="H138" s="15"/>
      <c r="I138" s="15"/>
    </row>
    <row r="139" spans="1:9" ht="12.75">
      <c r="A139" s="2" t="s">
        <v>111</v>
      </c>
      <c r="B139" s="15"/>
      <c r="C139" s="15"/>
      <c r="D139" s="15"/>
      <c r="E139" s="15"/>
      <c r="F139" s="15"/>
      <c r="G139" s="15"/>
      <c r="H139" s="15"/>
      <c r="I139" s="15"/>
    </row>
    <row r="140" spans="1:9" ht="12.75">
      <c r="A140" s="2" t="s">
        <v>112</v>
      </c>
      <c r="B140" s="15"/>
      <c r="C140" s="15"/>
      <c r="D140" s="15"/>
      <c r="E140" s="15"/>
      <c r="F140" s="15"/>
      <c r="G140" s="15"/>
      <c r="H140" s="15"/>
      <c r="I140" s="15"/>
    </row>
    <row r="141" spans="1:9" ht="12.75">
      <c r="A141" s="2" t="s">
        <v>113</v>
      </c>
      <c r="B141" s="15"/>
      <c r="C141" s="15"/>
      <c r="D141" s="15"/>
      <c r="E141" s="15"/>
      <c r="F141" s="15"/>
      <c r="G141" s="15"/>
      <c r="H141" s="15"/>
      <c r="I141" s="15"/>
    </row>
    <row r="142" spans="1:9" ht="12.75">
      <c r="A142" s="2" t="s">
        <v>114</v>
      </c>
      <c r="B142" s="16"/>
      <c r="C142" s="16"/>
      <c r="D142" s="16"/>
      <c r="E142" s="16"/>
      <c r="F142" s="16"/>
      <c r="G142" s="15"/>
      <c r="H142" s="18">
        <v>-7.99</v>
      </c>
      <c r="I142" s="15"/>
    </row>
    <row r="143" spans="1:9" ht="12.75">
      <c r="A143" s="2"/>
      <c r="B143" s="15"/>
      <c r="C143" s="15"/>
      <c r="D143" s="15"/>
      <c r="E143" s="15"/>
      <c r="F143" s="15"/>
      <c r="G143" s="15"/>
      <c r="H143" s="15"/>
      <c r="I143" s="15"/>
    </row>
    <row r="144" spans="1:9" ht="12.75">
      <c r="A144" s="4" t="s">
        <v>115</v>
      </c>
      <c r="B144" s="15"/>
      <c r="C144" s="15"/>
      <c r="D144" s="15"/>
      <c r="E144" s="15"/>
      <c r="F144" s="15"/>
      <c r="G144" s="15"/>
      <c r="H144" s="15"/>
      <c r="I144" s="15"/>
    </row>
    <row r="145" spans="1:9" ht="12.75">
      <c r="A145" s="2"/>
      <c r="B145" s="15"/>
      <c r="C145" s="15"/>
      <c r="D145" s="15"/>
      <c r="E145" s="15"/>
      <c r="F145" s="15"/>
      <c r="G145" s="15"/>
      <c r="H145" s="15"/>
      <c r="I145" s="15"/>
    </row>
    <row r="146" spans="1:9" ht="12.75">
      <c r="A146" s="4" t="s">
        <v>116</v>
      </c>
      <c r="B146" s="19">
        <f>SUM(B147:B158)</f>
        <v>58579.2</v>
      </c>
      <c r="C146" s="19">
        <f aca="true" t="shared" si="17" ref="C146:I146">SUM(C147:C158)</f>
        <v>66264.00000000001</v>
      </c>
      <c r="D146" s="19">
        <f t="shared" si="17"/>
        <v>91669.7</v>
      </c>
      <c r="E146" s="19">
        <f t="shared" si="17"/>
        <v>113344.00000000001</v>
      </c>
      <c r="F146" s="19">
        <f t="shared" si="17"/>
        <v>76602.49999999999</v>
      </c>
      <c r="G146" s="19">
        <f t="shared" si="17"/>
        <v>44235.00000000001</v>
      </c>
      <c r="H146" s="19">
        <f t="shared" si="17"/>
        <v>42968.74</v>
      </c>
      <c r="I146" s="19">
        <f t="shared" si="17"/>
        <v>42163.030000000006</v>
      </c>
    </row>
    <row r="147" spans="1:9" ht="12.75">
      <c r="A147" s="2" t="s">
        <v>117</v>
      </c>
      <c r="B147" s="16">
        <v>5948.5</v>
      </c>
      <c r="C147" s="16">
        <v>11112.8</v>
      </c>
      <c r="D147" s="16">
        <v>13652.5</v>
      </c>
      <c r="E147" s="16">
        <v>14884</v>
      </c>
      <c r="F147" s="16">
        <v>13530.7</v>
      </c>
      <c r="G147" s="29">
        <v>4561</v>
      </c>
      <c r="H147" s="18">
        <v>4653.23</v>
      </c>
      <c r="I147" s="17">
        <v>4394.76</v>
      </c>
    </row>
    <row r="148" spans="1:9" ht="12.75">
      <c r="A148" s="2" t="s">
        <v>118</v>
      </c>
      <c r="B148" s="16"/>
      <c r="C148" s="16"/>
      <c r="D148" s="16">
        <v>14401.4</v>
      </c>
      <c r="E148" s="16">
        <v>28499.2</v>
      </c>
      <c r="F148" s="16">
        <v>559.4</v>
      </c>
      <c r="G148" s="15">
        <v>21.1</v>
      </c>
      <c r="H148" s="18">
        <v>15.48</v>
      </c>
      <c r="I148" s="15"/>
    </row>
    <row r="149" spans="1:9" ht="12.75">
      <c r="A149" s="2" t="s">
        <v>119</v>
      </c>
      <c r="B149" s="16"/>
      <c r="C149" s="16"/>
      <c r="D149" s="16">
        <v>6275.7</v>
      </c>
      <c r="E149" s="16">
        <v>12008</v>
      </c>
      <c r="F149" s="16">
        <v>236</v>
      </c>
      <c r="G149" s="15">
        <v>8.9</v>
      </c>
      <c r="H149" s="18">
        <v>6.54</v>
      </c>
      <c r="I149" s="15"/>
    </row>
    <row r="150" spans="1:9" ht="12.75">
      <c r="A150" s="2" t="s">
        <v>120</v>
      </c>
      <c r="B150" s="16"/>
      <c r="C150" s="16"/>
      <c r="D150" s="16"/>
      <c r="E150" s="16"/>
      <c r="F150" s="16">
        <v>6101.5</v>
      </c>
      <c r="G150" s="17">
        <v>8722.81</v>
      </c>
      <c r="H150" s="18">
        <v>7675.33</v>
      </c>
      <c r="I150" s="17">
        <v>7533.02</v>
      </c>
    </row>
    <row r="151" spans="1:9" ht="12.75">
      <c r="A151" s="2" t="s">
        <v>121</v>
      </c>
      <c r="B151" s="16">
        <v>26667.3</v>
      </c>
      <c r="C151" s="16">
        <v>27300.4</v>
      </c>
      <c r="D151" s="16">
        <v>27625.3</v>
      </c>
      <c r="E151" s="16">
        <v>27491.8</v>
      </c>
      <c r="F151" s="16">
        <v>25580.3</v>
      </c>
      <c r="G151" s="17">
        <v>22955.31</v>
      </c>
      <c r="H151" s="18">
        <v>22807.02</v>
      </c>
      <c r="I151" s="17">
        <v>22332.99</v>
      </c>
    </row>
    <row r="152" spans="1:9" ht="12.75">
      <c r="A152" s="2" t="s">
        <v>122</v>
      </c>
      <c r="B152" s="16">
        <v>5714.7</v>
      </c>
      <c r="C152" s="16">
        <v>6755.8</v>
      </c>
      <c r="D152" s="16">
        <v>7947.8</v>
      </c>
      <c r="E152" s="16">
        <v>9410.3</v>
      </c>
      <c r="F152" s="16">
        <v>11676.2</v>
      </c>
      <c r="G152" s="15">
        <v>41.26</v>
      </c>
      <c r="H152" s="18">
        <v>24.35</v>
      </c>
      <c r="I152" s="20">
        <v>27.67</v>
      </c>
    </row>
    <row r="153" spans="1:9" ht="12.75">
      <c r="A153" s="6" t="s">
        <v>123</v>
      </c>
      <c r="B153" s="16">
        <v>10717.6</v>
      </c>
      <c r="C153" s="16">
        <v>11523.3</v>
      </c>
      <c r="D153" s="16">
        <v>12180.4</v>
      </c>
      <c r="E153" s="16">
        <v>12399.8</v>
      </c>
      <c r="F153" s="16">
        <v>11269.1</v>
      </c>
      <c r="G153" s="15">
        <v>70.05</v>
      </c>
      <c r="H153" s="18">
        <v>31.1</v>
      </c>
      <c r="I153" s="20">
        <v>42.67</v>
      </c>
    </row>
    <row r="154" spans="1:9" ht="12.75">
      <c r="A154" s="2" t="s">
        <v>124</v>
      </c>
      <c r="B154" s="16">
        <v>3283</v>
      </c>
      <c r="C154" s="16">
        <v>5454.8</v>
      </c>
      <c r="D154" s="16">
        <v>5412.9</v>
      </c>
      <c r="E154" s="16">
        <v>5422.1</v>
      </c>
      <c r="F154" s="16">
        <v>5071.9</v>
      </c>
      <c r="G154" s="15">
        <v>19.07</v>
      </c>
      <c r="H154" s="18">
        <v>10.51</v>
      </c>
      <c r="I154" s="20">
        <v>32.33</v>
      </c>
    </row>
    <row r="155" spans="1:9" ht="12.75">
      <c r="A155" s="2" t="s">
        <v>125</v>
      </c>
      <c r="B155" s="16"/>
      <c r="C155" s="16"/>
      <c r="D155" s="16"/>
      <c r="E155" s="16"/>
      <c r="F155" s="16"/>
      <c r="G155" s="17">
        <v>6189.32</v>
      </c>
      <c r="H155" s="18">
        <v>6100.28</v>
      </c>
      <c r="I155" s="17">
        <v>5922.36</v>
      </c>
    </row>
    <row r="156" spans="1:9" ht="12.75">
      <c r="A156" s="2" t="s">
        <v>126</v>
      </c>
      <c r="B156" s="16">
        <v>4256.1</v>
      </c>
      <c r="C156" s="16">
        <v>2973.8</v>
      </c>
      <c r="D156" s="16">
        <v>2883</v>
      </c>
      <c r="E156" s="16">
        <v>2244.2</v>
      </c>
      <c r="F156" s="16">
        <v>1915.8</v>
      </c>
      <c r="G156" s="17">
        <v>1245.02</v>
      </c>
      <c r="H156" s="18">
        <v>1242.65</v>
      </c>
      <c r="I156" s="17">
        <v>1433.37</v>
      </c>
    </row>
    <row r="157" spans="1:9" ht="12.75">
      <c r="A157" s="2" t="s">
        <v>127</v>
      </c>
      <c r="B157" s="16">
        <v>1850.6</v>
      </c>
      <c r="C157" s="16">
        <v>915.8</v>
      </c>
      <c r="D157" s="16">
        <v>986.1</v>
      </c>
      <c r="E157" s="16">
        <v>748.5</v>
      </c>
      <c r="F157" s="16">
        <v>604.2</v>
      </c>
      <c r="G157" s="15">
        <v>399.25</v>
      </c>
      <c r="H157" s="18">
        <v>400.79</v>
      </c>
      <c r="I157" s="20">
        <v>443.86</v>
      </c>
    </row>
    <row r="158" spans="1:9" ht="12.75">
      <c r="A158" s="2" t="s">
        <v>128</v>
      </c>
      <c r="B158" s="16">
        <v>141.4</v>
      </c>
      <c r="C158" s="16">
        <v>227.3</v>
      </c>
      <c r="D158" s="16">
        <v>304.6</v>
      </c>
      <c r="E158" s="16">
        <v>236.1</v>
      </c>
      <c r="F158" s="16">
        <v>57.4</v>
      </c>
      <c r="G158" s="15">
        <v>1.91</v>
      </c>
      <c r="H158" s="18">
        <v>1.46</v>
      </c>
      <c r="I158" s="15"/>
    </row>
    <row r="159" spans="1:9" ht="12.75">
      <c r="A159" s="2"/>
      <c r="B159" s="15"/>
      <c r="C159" s="15"/>
      <c r="D159" s="15"/>
      <c r="E159" s="15"/>
      <c r="F159" s="15"/>
      <c r="G159" s="15"/>
      <c r="H159" s="15"/>
      <c r="I159" s="15"/>
    </row>
    <row r="160" spans="1:9" ht="12.75">
      <c r="A160" s="10" t="s">
        <v>180</v>
      </c>
      <c r="B160" s="64">
        <f>SUM(B120,B144,B146)</f>
        <v>88312</v>
      </c>
      <c r="C160" s="64">
        <f aca="true" t="shared" si="18" ref="C160:I160">SUM(C120,C144,C146)</f>
        <v>85217.70000000001</v>
      </c>
      <c r="D160" s="64">
        <f t="shared" si="18"/>
        <v>112273.7</v>
      </c>
      <c r="E160" s="64">
        <f t="shared" si="18"/>
        <v>128930.20000000001</v>
      </c>
      <c r="F160" s="64">
        <f t="shared" si="18"/>
        <v>84226.49999999999</v>
      </c>
      <c r="G160" s="64">
        <f t="shared" si="18"/>
        <v>48663.69000000001</v>
      </c>
      <c r="H160" s="64">
        <f t="shared" si="18"/>
        <v>47333.67</v>
      </c>
      <c r="I160" s="64">
        <f t="shared" si="18"/>
        <v>46178.44</v>
      </c>
    </row>
    <row r="161" spans="2:9" ht="12.75">
      <c r="B161" s="26"/>
      <c r="C161" s="26"/>
      <c r="D161" s="26"/>
      <c r="E161" s="26"/>
      <c r="F161" s="26"/>
      <c r="G161" s="26"/>
      <c r="H161" s="26"/>
      <c r="I161" s="26"/>
    </row>
    <row r="162" spans="1:9" ht="12.75">
      <c r="A162" s="11" t="s">
        <v>129</v>
      </c>
      <c r="B162" s="15"/>
      <c r="C162" s="15"/>
      <c r="D162" s="15"/>
      <c r="E162" s="15"/>
      <c r="F162" s="15"/>
      <c r="G162" s="15"/>
      <c r="H162" s="15"/>
      <c r="I162" s="15"/>
    </row>
    <row r="163" spans="1:9" ht="12.75">
      <c r="A163" s="12"/>
      <c r="B163" s="15"/>
      <c r="C163" s="15"/>
      <c r="D163" s="15"/>
      <c r="E163" s="15"/>
      <c r="F163" s="15"/>
      <c r="G163" s="15"/>
      <c r="H163" s="15"/>
      <c r="I163" s="15"/>
    </row>
    <row r="164" spans="1:9" ht="12.75">
      <c r="A164" s="4" t="s">
        <v>130</v>
      </c>
      <c r="B164" s="50">
        <v>547254.8304390401</v>
      </c>
      <c r="C164" s="50">
        <v>392921.5663590265</v>
      </c>
      <c r="D164" s="50">
        <v>320710.5132894805</v>
      </c>
      <c r="E164" s="50">
        <v>367900.4406261068</v>
      </c>
      <c r="F164" s="50">
        <v>294353.9355864437</v>
      </c>
      <c r="G164" s="50">
        <v>281418.51952931524</v>
      </c>
      <c r="H164" s="50">
        <v>116582.05372438213</v>
      </c>
      <c r="I164" s="50">
        <v>103811.70312206804</v>
      </c>
    </row>
    <row r="165" spans="1:9" ht="12.75">
      <c r="A165" s="4"/>
      <c r="B165" s="15"/>
      <c r="C165" s="15"/>
      <c r="D165" s="15"/>
      <c r="E165" s="15"/>
      <c r="F165" s="15"/>
      <c r="G165" s="15"/>
      <c r="H165" s="15"/>
      <c r="I165" s="15"/>
    </row>
    <row r="166" spans="1:9" ht="12.75">
      <c r="A166" s="4" t="s">
        <v>131</v>
      </c>
      <c r="B166" s="19">
        <f>SUM(B167:B211)</f>
        <v>11577.300000000001</v>
      </c>
      <c r="C166" s="19">
        <f aca="true" t="shared" si="19" ref="C166:I166">SUM(C167:C211)</f>
        <v>12586.7</v>
      </c>
      <c r="D166" s="19">
        <f t="shared" si="19"/>
        <v>12950.199999999999</v>
      </c>
      <c r="E166" s="19">
        <f t="shared" si="19"/>
        <v>9876</v>
      </c>
      <c r="F166" s="19">
        <f t="shared" si="19"/>
        <v>6127.2</v>
      </c>
      <c r="G166" s="19">
        <f t="shared" si="19"/>
        <v>280.85</v>
      </c>
      <c r="H166" s="19">
        <f t="shared" si="19"/>
        <v>275.19</v>
      </c>
      <c r="I166" s="19">
        <f t="shared" si="19"/>
        <v>286.96000000000004</v>
      </c>
    </row>
    <row r="167" spans="1:9" ht="12.75">
      <c r="A167" s="2" t="s">
        <v>132</v>
      </c>
      <c r="B167" s="15"/>
      <c r="C167" s="15"/>
      <c r="D167" s="15"/>
      <c r="E167" s="15"/>
      <c r="F167" s="15"/>
      <c r="G167" s="15"/>
      <c r="H167" s="15"/>
      <c r="I167" s="15"/>
    </row>
    <row r="168" spans="1:9" ht="12.75">
      <c r="A168" s="2" t="s">
        <v>133</v>
      </c>
      <c r="B168" s="15"/>
      <c r="C168" s="15"/>
      <c r="D168" s="15"/>
      <c r="E168" s="15"/>
      <c r="F168" s="15"/>
      <c r="G168" s="15"/>
      <c r="H168" s="15"/>
      <c r="I168" s="15"/>
    </row>
    <row r="169" spans="1:9" ht="12.75">
      <c r="A169" s="2" t="s">
        <v>134</v>
      </c>
      <c r="B169" s="15"/>
      <c r="C169" s="15"/>
      <c r="D169" s="15"/>
      <c r="E169" s="15"/>
      <c r="F169" s="15"/>
      <c r="G169" s="15"/>
      <c r="H169" s="15"/>
      <c r="I169" s="15"/>
    </row>
    <row r="170" spans="1:9" ht="12.75">
      <c r="A170" s="2" t="s">
        <v>135</v>
      </c>
      <c r="B170" s="15"/>
      <c r="C170" s="15"/>
      <c r="D170" s="15"/>
      <c r="E170" s="15"/>
      <c r="F170" s="15"/>
      <c r="G170" s="15"/>
      <c r="H170" s="15"/>
      <c r="I170" s="15"/>
    </row>
    <row r="171" spans="1:9" ht="12.75">
      <c r="A171" s="2" t="s">
        <v>136</v>
      </c>
      <c r="B171" s="15"/>
      <c r="C171" s="15"/>
      <c r="D171" s="15"/>
      <c r="E171" s="15"/>
      <c r="F171" s="15"/>
      <c r="G171" s="15"/>
      <c r="H171" s="15"/>
      <c r="I171" s="15"/>
    </row>
    <row r="172" spans="1:9" ht="12.75">
      <c r="A172" s="2" t="s">
        <v>137</v>
      </c>
      <c r="B172" s="15"/>
      <c r="C172" s="15"/>
      <c r="D172" s="15"/>
      <c r="E172" s="15"/>
      <c r="F172" s="15"/>
      <c r="G172" s="15"/>
      <c r="H172" s="15"/>
      <c r="I172" s="15"/>
    </row>
    <row r="173" spans="1:9" ht="12.75">
      <c r="A173" s="2" t="s">
        <v>138</v>
      </c>
      <c r="B173" s="15"/>
      <c r="C173" s="15"/>
      <c r="D173" s="15"/>
      <c r="E173" s="15"/>
      <c r="F173" s="15"/>
      <c r="G173" s="15"/>
      <c r="H173" s="15"/>
      <c r="I173" s="15"/>
    </row>
    <row r="174" spans="1:9" ht="12.75">
      <c r="A174" s="2" t="s">
        <v>139</v>
      </c>
      <c r="B174" s="15"/>
      <c r="C174" s="15"/>
      <c r="D174" s="15"/>
      <c r="E174" s="15"/>
      <c r="F174" s="15"/>
      <c r="G174" s="15"/>
      <c r="H174" s="15"/>
      <c r="I174" s="15"/>
    </row>
    <row r="175" spans="1:9" ht="12.75">
      <c r="A175" s="2" t="s">
        <v>140</v>
      </c>
      <c r="B175" s="15"/>
      <c r="C175" s="15"/>
      <c r="D175" s="15"/>
      <c r="E175" s="15"/>
      <c r="F175" s="15"/>
      <c r="G175" s="15"/>
      <c r="H175" s="15"/>
      <c r="I175" s="15"/>
    </row>
    <row r="176" spans="1:9" ht="12.75">
      <c r="A176" s="2" t="s">
        <v>141</v>
      </c>
      <c r="B176" s="16">
        <v>7.7</v>
      </c>
      <c r="C176" s="16"/>
      <c r="D176" s="16"/>
      <c r="E176" s="16"/>
      <c r="F176" s="16"/>
      <c r="G176" s="15"/>
      <c r="H176" s="18"/>
      <c r="I176" s="15">
        <v>109.09</v>
      </c>
    </row>
    <row r="177" spans="1:9" ht="12.75">
      <c r="A177" s="2" t="s">
        <v>142</v>
      </c>
      <c r="B177" s="16"/>
      <c r="C177" s="16">
        <v>75.9</v>
      </c>
      <c r="D177" s="16">
        <v>70.8</v>
      </c>
      <c r="E177" s="16">
        <v>7.7</v>
      </c>
      <c r="F177" s="16"/>
      <c r="G177" s="15"/>
      <c r="H177" s="18">
        <v>11.79</v>
      </c>
      <c r="I177" s="15"/>
    </row>
    <row r="178" spans="1:9" ht="12.75">
      <c r="A178" s="2" t="s">
        <v>143</v>
      </c>
      <c r="B178" s="15"/>
      <c r="C178" s="15"/>
      <c r="D178" s="15"/>
      <c r="E178" s="15"/>
      <c r="F178" s="15"/>
      <c r="G178" s="15"/>
      <c r="H178" s="15"/>
      <c r="I178" s="15"/>
    </row>
    <row r="179" spans="1:9" ht="12.75">
      <c r="A179" s="2" t="s">
        <v>144</v>
      </c>
      <c r="B179" s="15"/>
      <c r="C179" s="15"/>
      <c r="D179" s="15"/>
      <c r="E179" s="15"/>
      <c r="F179" s="15"/>
      <c r="G179" s="15"/>
      <c r="H179" s="15"/>
      <c r="I179" s="15"/>
    </row>
    <row r="180" spans="1:9" ht="12.75">
      <c r="A180" s="2" t="s">
        <v>145</v>
      </c>
      <c r="B180" s="15"/>
      <c r="C180" s="15"/>
      <c r="D180" s="15"/>
      <c r="E180" s="15"/>
      <c r="F180" s="15"/>
      <c r="G180" s="15"/>
      <c r="H180" s="15"/>
      <c r="I180" s="15"/>
    </row>
    <row r="181" spans="1:9" ht="12.75">
      <c r="A181" s="2" t="s">
        <v>146</v>
      </c>
      <c r="B181" s="16">
        <v>178.9</v>
      </c>
      <c r="C181" s="16">
        <v>198.7</v>
      </c>
      <c r="D181" s="16">
        <v>156.7</v>
      </c>
      <c r="E181" s="16">
        <v>164.4</v>
      </c>
      <c r="F181" s="16">
        <v>163.1</v>
      </c>
      <c r="G181" s="15">
        <v>158.74</v>
      </c>
      <c r="H181" s="18">
        <v>188.77</v>
      </c>
      <c r="I181" s="20">
        <v>177.87</v>
      </c>
    </row>
    <row r="182" spans="1:9" ht="12.75">
      <c r="A182" s="2" t="s">
        <v>147</v>
      </c>
      <c r="B182" s="15"/>
      <c r="C182" s="15"/>
      <c r="D182" s="15"/>
      <c r="E182" s="15"/>
      <c r="F182" s="15"/>
      <c r="G182" s="15"/>
      <c r="H182" s="15"/>
      <c r="I182" s="15"/>
    </row>
    <row r="183" spans="1:9" ht="12.75">
      <c r="A183" s="2" t="s">
        <v>148</v>
      </c>
      <c r="B183" s="15"/>
      <c r="C183" s="15"/>
      <c r="D183" s="15"/>
      <c r="E183" s="15"/>
      <c r="F183" s="15"/>
      <c r="G183" s="15"/>
      <c r="H183" s="15"/>
      <c r="I183" s="15"/>
    </row>
    <row r="184" spans="1:9" ht="12.75">
      <c r="A184" s="2"/>
      <c r="B184" s="15"/>
      <c r="C184" s="15"/>
      <c r="D184" s="15"/>
      <c r="E184" s="15"/>
      <c r="F184" s="15"/>
      <c r="G184" s="15"/>
      <c r="H184" s="15"/>
      <c r="I184" s="15"/>
    </row>
    <row r="185" spans="1:9" ht="12.75">
      <c r="A185" s="2" t="s">
        <v>149</v>
      </c>
      <c r="B185" s="15"/>
      <c r="C185" s="15"/>
      <c r="D185" s="15"/>
      <c r="E185" s="15"/>
      <c r="F185" s="15"/>
      <c r="G185" s="15"/>
      <c r="H185" s="15"/>
      <c r="I185" s="15"/>
    </row>
    <row r="186" spans="1:9" ht="12.75">
      <c r="A186" s="2" t="s">
        <v>150</v>
      </c>
      <c r="B186" s="15"/>
      <c r="C186" s="15"/>
      <c r="D186" s="15"/>
      <c r="E186" s="15"/>
      <c r="F186" s="15"/>
      <c r="G186" s="15"/>
      <c r="H186" s="15"/>
      <c r="I186" s="15"/>
    </row>
    <row r="187" spans="1:9" ht="12.75">
      <c r="A187" s="2" t="s">
        <v>151</v>
      </c>
      <c r="B187" s="16">
        <v>38.6</v>
      </c>
      <c r="C187" s="16"/>
      <c r="D187" s="16">
        <v>6.9</v>
      </c>
      <c r="E187" s="16">
        <v>1.5</v>
      </c>
      <c r="F187" s="16">
        <v>8.5</v>
      </c>
      <c r="G187" s="15">
        <v>8</v>
      </c>
      <c r="H187" s="18"/>
      <c r="I187" s="15"/>
    </row>
    <row r="188" spans="1:9" ht="12.75">
      <c r="A188" s="2" t="s">
        <v>152</v>
      </c>
      <c r="B188" s="16"/>
      <c r="C188" s="16"/>
      <c r="D188" s="16"/>
      <c r="E188" s="16"/>
      <c r="F188" s="16"/>
      <c r="G188" s="15"/>
      <c r="H188" s="18"/>
      <c r="I188" s="15"/>
    </row>
    <row r="189" spans="1:9" ht="12.75">
      <c r="A189" s="2" t="s">
        <v>153</v>
      </c>
      <c r="B189" s="16">
        <v>11049.7</v>
      </c>
      <c r="C189" s="16">
        <v>11832</v>
      </c>
      <c r="D189" s="16">
        <v>12151.9</v>
      </c>
      <c r="E189" s="16">
        <v>9474.5</v>
      </c>
      <c r="F189" s="16">
        <v>5779</v>
      </c>
      <c r="G189" s="15"/>
      <c r="H189" s="18"/>
      <c r="I189" s="15"/>
    </row>
    <row r="190" spans="1:9" ht="12.75">
      <c r="A190" s="2" t="s">
        <v>154</v>
      </c>
      <c r="B190" s="15"/>
      <c r="C190" s="15"/>
      <c r="D190" s="15"/>
      <c r="E190" s="15"/>
      <c r="F190" s="15"/>
      <c r="G190" s="15"/>
      <c r="H190" s="15"/>
      <c r="I190" s="15"/>
    </row>
    <row r="191" spans="1:9" ht="12.75">
      <c r="A191" s="2" t="s">
        <v>155</v>
      </c>
      <c r="B191" s="15"/>
      <c r="C191" s="15"/>
      <c r="D191" s="15"/>
      <c r="E191" s="15"/>
      <c r="F191" s="15"/>
      <c r="G191" s="15"/>
      <c r="H191" s="15"/>
      <c r="I191" s="15"/>
    </row>
    <row r="192" spans="1:9" ht="12.75">
      <c r="A192" s="2" t="s">
        <v>156</v>
      </c>
      <c r="B192" s="15"/>
      <c r="C192" s="15"/>
      <c r="D192" s="15"/>
      <c r="E192" s="15"/>
      <c r="F192" s="15"/>
      <c r="G192" s="15"/>
      <c r="H192" s="15"/>
      <c r="I192" s="15"/>
    </row>
    <row r="193" spans="1:9" ht="12.75">
      <c r="A193" s="6" t="s">
        <v>157</v>
      </c>
      <c r="B193" s="15"/>
      <c r="C193" s="15"/>
      <c r="D193" s="15"/>
      <c r="E193" s="15"/>
      <c r="F193" s="15"/>
      <c r="G193" s="15"/>
      <c r="H193" s="15"/>
      <c r="I193" s="15"/>
    </row>
    <row r="194" spans="1:9" ht="12.75">
      <c r="A194" s="6" t="s">
        <v>158</v>
      </c>
      <c r="B194" s="15"/>
      <c r="C194" s="15"/>
      <c r="D194" s="15"/>
      <c r="E194" s="15"/>
      <c r="F194" s="15"/>
      <c r="G194" s="15"/>
      <c r="H194" s="15"/>
      <c r="I194" s="15"/>
    </row>
    <row r="195" spans="1:9" ht="12.75">
      <c r="A195" s="6" t="s">
        <v>159</v>
      </c>
      <c r="B195" s="15"/>
      <c r="C195" s="15"/>
      <c r="D195" s="15"/>
      <c r="E195" s="15"/>
      <c r="F195" s="15"/>
      <c r="G195" s="15"/>
      <c r="H195" s="15"/>
      <c r="I195" s="15"/>
    </row>
    <row r="196" spans="1:9" ht="12.75">
      <c r="A196" s="6" t="s">
        <v>160</v>
      </c>
      <c r="B196" s="15"/>
      <c r="C196" s="15"/>
      <c r="D196" s="15"/>
      <c r="E196" s="15"/>
      <c r="F196" s="15"/>
      <c r="G196" s="15"/>
      <c r="H196" s="15"/>
      <c r="I196" s="15"/>
    </row>
    <row r="197" spans="1:9" ht="12.75">
      <c r="A197" s="6" t="s">
        <v>161</v>
      </c>
      <c r="B197" s="15"/>
      <c r="C197" s="15"/>
      <c r="D197" s="15"/>
      <c r="E197" s="15"/>
      <c r="F197" s="15"/>
      <c r="G197" s="15"/>
      <c r="H197" s="15"/>
      <c r="I197" s="15"/>
    </row>
    <row r="198" spans="1:9" ht="12.75">
      <c r="A198" s="2" t="s">
        <v>162</v>
      </c>
      <c r="B198" s="15"/>
      <c r="C198" s="15"/>
      <c r="D198" s="15"/>
      <c r="E198" s="15"/>
      <c r="F198" s="15"/>
      <c r="G198" s="15"/>
      <c r="H198" s="15"/>
      <c r="I198" s="15"/>
    </row>
    <row r="199" spans="1:9" ht="12.75">
      <c r="A199" s="2" t="s">
        <v>163</v>
      </c>
      <c r="B199" s="15"/>
      <c r="C199" s="15"/>
      <c r="D199" s="15"/>
      <c r="E199" s="15"/>
      <c r="F199" s="15"/>
      <c r="G199" s="15"/>
      <c r="H199" s="15"/>
      <c r="I199" s="15"/>
    </row>
    <row r="200" spans="1:9" ht="12.75">
      <c r="A200" s="2" t="s">
        <v>164</v>
      </c>
      <c r="B200" s="15"/>
      <c r="C200" s="15"/>
      <c r="D200" s="15"/>
      <c r="E200" s="15"/>
      <c r="F200" s="15"/>
      <c r="G200" s="15"/>
      <c r="H200" s="15"/>
      <c r="I200" s="15"/>
    </row>
    <row r="201" spans="1:9" ht="12.75">
      <c r="A201" s="2" t="s">
        <v>165</v>
      </c>
      <c r="B201" s="15"/>
      <c r="C201" s="15"/>
      <c r="D201" s="15"/>
      <c r="E201" s="15"/>
      <c r="F201" s="15"/>
      <c r="G201" s="15"/>
      <c r="H201" s="15"/>
      <c r="I201" s="15"/>
    </row>
    <row r="202" spans="1:9" ht="12.75">
      <c r="A202" s="2" t="s">
        <v>166</v>
      </c>
      <c r="B202" s="15"/>
      <c r="C202" s="15"/>
      <c r="D202" s="15"/>
      <c r="E202" s="15"/>
      <c r="F202" s="15"/>
      <c r="G202" s="15"/>
      <c r="H202" s="15"/>
      <c r="I202" s="15"/>
    </row>
    <row r="203" spans="1:9" ht="12.75">
      <c r="A203" s="2" t="s">
        <v>167</v>
      </c>
      <c r="B203" s="16">
        <v>120.2</v>
      </c>
      <c r="C203" s="16">
        <v>67.3</v>
      </c>
      <c r="D203" s="16">
        <v>63.4</v>
      </c>
      <c r="E203" s="16"/>
      <c r="F203" s="16">
        <v>32.7</v>
      </c>
      <c r="G203" s="15"/>
      <c r="H203" s="18"/>
      <c r="I203" s="15"/>
    </row>
    <row r="204" spans="1:9" ht="12.75">
      <c r="A204" s="6" t="s">
        <v>168</v>
      </c>
      <c r="B204" s="16"/>
      <c r="C204" s="16"/>
      <c r="D204" s="16"/>
      <c r="E204" s="16"/>
      <c r="F204" s="16"/>
      <c r="G204" s="15"/>
      <c r="H204" s="18"/>
      <c r="I204" s="15"/>
    </row>
    <row r="205" spans="1:9" ht="12.75">
      <c r="A205" s="2" t="s">
        <v>169</v>
      </c>
      <c r="B205" s="16">
        <v>52.4</v>
      </c>
      <c r="C205" s="16">
        <v>51.6</v>
      </c>
      <c r="D205" s="16"/>
      <c r="E205" s="16"/>
      <c r="F205" s="16"/>
      <c r="G205" s="15"/>
      <c r="H205" s="18"/>
      <c r="I205" s="15"/>
    </row>
    <row r="206" spans="1:9" ht="12.75">
      <c r="A206" s="2" t="s">
        <v>170</v>
      </c>
      <c r="B206" s="16">
        <v>129.8</v>
      </c>
      <c r="C206" s="16">
        <v>361.2</v>
      </c>
      <c r="D206" s="16">
        <v>500.5</v>
      </c>
      <c r="E206" s="16">
        <v>227.9</v>
      </c>
      <c r="F206" s="16">
        <v>144</v>
      </c>
      <c r="G206" s="15">
        <v>114.11</v>
      </c>
      <c r="H206" s="18">
        <v>74.63</v>
      </c>
      <c r="I206" s="15"/>
    </row>
    <row r="207" spans="1:9" ht="12.75">
      <c r="A207" s="2" t="s">
        <v>171</v>
      </c>
      <c r="B207" s="15"/>
      <c r="C207" s="15"/>
      <c r="D207" s="15"/>
      <c r="E207" s="15"/>
      <c r="F207" s="15"/>
      <c r="G207" s="15"/>
      <c r="H207" s="15"/>
      <c r="I207" s="15"/>
    </row>
    <row r="208" spans="1:9" ht="12.75">
      <c r="A208" s="2" t="s">
        <v>172</v>
      </c>
      <c r="B208" s="15"/>
      <c r="C208" s="15"/>
      <c r="D208" s="15"/>
      <c r="E208" s="15"/>
      <c r="F208" s="15"/>
      <c r="G208" s="15"/>
      <c r="H208" s="15"/>
      <c r="I208" s="15"/>
    </row>
    <row r="209" spans="1:9" ht="12.75">
      <c r="A209" s="2" t="s">
        <v>173</v>
      </c>
      <c r="B209" s="15"/>
      <c r="C209" s="15"/>
      <c r="D209" s="15"/>
      <c r="E209" s="15"/>
      <c r="F209" s="15"/>
      <c r="G209" s="15"/>
      <c r="H209" s="15"/>
      <c r="I209" s="15"/>
    </row>
    <row r="210" spans="1:9" ht="12.75">
      <c r="A210" s="2" t="s">
        <v>174</v>
      </c>
      <c r="B210" s="15"/>
      <c r="C210" s="15"/>
      <c r="D210" s="15"/>
      <c r="E210" s="15"/>
      <c r="F210" s="15"/>
      <c r="G210" s="15"/>
      <c r="H210" s="15"/>
      <c r="I210" s="15"/>
    </row>
    <row r="211" spans="1:9" ht="12.75">
      <c r="A211" s="2" t="s">
        <v>175</v>
      </c>
      <c r="B211" s="16"/>
      <c r="C211" s="16"/>
      <c r="D211" s="16"/>
      <c r="E211" s="16"/>
      <c r="F211" s="16">
        <v>-0.1</v>
      </c>
      <c r="G211" s="15"/>
      <c r="H211" s="18"/>
      <c r="I211" s="15"/>
    </row>
    <row r="212" spans="2:9" ht="12.75">
      <c r="B212" s="26"/>
      <c r="C212" s="26"/>
      <c r="D212" s="26"/>
      <c r="E212" s="26"/>
      <c r="F212" s="26"/>
      <c r="G212" s="26"/>
      <c r="H212" s="26"/>
      <c r="I212" s="26"/>
    </row>
    <row r="213" spans="1:9" ht="12.75">
      <c r="A213" s="11" t="s">
        <v>181</v>
      </c>
      <c r="B213" s="53">
        <f>SUM(B164,B166)</f>
        <v>558832.1304390401</v>
      </c>
      <c r="C213" s="53">
        <f aca="true" t="shared" si="20" ref="C213:I213">SUM(C164,C166)</f>
        <v>405508.2663590265</v>
      </c>
      <c r="D213" s="53">
        <f t="shared" si="20"/>
        <v>333660.71328948054</v>
      </c>
      <c r="E213" s="53">
        <f t="shared" si="20"/>
        <v>377776.4406261068</v>
      </c>
      <c r="F213" s="53">
        <f t="shared" si="20"/>
        <v>300481.1355864437</v>
      </c>
      <c r="G213" s="53">
        <f t="shared" si="20"/>
        <v>281699.3695293152</v>
      </c>
      <c r="H213" s="53">
        <f t="shared" si="20"/>
        <v>116857.24372438213</v>
      </c>
      <c r="I213" s="53">
        <f t="shared" si="20"/>
        <v>104098.66312206804</v>
      </c>
    </row>
    <row r="214" spans="2:9" ht="12.75">
      <c r="B214" s="26"/>
      <c r="C214" s="26"/>
      <c r="D214" s="26"/>
      <c r="E214" s="26"/>
      <c r="F214" s="26"/>
      <c r="G214" s="26"/>
      <c r="H214" s="26"/>
      <c r="I214" s="26"/>
    </row>
    <row r="215" spans="1:9" ht="12.75">
      <c r="A215" s="1" t="s">
        <v>182</v>
      </c>
      <c r="B215" s="65">
        <f>SUM(B116,B160,B213)</f>
        <v>871667.65043904</v>
      </c>
      <c r="C215" s="65">
        <f aca="true" t="shared" si="21" ref="C215:I215">SUM(C116,C160,C213)</f>
        <v>715250.4863590265</v>
      </c>
      <c r="D215" s="65">
        <f t="shared" si="21"/>
        <v>670279.1332894806</v>
      </c>
      <c r="E215" s="65">
        <f t="shared" si="21"/>
        <v>732966.1606261068</v>
      </c>
      <c r="F215" s="65">
        <f t="shared" si="21"/>
        <v>694052.2555864437</v>
      </c>
      <c r="G215" s="65">
        <f t="shared" si="21"/>
        <v>542468.5795293152</v>
      </c>
      <c r="H215" s="65">
        <f t="shared" si="21"/>
        <v>374506.09572438215</v>
      </c>
      <c r="I215" s="65">
        <f t="shared" si="21"/>
        <v>395349.92212206806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15"/>
  <sheetViews>
    <sheetView workbookViewId="0" topLeftCell="A1">
      <selection activeCell="K213" sqref="K213"/>
    </sheetView>
  </sheetViews>
  <sheetFormatPr defaultColWidth="11.421875" defaultRowHeight="12.75"/>
  <cols>
    <col min="1" max="1" width="86.421875" style="0" bestFit="1" customWidth="1"/>
  </cols>
  <sheetData>
    <row r="1" spans="1:9" ht="12.75">
      <c r="A1" s="1" t="s">
        <v>202</v>
      </c>
      <c r="B1" s="14">
        <v>2002</v>
      </c>
      <c r="C1" s="14">
        <v>2003</v>
      </c>
      <c r="D1" s="14">
        <v>2004</v>
      </c>
      <c r="E1" s="14">
        <v>2005</v>
      </c>
      <c r="F1" s="14">
        <v>2006</v>
      </c>
      <c r="G1" s="14">
        <v>2007</v>
      </c>
      <c r="H1" s="14">
        <v>2008</v>
      </c>
      <c r="I1" s="14">
        <v>2009</v>
      </c>
    </row>
    <row r="2" spans="1:9" ht="12.75">
      <c r="A2" s="2"/>
      <c r="B2" s="15"/>
      <c r="C2" s="15"/>
      <c r="D2" s="15"/>
      <c r="E2" s="15"/>
      <c r="F2" s="15"/>
      <c r="G2" s="15"/>
      <c r="H2" s="15"/>
      <c r="I2" s="15"/>
    </row>
    <row r="3" spans="1:9" ht="12.75">
      <c r="A3" s="3" t="s">
        <v>186</v>
      </c>
      <c r="B3" s="15"/>
      <c r="C3" s="15"/>
      <c r="D3" s="15"/>
      <c r="E3" s="15"/>
      <c r="F3" s="15"/>
      <c r="G3" s="15"/>
      <c r="H3" s="15"/>
      <c r="I3" s="15"/>
    </row>
    <row r="4" spans="1:9" ht="12.75">
      <c r="A4" s="2"/>
      <c r="B4" s="15"/>
      <c r="C4" s="15"/>
      <c r="D4" s="15"/>
      <c r="E4" s="15"/>
      <c r="F4" s="15"/>
      <c r="G4" s="15"/>
      <c r="H4" s="15"/>
      <c r="I4" s="15"/>
    </row>
    <row r="5" spans="1:9" ht="12.75">
      <c r="A5" s="4" t="s">
        <v>0</v>
      </c>
      <c r="B5" s="19">
        <f>SUM(B7,B9,B12,B16,B21,B23,B40,B45)</f>
        <v>27612.210000000003</v>
      </c>
      <c r="C5" s="19">
        <f aca="true" t="shared" si="0" ref="C5:I5">SUM(C7,C9,C12,C16,C21,C23,C40,C45)</f>
        <v>28917.309999999998</v>
      </c>
      <c r="D5" s="19">
        <f t="shared" si="0"/>
        <v>27865.01</v>
      </c>
      <c r="E5" s="19">
        <f t="shared" si="0"/>
        <v>28250.010000000002</v>
      </c>
      <c r="F5" s="19">
        <f t="shared" si="0"/>
        <v>28751.31</v>
      </c>
      <c r="G5" s="19">
        <f t="shared" si="0"/>
        <v>489.05</v>
      </c>
      <c r="H5" s="19">
        <f t="shared" si="0"/>
        <v>273.13</v>
      </c>
      <c r="I5" s="19">
        <f t="shared" si="0"/>
        <v>3941.76</v>
      </c>
    </row>
    <row r="6" spans="1:9" ht="12.75">
      <c r="A6" s="2"/>
      <c r="B6" s="15"/>
      <c r="C6" s="15"/>
      <c r="D6" s="15"/>
      <c r="E6" s="15"/>
      <c r="F6" s="15"/>
      <c r="G6" s="15"/>
      <c r="H6" s="15"/>
      <c r="I6" s="15"/>
    </row>
    <row r="7" spans="1:9" ht="12.75">
      <c r="A7" s="5" t="s">
        <v>1</v>
      </c>
      <c r="B7" s="15"/>
      <c r="C7" s="15"/>
      <c r="D7" s="15"/>
      <c r="E7" s="15"/>
      <c r="F7" s="15"/>
      <c r="G7" s="15"/>
      <c r="H7" s="15"/>
      <c r="I7" s="15"/>
    </row>
    <row r="8" spans="1:9" ht="12.75">
      <c r="A8" s="2"/>
      <c r="B8" s="15"/>
      <c r="C8" s="15"/>
      <c r="D8" s="15"/>
      <c r="E8" s="15"/>
      <c r="F8" s="15"/>
      <c r="G8" s="15"/>
      <c r="H8" s="15"/>
      <c r="I8" s="15"/>
    </row>
    <row r="9" spans="1:9" ht="12.75">
      <c r="A9" s="5" t="s">
        <v>2</v>
      </c>
      <c r="B9" s="61">
        <f>B10</f>
        <v>0</v>
      </c>
      <c r="C9" s="61">
        <f aca="true" t="shared" si="1" ref="C9:I9">C10</f>
        <v>0</v>
      </c>
      <c r="D9" s="61">
        <f t="shared" si="1"/>
        <v>0</v>
      </c>
      <c r="E9" s="61">
        <f t="shared" si="1"/>
        <v>0</v>
      </c>
      <c r="F9" s="61">
        <f t="shared" si="1"/>
        <v>0</v>
      </c>
      <c r="G9" s="61">
        <f t="shared" si="1"/>
        <v>0</v>
      </c>
      <c r="H9" s="61">
        <f t="shared" si="1"/>
        <v>0</v>
      </c>
      <c r="I9" s="61">
        <f t="shared" si="1"/>
        <v>0</v>
      </c>
    </row>
    <row r="10" spans="1:9" ht="12.75">
      <c r="A10" s="6" t="s">
        <v>3</v>
      </c>
      <c r="B10" s="15"/>
      <c r="C10" s="15"/>
      <c r="D10" s="15"/>
      <c r="E10" s="15"/>
      <c r="F10" s="15"/>
      <c r="G10" s="15"/>
      <c r="H10" s="15"/>
      <c r="I10" s="15"/>
    </row>
    <row r="11" spans="1:9" ht="12.75">
      <c r="A11" s="7" t="s">
        <v>4</v>
      </c>
      <c r="B11" s="15"/>
      <c r="C11" s="15"/>
      <c r="D11" s="15"/>
      <c r="E11" s="15"/>
      <c r="F11" s="15"/>
      <c r="G11" s="15"/>
      <c r="H11" s="15"/>
      <c r="I11" s="15"/>
    </row>
    <row r="12" spans="1:9" ht="12.75">
      <c r="A12" s="5" t="s">
        <v>5</v>
      </c>
      <c r="B12" s="61">
        <f>SUM(B13:B14)</f>
        <v>0</v>
      </c>
      <c r="C12" s="61">
        <f aca="true" t="shared" si="2" ref="C12:I12">SUM(C13:C14)</f>
        <v>0</v>
      </c>
      <c r="D12" s="61">
        <f t="shared" si="2"/>
        <v>0</v>
      </c>
      <c r="E12" s="61">
        <f t="shared" si="2"/>
        <v>0</v>
      </c>
      <c r="F12" s="61">
        <f t="shared" si="2"/>
        <v>0</v>
      </c>
      <c r="G12" s="61">
        <f t="shared" si="2"/>
        <v>0</v>
      </c>
      <c r="H12" s="61">
        <f t="shared" si="2"/>
        <v>0</v>
      </c>
      <c r="I12" s="61">
        <f t="shared" si="2"/>
        <v>0</v>
      </c>
    </row>
    <row r="13" spans="1:9" ht="12.75">
      <c r="A13" s="2" t="s">
        <v>6</v>
      </c>
      <c r="B13" s="15"/>
      <c r="C13" s="15"/>
      <c r="D13" s="15"/>
      <c r="E13" s="15"/>
      <c r="F13" s="15"/>
      <c r="G13" s="15"/>
      <c r="H13" s="15"/>
      <c r="I13" s="15"/>
    </row>
    <row r="14" spans="1:9" ht="12.75">
      <c r="A14" s="6" t="s">
        <v>7</v>
      </c>
      <c r="B14" s="15"/>
      <c r="C14" s="15"/>
      <c r="D14" s="15"/>
      <c r="E14" s="15"/>
      <c r="F14" s="15"/>
      <c r="G14" s="15"/>
      <c r="H14" s="15"/>
      <c r="I14" s="15"/>
    </row>
    <row r="15" spans="1:9" ht="12.75">
      <c r="A15" s="2"/>
      <c r="B15" s="15"/>
      <c r="C15" s="15"/>
      <c r="D15" s="15"/>
      <c r="E15" s="15"/>
      <c r="F15" s="15"/>
      <c r="G15" s="15"/>
      <c r="H15" s="15"/>
      <c r="I15" s="15"/>
    </row>
    <row r="16" spans="1:9" ht="12.75">
      <c r="A16" s="5" t="s">
        <v>8</v>
      </c>
      <c r="B16" s="61">
        <f>SUM(B17:B19)</f>
        <v>0</v>
      </c>
      <c r="C16" s="61">
        <f aca="true" t="shared" si="3" ref="C16:I16">SUM(C17:C19)</f>
        <v>0</v>
      </c>
      <c r="D16" s="61">
        <f t="shared" si="3"/>
        <v>0</v>
      </c>
      <c r="E16" s="61">
        <f t="shared" si="3"/>
        <v>0</v>
      </c>
      <c r="F16" s="61">
        <f t="shared" si="3"/>
        <v>0</v>
      </c>
      <c r="G16" s="61">
        <f t="shared" si="3"/>
        <v>0</v>
      </c>
      <c r="H16" s="61">
        <f t="shared" si="3"/>
        <v>0</v>
      </c>
      <c r="I16" s="61">
        <f t="shared" si="3"/>
        <v>0</v>
      </c>
    </row>
    <row r="17" spans="1:9" ht="12.75">
      <c r="A17" s="2" t="s">
        <v>9</v>
      </c>
      <c r="B17" s="15"/>
      <c r="C17" s="15"/>
      <c r="D17" s="15"/>
      <c r="E17" s="15"/>
      <c r="F17" s="15"/>
      <c r="G17" s="15"/>
      <c r="H17" s="15"/>
      <c r="I17" s="15"/>
    </row>
    <row r="18" spans="1:9" ht="12.75">
      <c r="A18" s="8" t="s">
        <v>10</v>
      </c>
      <c r="B18" s="15"/>
      <c r="C18" s="15"/>
      <c r="D18" s="15"/>
      <c r="E18" s="15"/>
      <c r="F18" s="15"/>
      <c r="G18" s="15"/>
      <c r="H18" s="15"/>
      <c r="I18" s="15"/>
    </row>
    <row r="19" spans="1:9" ht="12.75">
      <c r="A19" s="6" t="s">
        <v>11</v>
      </c>
      <c r="B19" s="15"/>
      <c r="C19" s="15"/>
      <c r="D19" s="15"/>
      <c r="E19" s="15"/>
      <c r="F19" s="15"/>
      <c r="G19" s="15"/>
      <c r="H19" s="15"/>
      <c r="I19" s="15"/>
    </row>
    <row r="20" spans="1:9" ht="12.75">
      <c r="A20" s="2" t="s">
        <v>4</v>
      </c>
      <c r="B20" s="15"/>
      <c r="C20" s="15"/>
      <c r="D20" s="15"/>
      <c r="E20" s="15"/>
      <c r="F20" s="15"/>
      <c r="G20" s="15"/>
      <c r="H20" s="15"/>
      <c r="I20" s="15"/>
    </row>
    <row r="21" spans="1:9" ht="12.75">
      <c r="A21" s="5" t="s">
        <v>12</v>
      </c>
      <c r="B21" s="15"/>
      <c r="C21" s="15"/>
      <c r="D21" s="15"/>
      <c r="E21" s="15"/>
      <c r="F21" s="15"/>
      <c r="G21" s="15"/>
      <c r="H21" s="15"/>
      <c r="I21" s="15"/>
    </row>
    <row r="22" spans="1:9" ht="12.75">
      <c r="A22" s="2"/>
      <c r="B22" s="15"/>
      <c r="C22" s="15"/>
      <c r="D22" s="15"/>
      <c r="E22" s="15"/>
      <c r="F22" s="15"/>
      <c r="G22" s="15"/>
      <c r="H22" s="15"/>
      <c r="I22" s="15"/>
    </row>
    <row r="23" spans="1:9" ht="12.75">
      <c r="A23" s="5" t="s">
        <v>13</v>
      </c>
      <c r="B23" s="61">
        <f>SUM(B24:B38)</f>
        <v>2905.4</v>
      </c>
      <c r="C23" s="61">
        <f aca="true" t="shared" si="4" ref="C23:I23">SUM(C24:C38)</f>
        <v>5364.400000000001</v>
      </c>
      <c r="D23" s="61">
        <f t="shared" si="4"/>
        <v>6008.8</v>
      </c>
      <c r="E23" s="61">
        <f t="shared" si="4"/>
        <v>6753.9</v>
      </c>
      <c r="F23" s="61">
        <f t="shared" si="4"/>
        <v>5785.8</v>
      </c>
      <c r="G23" s="61">
        <f t="shared" si="4"/>
        <v>0</v>
      </c>
      <c r="H23" s="61">
        <f t="shared" si="4"/>
        <v>93.2</v>
      </c>
      <c r="I23" s="61">
        <f t="shared" si="4"/>
        <v>807.39</v>
      </c>
    </row>
    <row r="24" spans="1:9" ht="12.75">
      <c r="A24" s="2" t="s">
        <v>14</v>
      </c>
      <c r="B24" s="15"/>
      <c r="C24" s="15"/>
      <c r="D24" s="15"/>
      <c r="E24" s="15"/>
      <c r="F24" s="15"/>
      <c r="G24" s="15"/>
      <c r="H24" s="15"/>
      <c r="I24" s="15"/>
    </row>
    <row r="25" spans="1:9" ht="12.75">
      <c r="A25" s="2" t="s">
        <v>15</v>
      </c>
      <c r="B25" s="16">
        <v>118.4</v>
      </c>
      <c r="C25" s="16">
        <v>169.6</v>
      </c>
      <c r="D25" s="16">
        <v>126.6</v>
      </c>
      <c r="E25" s="16">
        <v>110.2</v>
      </c>
      <c r="F25" s="16">
        <v>68.2</v>
      </c>
      <c r="G25" s="15"/>
      <c r="H25" s="18"/>
      <c r="I25" s="15"/>
    </row>
    <row r="26" spans="1:9" ht="12.75">
      <c r="A26" s="2" t="s">
        <v>16</v>
      </c>
      <c r="B26" s="15"/>
      <c r="C26" s="15"/>
      <c r="D26" s="15"/>
      <c r="E26" s="15"/>
      <c r="F26" s="15"/>
      <c r="G26" s="15"/>
      <c r="H26" s="15"/>
      <c r="I26" s="15"/>
    </row>
    <row r="27" spans="1:9" ht="12.75">
      <c r="A27" s="2" t="s">
        <v>17</v>
      </c>
      <c r="B27" s="15"/>
      <c r="C27" s="15"/>
      <c r="D27" s="15"/>
      <c r="E27" s="15"/>
      <c r="F27" s="15"/>
      <c r="G27" s="15"/>
      <c r="H27" s="15"/>
      <c r="I27" s="15"/>
    </row>
    <row r="28" spans="1:9" ht="12.75">
      <c r="A28" s="2" t="s">
        <v>18</v>
      </c>
      <c r="B28" s="15"/>
      <c r="C28" s="15"/>
      <c r="D28" s="15"/>
      <c r="E28" s="15"/>
      <c r="F28" s="15"/>
      <c r="G28" s="15"/>
      <c r="H28" s="15"/>
      <c r="I28" s="15"/>
    </row>
    <row r="29" spans="1:9" ht="12.75">
      <c r="A29" s="2" t="s">
        <v>19</v>
      </c>
      <c r="B29" s="16"/>
      <c r="C29" s="16"/>
      <c r="D29" s="16"/>
      <c r="E29" s="16"/>
      <c r="F29" s="16"/>
      <c r="G29" s="15"/>
      <c r="H29" s="18"/>
      <c r="I29" s="15">
        <v>122.74</v>
      </c>
    </row>
    <row r="30" spans="1:9" ht="12.75">
      <c r="A30" s="2" t="s">
        <v>20</v>
      </c>
      <c r="B30" s="15"/>
      <c r="C30" s="15"/>
      <c r="D30" s="15"/>
      <c r="E30" s="15"/>
      <c r="F30" s="15"/>
      <c r="G30" s="15"/>
      <c r="H30" s="15"/>
      <c r="I30" s="15"/>
    </row>
    <row r="31" spans="1:9" ht="12.75">
      <c r="A31" s="2" t="s">
        <v>21</v>
      </c>
      <c r="B31" s="15"/>
      <c r="C31" s="15"/>
      <c r="D31" s="15"/>
      <c r="E31" s="15"/>
      <c r="F31" s="15"/>
      <c r="G31" s="15"/>
      <c r="H31" s="15"/>
      <c r="I31" s="15"/>
    </row>
    <row r="32" spans="1:9" ht="12.75">
      <c r="A32" s="2" t="s">
        <v>22</v>
      </c>
      <c r="B32" s="15"/>
      <c r="C32" s="15"/>
      <c r="D32" s="15"/>
      <c r="E32" s="15"/>
      <c r="F32" s="15"/>
      <c r="G32" s="15"/>
      <c r="H32" s="15"/>
      <c r="I32" s="15"/>
    </row>
    <row r="33" spans="1:9" ht="12.75">
      <c r="A33" s="2" t="s">
        <v>23</v>
      </c>
      <c r="B33" s="15"/>
      <c r="C33" s="15"/>
      <c r="D33" s="15"/>
      <c r="E33" s="15"/>
      <c r="F33" s="15"/>
      <c r="G33" s="15"/>
      <c r="H33" s="15"/>
      <c r="I33" s="15"/>
    </row>
    <row r="34" spans="1:9" ht="12.75">
      <c r="A34" s="2" t="s">
        <v>24</v>
      </c>
      <c r="B34" s="16">
        <v>2787</v>
      </c>
      <c r="C34" s="16">
        <v>5194.8</v>
      </c>
      <c r="D34" s="16">
        <v>5882.2</v>
      </c>
      <c r="E34" s="16">
        <v>6643.7</v>
      </c>
      <c r="F34" s="16">
        <v>5717.6</v>
      </c>
      <c r="G34" s="20"/>
      <c r="H34" s="18"/>
      <c r="I34" s="15"/>
    </row>
    <row r="35" spans="1:9" ht="12.75">
      <c r="A35" s="2" t="s">
        <v>25</v>
      </c>
      <c r="B35" s="15"/>
      <c r="C35" s="15"/>
      <c r="D35" s="15"/>
      <c r="E35" s="15"/>
      <c r="F35" s="15"/>
      <c r="G35" s="15"/>
      <c r="H35" s="15"/>
      <c r="I35" s="15"/>
    </row>
    <row r="36" spans="1:9" ht="12.75">
      <c r="A36" s="2" t="s">
        <v>26</v>
      </c>
      <c r="B36" s="15"/>
      <c r="C36" s="15"/>
      <c r="D36" s="15"/>
      <c r="E36" s="15"/>
      <c r="F36" s="15"/>
      <c r="G36" s="15"/>
      <c r="H36" s="15"/>
      <c r="I36" s="15"/>
    </row>
    <row r="37" spans="1:9" ht="12.75">
      <c r="A37" s="6" t="s">
        <v>27</v>
      </c>
      <c r="B37" s="16"/>
      <c r="C37" s="16"/>
      <c r="D37" s="16"/>
      <c r="E37" s="16"/>
      <c r="F37" s="16"/>
      <c r="G37" s="20"/>
      <c r="H37" s="18">
        <v>93.2</v>
      </c>
      <c r="I37" s="15">
        <v>684.65</v>
      </c>
    </row>
    <row r="38" spans="1:9" ht="12.75">
      <c r="A38" s="6" t="s">
        <v>28</v>
      </c>
      <c r="B38" s="15"/>
      <c r="C38" s="15"/>
      <c r="D38" s="15"/>
      <c r="E38" s="15"/>
      <c r="F38" s="15"/>
      <c r="G38" s="15"/>
      <c r="H38" s="15"/>
      <c r="I38" s="15"/>
    </row>
    <row r="39" spans="1:9" ht="12.75">
      <c r="A39" s="2"/>
      <c r="B39" s="15"/>
      <c r="C39" s="15"/>
      <c r="D39" s="15"/>
      <c r="E39" s="15"/>
      <c r="F39" s="15"/>
      <c r="G39" s="15"/>
      <c r="H39" s="15"/>
      <c r="I39" s="15"/>
    </row>
    <row r="40" spans="1:9" ht="12.75">
      <c r="A40" s="5" t="s">
        <v>29</v>
      </c>
      <c r="B40" s="61">
        <f>SUM(B41:B43)</f>
        <v>20823.34</v>
      </c>
      <c r="C40" s="61">
        <f aca="true" t="shared" si="5" ref="C40:I40">SUM(C41:C43)</f>
        <v>19670.039999999997</v>
      </c>
      <c r="D40" s="61">
        <f t="shared" si="5"/>
        <v>17973.64</v>
      </c>
      <c r="E40" s="61">
        <f t="shared" si="5"/>
        <v>17613.54</v>
      </c>
      <c r="F40" s="61">
        <f t="shared" si="5"/>
        <v>19082.940000000002</v>
      </c>
      <c r="G40" s="61">
        <f t="shared" si="5"/>
        <v>424.57</v>
      </c>
      <c r="H40" s="61">
        <f t="shared" si="5"/>
        <v>179.93</v>
      </c>
      <c r="I40" s="61">
        <f t="shared" si="5"/>
        <v>1096.22</v>
      </c>
    </row>
    <row r="41" spans="1:9" ht="12.75">
      <c r="A41" s="2" t="s">
        <v>30</v>
      </c>
      <c r="B41" s="16">
        <v>3240.6</v>
      </c>
      <c r="C41" s="16">
        <v>3100.6</v>
      </c>
      <c r="D41" s="16">
        <v>2854.9</v>
      </c>
      <c r="E41" s="16">
        <v>4616.7</v>
      </c>
      <c r="F41" s="16">
        <v>5312.4</v>
      </c>
      <c r="G41" s="20"/>
      <c r="H41" s="18"/>
      <c r="I41" s="15"/>
    </row>
    <row r="42" spans="1:9" ht="12.75">
      <c r="A42" s="2" t="s">
        <v>31</v>
      </c>
      <c r="B42" s="16">
        <v>17582.74</v>
      </c>
      <c r="C42" s="16">
        <v>16569.44</v>
      </c>
      <c r="D42" s="16">
        <v>15118.74</v>
      </c>
      <c r="E42" s="16">
        <v>12996.84</v>
      </c>
      <c r="F42" s="16">
        <v>13770.54</v>
      </c>
      <c r="G42" s="20"/>
      <c r="H42" s="18"/>
      <c r="I42" s="15"/>
    </row>
    <row r="43" spans="1:9" ht="12.75">
      <c r="A43" s="2" t="s">
        <v>32</v>
      </c>
      <c r="B43" s="16"/>
      <c r="C43" s="16"/>
      <c r="D43" s="16"/>
      <c r="E43" s="16"/>
      <c r="F43" s="16"/>
      <c r="G43" s="20">
        <v>424.57</v>
      </c>
      <c r="H43" s="18">
        <v>179.93</v>
      </c>
      <c r="I43" s="17">
        <v>1096.22</v>
      </c>
    </row>
    <row r="44" spans="1:9" ht="12.75">
      <c r="A44" s="2"/>
      <c r="B44" s="15"/>
      <c r="C44" s="15"/>
      <c r="D44" s="15"/>
      <c r="E44" s="15"/>
      <c r="F44" s="15"/>
      <c r="G44" s="15"/>
      <c r="H44" s="15"/>
      <c r="I44" s="15"/>
    </row>
    <row r="45" spans="1:9" ht="12.75">
      <c r="A45" s="5" t="s">
        <v>33</v>
      </c>
      <c r="B45" s="61">
        <f>SUM(B46:B56)</f>
        <v>3883.4700000000003</v>
      </c>
      <c r="C45" s="61">
        <f aca="true" t="shared" si="6" ref="C45:I45">SUM(C46:C56)</f>
        <v>3882.8700000000003</v>
      </c>
      <c r="D45" s="61">
        <f t="shared" si="6"/>
        <v>3882.57</v>
      </c>
      <c r="E45" s="61">
        <f t="shared" si="6"/>
        <v>3882.57</v>
      </c>
      <c r="F45" s="61">
        <f t="shared" si="6"/>
        <v>3882.57</v>
      </c>
      <c r="G45" s="61">
        <f t="shared" si="6"/>
        <v>64.48</v>
      </c>
      <c r="H45" s="61">
        <f t="shared" si="6"/>
        <v>0</v>
      </c>
      <c r="I45" s="61">
        <f t="shared" si="6"/>
        <v>2038.1499999999999</v>
      </c>
    </row>
    <row r="46" spans="1:9" ht="12.75">
      <c r="A46" s="2" t="s">
        <v>34</v>
      </c>
      <c r="B46" s="16">
        <v>0.9</v>
      </c>
      <c r="C46" s="16">
        <v>0.3</v>
      </c>
      <c r="D46" s="16"/>
      <c r="E46" s="16"/>
      <c r="F46" s="16"/>
      <c r="G46" s="15"/>
      <c r="H46" s="18"/>
      <c r="I46" s="15"/>
    </row>
    <row r="47" spans="1:9" ht="12.75">
      <c r="A47" s="6" t="s">
        <v>35</v>
      </c>
      <c r="B47" s="16"/>
      <c r="C47" s="16"/>
      <c r="D47" s="16"/>
      <c r="E47" s="16"/>
      <c r="F47" s="16"/>
      <c r="G47" s="20">
        <v>34.67</v>
      </c>
      <c r="H47" s="18"/>
      <c r="I47" s="15"/>
    </row>
    <row r="48" spans="1:9" ht="12.75">
      <c r="A48" s="6" t="s">
        <v>36</v>
      </c>
      <c r="B48" s="16"/>
      <c r="C48" s="16"/>
      <c r="D48" s="16"/>
      <c r="E48" s="16"/>
      <c r="F48" s="16"/>
      <c r="G48" s="20">
        <v>29.81</v>
      </c>
      <c r="H48" s="18"/>
      <c r="I48" s="17">
        <v>1956.51</v>
      </c>
    </row>
    <row r="49" spans="1:9" ht="12.75">
      <c r="A49" s="6" t="s">
        <v>37</v>
      </c>
      <c r="B49" s="16"/>
      <c r="C49" s="16"/>
      <c r="D49" s="16"/>
      <c r="E49" s="16"/>
      <c r="F49" s="16"/>
      <c r="G49" s="20"/>
      <c r="H49" s="18"/>
      <c r="I49" s="15">
        <v>43.27</v>
      </c>
    </row>
    <row r="50" spans="1:9" ht="12.75">
      <c r="A50" s="9" t="s">
        <v>38</v>
      </c>
      <c r="B50" s="15"/>
      <c r="C50" s="15"/>
      <c r="D50" s="15"/>
      <c r="E50" s="15"/>
      <c r="F50" s="15"/>
      <c r="G50" s="15"/>
      <c r="H50" s="15"/>
      <c r="I50" s="15"/>
    </row>
    <row r="51" spans="1:9" ht="12.75">
      <c r="A51" s="6" t="s">
        <v>39</v>
      </c>
      <c r="B51" s="15"/>
      <c r="C51" s="15"/>
      <c r="D51" s="15"/>
      <c r="E51" s="15"/>
      <c r="F51" s="15"/>
      <c r="G51" s="15"/>
      <c r="H51" s="15"/>
      <c r="I51" s="15"/>
    </row>
    <row r="52" spans="1:9" ht="12.75">
      <c r="A52" s="6" t="s">
        <v>40</v>
      </c>
      <c r="B52" s="15"/>
      <c r="C52" s="15"/>
      <c r="D52" s="15"/>
      <c r="E52" s="15"/>
      <c r="F52" s="15"/>
      <c r="G52" s="15"/>
      <c r="H52" s="15"/>
      <c r="I52" s="15"/>
    </row>
    <row r="53" spans="1:9" ht="12.75">
      <c r="A53" s="6" t="s">
        <v>41</v>
      </c>
      <c r="B53" s="15"/>
      <c r="C53" s="15"/>
      <c r="D53" s="15"/>
      <c r="E53" s="15"/>
      <c r="F53" s="15"/>
      <c r="G53" s="15"/>
      <c r="H53" s="15"/>
      <c r="I53" s="15"/>
    </row>
    <row r="54" spans="1:9" ht="12.75">
      <c r="A54" s="6" t="s">
        <v>42</v>
      </c>
      <c r="B54" s="15"/>
      <c r="C54" s="15"/>
      <c r="D54" s="15"/>
      <c r="E54" s="15"/>
      <c r="F54" s="15"/>
      <c r="G54" s="15"/>
      <c r="H54" s="15"/>
      <c r="I54" s="15"/>
    </row>
    <row r="55" spans="1:9" ht="12.75">
      <c r="A55" s="9" t="s">
        <v>43</v>
      </c>
      <c r="B55" s="16"/>
      <c r="C55" s="16"/>
      <c r="D55" s="16"/>
      <c r="E55" s="16"/>
      <c r="F55" s="16"/>
      <c r="G55" s="20"/>
      <c r="H55" s="18"/>
      <c r="I55" s="15">
        <v>38.37</v>
      </c>
    </row>
    <row r="56" spans="1:9" ht="12.75">
      <c r="A56" s="9" t="s">
        <v>44</v>
      </c>
      <c r="B56" s="15">
        <v>3882.57</v>
      </c>
      <c r="C56" s="15">
        <v>3882.57</v>
      </c>
      <c r="D56" s="15">
        <v>3882.57</v>
      </c>
      <c r="E56" s="15">
        <v>3882.57</v>
      </c>
      <c r="F56" s="15">
        <v>3882.57</v>
      </c>
      <c r="G56" s="15"/>
      <c r="H56" s="15"/>
      <c r="I56" s="15"/>
    </row>
    <row r="57" spans="1:9" ht="12.75">
      <c r="A57" s="9"/>
      <c r="B57" s="15"/>
      <c r="C57" s="15"/>
      <c r="D57" s="15"/>
      <c r="E57" s="15"/>
      <c r="F57" s="15"/>
      <c r="G57" s="15"/>
      <c r="H57" s="15"/>
      <c r="I57" s="15"/>
    </row>
    <row r="58" spans="1:9" ht="12.75">
      <c r="A58" s="4" t="s">
        <v>45</v>
      </c>
      <c r="B58" s="19">
        <f>SUM(B59:B65)</f>
        <v>0</v>
      </c>
      <c r="C58" s="19">
        <f aca="true" t="shared" si="7" ref="C58:I58">SUM(C59:C65)</f>
        <v>0</v>
      </c>
      <c r="D58" s="19">
        <f t="shared" si="7"/>
        <v>0</v>
      </c>
      <c r="E58" s="19">
        <f t="shared" si="7"/>
        <v>0</v>
      </c>
      <c r="F58" s="19">
        <f t="shared" si="7"/>
        <v>0</v>
      </c>
      <c r="G58" s="19">
        <f t="shared" si="7"/>
        <v>0</v>
      </c>
      <c r="H58" s="19">
        <f t="shared" si="7"/>
        <v>0</v>
      </c>
      <c r="I58" s="19">
        <f t="shared" si="7"/>
        <v>0</v>
      </c>
    </row>
    <row r="59" spans="1:9" ht="12.75">
      <c r="A59" s="2" t="s">
        <v>46</v>
      </c>
      <c r="B59" s="15"/>
      <c r="C59" s="15"/>
      <c r="D59" s="15"/>
      <c r="E59" s="15"/>
      <c r="F59" s="15"/>
      <c r="G59" s="15"/>
      <c r="H59" s="15"/>
      <c r="I59" s="15"/>
    </row>
    <row r="60" spans="1:9" ht="12.75">
      <c r="A60" s="2" t="s">
        <v>47</v>
      </c>
      <c r="B60" s="15"/>
      <c r="C60" s="15"/>
      <c r="D60" s="15"/>
      <c r="E60" s="15"/>
      <c r="F60" s="15"/>
      <c r="G60" s="15"/>
      <c r="H60" s="15"/>
      <c r="I60" s="15"/>
    </row>
    <row r="61" spans="1:9" ht="12.75">
      <c r="A61" s="2" t="s">
        <v>48</v>
      </c>
      <c r="B61" s="15"/>
      <c r="C61" s="15"/>
      <c r="D61" s="15"/>
      <c r="E61" s="15"/>
      <c r="F61" s="15"/>
      <c r="G61" s="15"/>
      <c r="H61" s="15"/>
      <c r="I61" s="15"/>
    </row>
    <row r="62" spans="1:9" ht="12.75">
      <c r="A62" s="2" t="s">
        <v>49</v>
      </c>
      <c r="B62" s="15"/>
      <c r="C62" s="15"/>
      <c r="D62" s="15"/>
      <c r="E62" s="15"/>
      <c r="F62" s="15"/>
      <c r="G62" s="15"/>
      <c r="H62" s="15"/>
      <c r="I62" s="15"/>
    </row>
    <row r="63" spans="1:9" ht="12.75">
      <c r="A63" s="2" t="s">
        <v>50</v>
      </c>
      <c r="B63" s="15"/>
      <c r="C63" s="15"/>
      <c r="D63" s="15"/>
      <c r="E63" s="15"/>
      <c r="F63" s="15"/>
      <c r="G63" s="15"/>
      <c r="H63" s="15"/>
      <c r="I63" s="15"/>
    </row>
    <row r="64" spans="1:9" ht="12.75">
      <c r="A64" s="2" t="s">
        <v>51</v>
      </c>
      <c r="B64" s="15"/>
      <c r="C64" s="15"/>
      <c r="D64" s="15"/>
      <c r="E64" s="15"/>
      <c r="F64" s="15"/>
      <c r="G64" s="15"/>
      <c r="H64" s="15"/>
      <c r="I64" s="15"/>
    </row>
    <row r="65" spans="1:9" ht="12.75">
      <c r="A65" s="2" t="s">
        <v>52</v>
      </c>
      <c r="B65" s="15"/>
      <c r="C65" s="15"/>
      <c r="D65" s="15"/>
      <c r="E65" s="15"/>
      <c r="F65" s="15"/>
      <c r="G65" s="15"/>
      <c r="H65" s="15"/>
      <c r="I65" s="15"/>
    </row>
    <row r="66" spans="1:9" ht="12.75">
      <c r="A66" s="2"/>
      <c r="B66" s="15"/>
      <c r="C66" s="15"/>
      <c r="D66" s="15"/>
      <c r="E66" s="15"/>
      <c r="F66" s="15"/>
      <c r="G66" s="15"/>
      <c r="H66" s="15"/>
      <c r="I66" s="15"/>
    </row>
    <row r="67" spans="1:9" ht="12.75">
      <c r="A67" s="4" t="s">
        <v>53</v>
      </c>
      <c r="B67" s="19">
        <f>SUM(B68:B70)</f>
        <v>1006.1</v>
      </c>
      <c r="C67" s="19">
        <f aca="true" t="shared" si="8" ref="C67:I67">SUM(C68:C70)</f>
        <v>1179</v>
      </c>
      <c r="D67" s="19">
        <f t="shared" si="8"/>
        <v>851</v>
      </c>
      <c r="E67" s="19">
        <f t="shared" si="8"/>
        <v>861.7</v>
      </c>
      <c r="F67" s="19">
        <f t="shared" si="8"/>
        <v>946.4</v>
      </c>
      <c r="G67" s="19">
        <f t="shared" si="8"/>
        <v>862.41</v>
      </c>
      <c r="H67" s="19">
        <f t="shared" si="8"/>
        <v>700</v>
      </c>
      <c r="I67" s="19">
        <f t="shared" si="8"/>
        <v>775.28</v>
      </c>
    </row>
    <row r="68" spans="1:9" ht="12.75">
      <c r="A68" s="2" t="s">
        <v>54</v>
      </c>
      <c r="B68" s="16">
        <v>-16.3</v>
      </c>
      <c r="C68" s="16"/>
      <c r="D68" s="16"/>
      <c r="E68" s="16"/>
      <c r="F68" s="16"/>
      <c r="G68" s="15"/>
      <c r="H68" s="18"/>
      <c r="I68" s="15"/>
    </row>
    <row r="69" spans="1:9" ht="12.75">
      <c r="A69" s="2" t="s">
        <v>55</v>
      </c>
      <c r="B69" s="15"/>
      <c r="C69" s="15"/>
      <c r="D69" s="15"/>
      <c r="E69" s="15"/>
      <c r="F69" s="15"/>
      <c r="G69" s="15"/>
      <c r="H69" s="15"/>
      <c r="I69" s="15"/>
    </row>
    <row r="70" spans="1:9" ht="12.75">
      <c r="A70" s="2" t="s">
        <v>56</v>
      </c>
      <c r="B70" s="16">
        <v>1022.4</v>
      </c>
      <c r="C70" s="16">
        <v>1179</v>
      </c>
      <c r="D70" s="16">
        <v>851</v>
      </c>
      <c r="E70" s="16">
        <v>861.7</v>
      </c>
      <c r="F70" s="16">
        <v>946.4</v>
      </c>
      <c r="G70" s="15">
        <v>862.41</v>
      </c>
      <c r="H70" s="18">
        <v>700</v>
      </c>
      <c r="I70" s="20">
        <v>775.28</v>
      </c>
    </row>
    <row r="71" spans="1:9" ht="12.75">
      <c r="A71" s="2"/>
      <c r="B71" s="15"/>
      <c r="C71" s="15"/>
      <c r="D71" s="15"/>
      <c r="E71" s="15"/>
      <c r="F71" s="15"/>
      <c r="G71" s="15"/>
      <c r="H71" s="15"/>
      <c r="I71" s="15"/>
    </row>
    <row r="72" spans="1:9" ht="12.75">
      <c r="A72" s="4" t="s">
        <v>57</v>
      </c>
      <c r="B72" s="19">
        <f>B73</f>
        <v>0</v>
      </c>
      <c r="C72" s="19">
        <f aca="true" t="shared" si="9" ref="C72:I72">C73</f>
        <v>0</v>
      </c>
      <c r="D72" s="19">
        <f t="shared" si="9"/>
        <v>0</v>
      </c>
      <c r="E72" s="19">
        <f t="shared" si="9"/>
        <v>0</v>
      </c>
      <c r="F72" s="19">
        <f t="shared" si="9"/>
        <v>0</v>
      </c>
      <c r="G72" s="19">
        <f t="shared" si="9"/>
        <v>26907.12</v>
      </c>
      <c r="H72" s="19">
        <f t="shared" si="9"/>
        <v>26376.001</v>
      </c>
      <c r="I72" s="19">
        <f t="shared" si="9"/>
        <v>47879.22</v>
      </c>
    </row>
    <row r="73" spans="1:9" ht="12.75">
      <c r="A73" s="2" t="s">
        <v>58</v>
      </c>
      <c r="B73" s="16"/>
      <c r="C73" s="16"/>
      <c r="D73" s="16"/>
      <c r="E73" s="16"/>
      <c r="F73" s="16"/>
      <c r="G73" s="17">
        <v>26907.12</v>
      </c>
      <c r="H73" s="18">
        <v>26376.001</v>
      </c>
      <c r="I73" s="17">
        <v>47879.22</v>
      </c>
    </row>
    <row r="74" spans="1:9" ht="12.75">
      <c r="A74" s="2"/>
      <c r="B74" s="15"/>
      <c r="C74" s="15"/>
      <c r="D74" s="15"/>
      <c r="E74" s="15"/>
      <c r="F74" s="15"/>
      <c r="G74" s="15"/>
      <c r="H74" s="15"/>
      <c r="I74" s="15"/>
    </row>
    <row r="75" spans="1:9" ht="12.75">
      <c r="A75" s="4" t="s">
        <v>59</v>
      </c>
      <c r="B75" s="15"/>
      <c r="C75" s="15"/>
      <c r="D75" s="15"/>
      <c r="E75" s="15"/>
      <c r="F75" s="15"/>
      <c r="G75" s="15"/>
      <c r="H75" s="15"/>
      <c r="I75" s="15"/>
    </row>
    <row r="76" spans="1:9" ht="12.75">
      <c r="A76" s="2" t="s">
        <v>60</v>
      </c>
      <c r="B76" s="15"/>
      <c r="C76" s="15"/>
      <c r="D76" s="15"/>
      <c r="E76" s="15"/>
      <c r="F76" s="15"/>
      <c r="G76" s="15"/>
      <c r="H76" s="15"/>
      <c r="I76" s="15"/>
    </row>
    <row r="77" spans="1:9" ht="12.75">
      <c r="A77" s="4" t="s">
        <v>61</v>
      </c>
      <c r="B77" s="15"/>
      <c r="C77" s="15"/>
      <c r="D77" s="15"/>
      <c r="E77" s="15"/>
      <c r="F77" s="15"/>
      <c r="G77" s="15"/>
      <c r="H77" s="15"/>
      <c r="I77" s="15"/>
    </row>
    <row r="78" spans="1:9" ht="12.75">
      <c r="A78" s="2" t="s">
        <v>62</v>
      </c>
      <c r="B78" s="15"/>
      <c r="C78" s="15"/>
      <c r="D78" s="15"/>
      <c r="E78" s="15"/>
      <c r="F78" s="15"/>
      <c r="G78" s="15"/>
      <c r="H78" s="15"/>
      <c r="I78" s="15"/>
    </row>
    <row r="79" spans="1:9" ht="12.75">
      <c r="A79" s="4" t="s">
        <v>63</v>
      </c>
      <c r="B79" s="19">
        <f>B80</f>
        <v>19</v>
      </c>
      <c r="C79" s="19">
        <f aca="true" t="shared" si="10" ref="C79:I79">C80</f>
        <v>4.6</v>
      </c>
      <c r="D79" s="19">
        <f t="shared" si="10"/>
        <v>44.5</v>
      </c>
      <c r="E79" s="19">
        <f t="shared" si="10"/>
        <v>91.4</v>
      </c>
      <c r="F79" s="19">
        <f t="shared" si="10"/>
        <v>18.9</v>
      </c>
      <c r="G79" s="19">
        <f t="shared" si="10"/>
        <v>21.91</v>
      </c>
      <c r="H79" s="19">
        <f t="shared" si="10"/>
        <v>40.85</v>
      </c>
      <c r="I79" s="19">
        <f t="shared" si="10"/>
        <v>15.92</v>
      </c>
    </row>
    <row r="80" spans="1:9" ht="12.75">
      <c r="A80" s="2" t="s">
        <v>64</v>
      </c>
      <c r="B80" s="16">
        <v>19</v>
      </c>
      <c r="C80" s="16">
        <v>4.6</v>
      </c>
      <c r="D80" s="16">
        <v>44.5</v>
      </c>
      <c r="E80" s="16">
        <v>91.4</v>
      </c>
      <c r="F80" s="16">
        <v>18.9</v>
      </c>
      <c r="G80" s="20">
        <v>21.91</v>
      </c>
      <c r="H80" s="18">
        <v>40.85</v>
      </c>
      <c r="I80" s="15">
        <v>15.92</v>
      </c>
    </row>
    <row r="81" spans="1:9" ht="12.75">
      <c r="A81" s="2"/>
      <c r="B81" s="15"/>
      <c r="C81" s="15"/>
      <c r="D81" s="15"/>
      <c r="E81" s="15"/>
      <c r="F81" s="15"/>
      <c r="G81" s="15"/>
      <c r="H81" s="15"/>
      <c r="I81" s="15"/>
    </row>
    <row r="82" spans="1:9" ht="12.75">
      <c r="A82" s="4" t="s">
        <v>65</v>
      </c>
      <c r="B82" s="15">
        <f>SUM(B83:B85)</f>
        <v>0</v>
      </c>
      <c r="C82" s="15">
        <f aca="true" t="shared" si="11" ref="C82:I82">SUM(C83:C85)</f>
        <v>0</v>
      </c>
      <c r="D82" s="15">
        <f t="shared" si="11"/>
        <v>0</v>
      </c>
      <c r="E82" s="15">
        <f t="shared" si="11"/>
        <v>0</v>
      </c>
      <c r="F82" s="15">
        <f t="shared" si="11"/>
        <v>0</v>
      </c>
      <c r="G82" s="15">
        <f t="shared" si="11"/>
        <v>0</v>
      </c>
      <c r="H82" s="15">
        <f t="shared" si="11"/>
        <v>0</v>
      </c>
      <c r="I82" s="15">
        <f t="shared" si="11"/>
        <v>796.1</v>
      </c>
    </row>
    <row r="83" spans="1:9" ht="12.75">
      <c r="A83" s="2" t="s">
        <v>66</v>
      </c>
      <c r="B83" s="15"/>
      <c r="C83" s="15"/>
      <c r="D83" s="15"/>
      <c r="E83" s="15"/>
      <c r="F83" s="15"/>
      <c r="G83" s="15"/>
      <c r="H83" s="15"/>
      <c r="I83" s="15"/>
    </row>
    <row r="84" spans="1:9" ht="12.75">
      <c r="A84" s="2" t="s">
        <v>67</v>
      </c>
      <c r="B84" s="15"/>
      <c r="C84" s="15"/>
      <c r="D84" s="15"/>
      <c r="E84" s="15"/>
      <c r="F84" s="15"/>
      <c r="G84" s="15"/>
      <c r="H84" s="15"/>
      <c r="I84" s="15"/>
    </row>
    <row r="85" spans="1:9" ht="12.75">
      <c r="A85" s="2" t="s">
        <v>68</v>
      </c>
      <c r="B85" s="16"/>
      <c r="C85" s="16"/>
      <c r="D85" s="16"/>
      <c r="E85" s="16"/>
      <c r="F85" s="16"/>
      <c r="G85" s="15"/>
      <c r="H85" s="18"/>
      <c r="I85" s="15">
        <v>796.1</v>
      </c>
    </row>
    <row r="86" spans="1:9" ht="12.75">
      <c r="A86" s="2"/>
      <c r="B86" s="15"/>
      <c r="C86" s="15"/>
      <c r="D86" s="15"/>
      <c r="E86" s="15"/>
      <c r="F86" s="15"/>
      <c r="G86" s="15"/>
      <c r="H86" s="15"/>
      <c r="I86" s="15"/>
    </row>
    <row r="87" spans="1:9" ht="12.75">
      <c r="A87" s="4" t="s">
        <v>69</v>
      </c>
      <c r="B87" s="19">
        <f>SUM(B88:B95)</f>
        <v>4312.6</v>
      </c>
      <c r="C87" s="19">
        <f aca="true" t="shared" si="12" ref="C87:I87">SUM(C88:C95)</f>
        <v>4010.5000000000005</v>
      </c>
      <c r="D87" s="19">
        <f t="shared" si="12"/>
        <v>3616.3000000000006</v>
      </c>
      <c r="E87" s="19">
        <f t="shared" si="12"/>
        <v>2907.9</v>
      </c>
      <c r="F87" s="19">
        <f t="shared" si="12"/>
        <v>2948.4000000000005</v>
      </c>
      <c r="G87" s="19">
        <f t="shared" si="12"/>
        <v>182.12</v>
      </c>
      <c r="H87" s="19">
        <f t="shared" si="12"/>
        <v>452.94</v>
      </c>
      <c r="I87" s="19">
        <f t="shared" si="12"/>
        <v>225.06</v>
      </c>
    </row>
    <row r="88" spans="1:9" ht="12.75">
      <c r="A88" s="2" t="s">
        <v>70</v>
      </c>
      <c r="B88" s="15"/>
      <c r="C88" s="15"/>
      <c r="D88" s="15"/>
      <c r="E88" s="15"/>
      <c r="F88" s="15"/>
      <c r="G88" s="15"/>
      <c r="H88" s="15"/>
      <c r="I88" s="15"/>
    </row>
    <row r="89" spans="1:9" ht="12.75">
      <c r="A89" s="2" t="s">
        <v>71</v>
      </c>
      <c r="B89" s="16">
        <v>1517.5</v>
      </c>
      <c r="C89" s="16">
        <v>1002.6</v>
      </c>
      <c r="D89" s="16">
        <v>696.1</v>
      </c>
      <c r="E89" s="16">
        <v>140.8</v>
      </c>
      <c r="F89" s="16">
        <v>65.7</v>
      </c>
      <c r="G89" s="15">
        <v>-11.28</v>
      </c>
      <c r="H89" s="18">
        <v>430.48</v>
      </c>
      <c r="I89" s="20">
        <v>121.98</v>
      </c>
    </row>
    <row r="90" spans="1:9" ht="12.75">
      <c r="A90" s="2" t="s">
        <v>72</v>
      </c>
      <c r="B90" s="16">
        <v>38.8</v>
      </c>
      <c r="C90" s="16">
        <v>125.6</v>
      </c>
      <c r="D90" s="16">
        <v>126.9</v>
      </c>
      <c r="E90" s="16">
        <v>83</v>
      </c>
      <c r="F90" s="16">
        <v>165.3</v>
      </c>
      <c r="G90" s="20"/>
      <c r="H90" s="18"/>
      <c r="I90" s="15"/>
    </row>
    <row r="91" spans="1:9" ht="12.75">
      <c r="A91" s="2" t="s">
        <v>73</v>
      </c>
      <c r="B91" s="16">
        <v>1934.14</v>
      </c>
      <c r="C91" s="16">
        <v>1934.14</v>
      </c>
      <c r="D91" s="16">
        <v>1934.14</v>
      </c>
      <c r="E91" s="16">
        <v>1934.14</v>
      </c>
      <c r="F91" s="16">
        <v>1934.14</v>
      </c>
      <c r="G91" s="20"/>
      <c r="H91" s="18"/>
      <c r="I91" s="15"/>
    </row>
    <row r="92" spans="1:9" ht="12.75">
      <c r="A92" s="2" t="s">
        <v>74</v>
      </c>
      <c r="B92" s="16"/>
      <c r="C92" s="16"/>
      <c r="D92" s="16"/>
      <c r="E92" s="16"/>
      <c r="F92" s="16"/>
      <c r="G92" s="20">
        <v>119.4</v>
      </c>
      <c r="H92" s="18">
        <v>22.46</v>
      </c>
      <c r="I92" s="15"/>
    </row>
    <row r="93" spans="1:9" ht="12.75">
      <c r="A93" s="2" t="s">
        <v>75</v>
      </c>
      <c r="B93" s="16">
        <v>141.3</v>
      </c>
      <c r="C93" s="16">
        <v>267.3</v>
      </c>
      <c r="D93" s="16">
        <v>178.3</v>
      </c>
      <c r="E93" s="16">
        <v>69.1</v>
      </c>
      <c r="F93" s="16">
        <v>102.4</v>
      </c>
      <c r="G93" s="20">
        <v>74</v>
      </c>
      <c r="H93" s="18"/>
      <c r="I93" s="15">
        <v>72</v>
      </c>
    </row>
    <row r="94" spans="1:9" ht="12.75">
      <c r="A94" s="2" t="s">
        <v>76</v>
      </c>
      <c r="B94" s="16">
        <v>680.86</v>
      </c>
      <c r="C94" s="16">
        <v>680.86</v>
      </c>
      <c r="D94" s="16">
        <v>680.86</v>
      </c>
      <c r="E94" s="16">
        <v>680.86</v>
      </c>
      <c r="F94" s="16">
        <v>680.86</v>
      </c>
      <c r="G94" s="20"/>
      <c r="H94" s="18"/>
      <c r="I94" s="15"/>
    </row>
    <row r="95" spans="1:9" ht="12.75">
      <c r="A95" s="6" t="s">
        <v>77</v>
      </c>
      <c r="B95" s="16"/>
      <c r="C95" s="16"/>
      <c r="D95" s="16"/>
      <c r="E95" s="16"/>
      <c r="F95" s="16"/>
      <c r="G95" s="20"/>
      <c r="H95" s="18"/>
      <c r="I95" s="15">
        <v>31.08</v>
      </c>
    </row>
    <row r="96" spans="1:9" ht="12.75">
      <c r="A96" s="6"/>
      <c r="B96" s="15"/>
      <c r="C96" s="15"/>
      <c r="D96" s="15"/>
      <c r="E96" s="15"/>
      <c r="F96" s="15"/>
      <c r="G96" s="15"/>
      <c r="H96" s="15"/>
      <c r="I96" s="15"/>
    </row>
    <row r="97" spans="1:9" ht="12.75">
      <c r="A97" s="4" t="s">
        <v>78</v>
      </c>
      <c r="B97" s="19">
        <f>SUM(B98:B105)</f>
        <v>3928.8</v>
      </c>
      <c r="C97" s="19">
        <f aca="true" t="shared" si="13" ref="C97:I97">SUM(C98:C105)</f>
        <v>2258.3</v>
      </c>
      <c r="D97" s="19">
        <f t="shared" si="13"/>
        <v>3048.4</v>
      </c>
      <c r="E97" s="19">
        <f t="shared" si="13"/>
        <v>3023.3</v>
      </c>
      <c r="F97" s="19">
        <f t="shared" si="13"/>
        <v>2478.4</v>
      </c>
      <c r="G97" s="19">
        <f t="shared" si="13"/>
        <v>67.08</v>
      </c>
      <c r="H97" s="19">
        <f t="shared" si="13"/>
        <v>1257.81</v>
      </c>
      <c r="I97" s="19">
        <f t="shared" si="13"/>
        <v>1666.5600000000002</v>
      </c>
    </row>
    <row r="98" spans="1:9" ht="12.75">
      <c r="A98" s="2" t="s">
        <v>79</v>
      </c>
      <c r="B98" s="16">
        <v>1052.8</v>
      </c>
      <c r="C98" s="16">
        <v>965.9</v>
      </c>
      <c r="D98" s="16">
        <v>1679</v>
      </c>
      <c r="E98" s="16">
        <v>1324.1</v>
      </c>
      <c r="F98" s="16">
        <v>1826.3</v>
      </c>
      <c r="G98" s="20"/>
      <c r="H98" s="18"/>
      <c r="I98" s="15"/>
    </row>
    <row r="99" spans="1:9" ht="12.75">
      <c r="A99" s="2" t="s">
        <v>80</v>
      </c>
      <c r="B99" s="16"/>
      <c r="C99" s="16"/>
      <c r="D99" s="16"/>
      <c r="E99" s="16"/>
      <c r="F99" s="16"/>
      <c r="G99" s="20">
        <v>13.47</v>
      </c>
      <c r="H99" s="18">
        <v>695.65</v>
      </c>
      <c r="I99" s="15">
        <v>745.88</v>
      </c>
    </row>
    <row r="100" spans="1:9" ht="12.75">
      <c r="A100" s="6" t="s">
        <v>81</v>
      </c>
      <c r="B100" s="15"/>
      <c r="C100" s="15"/>
      <c r="D100" s="15"/>
      <c r="E100" s="15"/>
      <c r="F100" s="15"/>
      <c r="G100" s="15"/>
      <c r="H100" s="15"/>
      <c r="I100" s="15"/>
    </row>
    <row r="101" spans="1:9" ht="12.75">
      <c r="A101" s="2" t="s">
        <v>82</v>
      </c>
      <c r="B101" s="16">
        <v>2876</v>
      </c>
      <c r="C101" s="16">
        <v>1292.4</v>
      </c>
      <c r="D101" s="16">
        <v>1369.4</v>
      </c>
      <c r="E101" s="16">
        <v>1699.2</v>
      </c>
      <c r="F101" s="16">
        <v>652.1</v>
      </c>
      <c r="G101" s="20"/>
      <c r="H101" s="18"/>
      <c r="I101" s="15"/>
    </row>
    <row r="102" spans="1:9" ht="12.75">
      <c r="A102" s="2" t="s">
        <v>83</v>
      </c>
      <c r="B102" s="16"/>
      <c r="C102" s="16"/>
      <c r="D102" s="16"/>
      <c r="E102" s="16"/>
      <c r="F102" s="16"/>
      <c r="G102" s="20">
        <v>16.67</v>
      </c>
      <c r="H102" s="18">
        <v>562.16</v>
      </c>
      <c r="I102" s="15">
        <v>446.75</v>
      </c>
    </row>
    <row r="103" spans="1:9" ht="12.75">
      <c r="A103" s="6" t="s">
        <v>183</v>
      </c>
      <c r="B103" s="15"/>
      <c r="C103" s="15"/>
      <c r="D103" s="15"/>
      <c r="E103" s="15"/>
      <c r="F103" s="15"/>
      <c r="G103" s="15"/>
      <c r="H103" s="15"/>
      <c r="I103" s="15"/>
    </row>
    <row r="104" spans="1:9" ht="12.75">
      <c r="A104" s="6" t="s">
        <v>187</v>
      </c>
      <c r="B104" s="16"/>
      <c r="C104" s="16"/>
      <c r="D104" s="16"/>
      <c r="E104" s="16"/>
      <c r="F104" s="16"/>
      <c r="G104" s="20">
        <v>36.94</v>
      </c>
      <c r="H104" s="18"/>
      <c r="I104" s="15">
        <v>473.93</v>
      </c>
    </row>
    <row r="105" spans="1:9" ht="12.75">
      <c r="A105" s="6" t="s">
        <v>84</v>
      </c>
      <c r="B105" s="15"/>
      <c r="C105" s="15"/>
      <c r="D105" s="15"/>
      <c r="E105" s="15"/>
      <c r="F105" s="15"/>
      <c r="G105" s="15"/>
      <c r="H105" s="15"/>
      <c r="I105" s="15"/>
    </row>
    <row r="106" spans="1:9" ht="12.75">
      <c r="A106" s="6"/>
      <c r="B106" s="15"/>
      <c r="C106" s="15"/>
      <c r="D106" s="15"/>
      <c r="E106" s="15"/>
      <c r="F106" s="15"/>
      <c r="G106" s="15"/>
      <c r="H106" s="15"/>
      <c r="I106" s="15"/>
    </row>
    <row r="107" spans="1:9" ht="12.75">
      <c r="A107" s="4" t="s">
        <v>85</v>
      </c>
      <c r="B107" s="19">
        <f>SUM(B108:B112)</f>
        <v>0</v>
      </c>
      <c r="C107" s="19">
        <f aca="true" t="shared" si="14" ref="C107:I107">SUM(C108:C112)</f>
        <v>219.5</v>
      </c>
      <c r="D107" s="19">
        <f t="shared" si="14"/>
        <v>485.5</v>
      </c>
      <c r="E107" s="19">
        <f t="shared" si="14"/>
        <v>225.9</v>
      </c>
      <c r="F107" s="19">
        <f t="shared" si="14"/>
        <v>189.1</v>
      </c>
      <c r="G107" s="19">
        <f t="shared" si="14"/>
        <v>0</v>
      </c>
      <c r="H107" s="19">
        <f t="shared" si="14"/>
        <v>137.29</v>
      </c>
      <c r="I107" s="19">
        <f t="shared" si="14"/>
        <v>290.24</v>
      </c>
    </row>
    <row r="108" spans="1:9" ht="12.75">
      <c r="A108" s="2" t="s">
        <v>86</v>
      </c>
      <c r="B108" s="16"/>
      <c r="C108" s="16">
        <v>219.5</v>
      </c>
      <c r="D108" s="16">
        <v>485.5</v>
      </c>
      <c r="E108" s="16">
        <v>225.9</v>
      </c>
      <c r="F108" s="16">
        <v>189.1</v>
      </c>
      <c r="G108" s="20"/>
      <c r="H108" s="18"/>
      <c r="I108" s="15"/>
    </row>
    <row r="109" spans="1:9" ht="12.75">
      <c r="A109" s="2" t="s">
        <v>87</v>
      </c>
      <c r="B109" s="16"/>
      <c r="C109" s="16"/>
      <c r="D109" s="16"/>
      <c r="E109" s="16"/>
      <c r="F109" s="16"/>
      <c r="G109" s="20"/>
      <c r="H109" s="18">
        <v>137.29</v>
      </c>
      <c r="I109" s="15">
        <v>290.24</v>
      </c>
    </row>
    <row r="110" spans="1:9" ht="12.75">
      <c r="A110" s="2" t="s">
        <v>88</v>
      </c>
      <c r="B110" s="15"/>
      <c r="C110" s="15"/>
      <c r="D110" s="15"/>
      <c r="E110" s="15"/>
      <c r="F110" s="15"/>
      <c r="G110" s="15"/>
      <c r="H110" s="15"/>
      <c r="I110" s="15"/>
    </row>
    <row r="111" spans="1:9" ht="12.75">
      <c r="A111" s="2" t="s">
        <v>89</v>
      </c>
      <c r="B111" s="15"/>
      <c r="C111" s="15"/>
      <c r="D111" s="15"/>
      <c r="E111" s="15"/>
      <c r="F111" s="15"/>
      <c r="G111" s="15"/>
      <c r="H111" s="15"/>
      <c r="I111" s="15"/>
    </row>
    <row r="112" spans="1:9" ht="12.75">
      <c r="A112" s="2" t="s">
        <v>90</v>
      </c>
      <c r="B112" s="15"/>
      <c r="C112" s="15"/>
      <c r="D112" s="15"/>
      <c r="E112" s="15"/>
      <c r="F112" s="15"/>
      <c r="G112" s="15"/>
      <c r="H112" s="15"/>
      <c r="I112" s="15"/>
    </row>
    <row r="113" spans="1:9" ht="12.75">
      <c r="A113" s="2"/>
      <c r="B113" s="15"/>
      <c r="C113" s="15"/>
      <c r="D113" s="15"/>
      <c r="E113" s="15"/>
      <c r="F113" s="15"/>
      <c r="G113" s="15"/>
      <c r="H113" s="15"/>
      <c r="I113" s="15"/>
    </row>
    <row r="114" spans="1:9" ht="12.75">
      <c r="A114" s="4" t="s">
        <v>177</v>
      </c>
      <c r="B114" s="15"/>
      <c r="C114" s="15"/>
      <c r="D114" s="15"/>
      <c r="E114" s="15"/>
      <c r="F114" s="15"/>
      <c r="G114" s="15"/>
      <c r="H114" s="15"/>
      <c r="I114" s="15"/>
    </row>
    <row r="115" spans="1:9" ht="12.75">
      <c r="A115" s="2"/>
      <c r="B115" s="15"/>
      <c r="C115" s="15"/>
      <c r="D115" s="15"/>
      <c r="E115" s="15"/>
      <c r="F115" s="15"/>
      <c r="G115" s="15"/>
      <c r="H115" s="15"/>
      <c r="I115" s="15"/>
    </row>
    <row r="116" spans="1:9" ht="12.75">
      <c r="A116" s="3" t="s">
        <v>179</v>
      </c>
      <c r="B116" s="63">
        <f>SUM(B5,B58,B67,B72,B75,B77,B79,B82,B87,B97,B107,B114)</f>
        <v>36878.71000000001</v>
      </c>
      <c r="C116" s="63">
        <f aca="true" t="shared" si="15" ref="C116:I116">SUM(C5,C58,C67,C72,C75,C77,C79,C82,C87,C97,C107,C114)</f>
        <v>36589.21</v>
      </c>
      <c r="D116" s="63">
        <f t="shared" si="15"/>
        <v>35910.71</v>
      </c>
      <c r="E116" s="63">
        <f t="shared" si="15"/>
        <v>35360.21000000001</v>
      </c>
      <c r="F116" s="63">
        <f t="shared" si="15"/>
        <v>35332.51</v>
      </c>
      <c r="G116" s="63">
        <f t="shared" si="15"/>
        <v>28529.69</v>
      </c>
      <c r="H116" s="63">
        <f t="shared" si="15"/>
        <v>29238.021</v>
      </c>
      <c r="I116" s="63">
        <f t="shared" si="15"/>
        <v>55590.13999999999</v>
      </c>
    </row>
    <row r="117" spans="2:9" ht="12.75">
      <c r="B117" s="26"/>
      <c r="C117" s="26"/>
      <c r="D117" s="26"/>
      <c r="E117" s="26"/>
      <c r="F117" s="26"/>
      <c r="G117" s="26"/>
      <c r="H117" s="26"/>
      <c r="I117" s="26"/>
    </row>
    <row r="118" spans="1:9" ht="12.75">
      <c r="A118" s="10" t="s">
        <v>91</v>
      </c>
      <c r="B118" s="15"/>
      <c r="C118" s="15"/>
      <c r="D118" s="15"/>
      <c r="E118" s="15"/>
      <c r="F118" s="15"/>
      <c r="G118" s="15"/>
      <c r="H118" s="15"/>
      <c r="I118" s="15"/>
    </row>
    <row r="119" spans="1:9" ht="12.75">
      <c r="A119" s="2"/>
      <c r="B119" s="15"/>
      <c r="C119" s="15"/>
      <c r="D119" s="15"/>
      <c r="E119" s="15"/>
      <c r="F119" s="15"/>
      <c r="G119" s="15"/>
      <c r="H119" s="15"/>
      <c r="I119" s="15"/>
    </row>
    <row r="120" spans="1:9" ht="12.75">
      <c r="A120" s="4" t="s">
        <v>92</v>
      </c>
      <c r="B120" s="19">
        <f>SUM(B121:B142)</f>
        <v>17863.1</v>
      </c>
      <c r="C120" s="19">
        <f aca="true" t="shared" si="16" ref="C120:I120">SUM(C121:C142)</f>
        <v>19607</v>
      </c>
      <c r="D120" s="19">
        <f t="shared" si="16"/>
        <v>1736.5</v>
      </c>
      <c r="E120" s="19">
        <f t="shared" si="16"/>
        <v>364.90000000000003</v>
      </c>
      <c r="F120" s="19">
        <f t="shared" si="16"/>
        <v>18883.7</v>
      </c>
      <c r="G120" s="19">
        <f t="shared" si="16"/>
        <v>4366.089999999999</v>
      </c>
      <c r="H120" s="19">
        <f t="shared" si="16"/>
        <v>4437.569999999999</v>
      </c>
      <c r="I120" s="19">
        <f t="shared" si="16"/>
        <v>8125.83</v>
      </c>
    </row>
    <row r="121" spans="1:9" ht="12.75">
      <c r="A121" s="2" t="s">
        <v>93</v>
      </c>
      <c r="B121" s="16">
        <v>25.5</v>
      </c>
      <c r="C121" s="16">
        <v>39.5</v>
      </c>
      <c r="D121" s="16">
        <v>31.1</v>
      </c>
      <c r="E121" s="16"/>
      <c r="F121" s="16">
        <v>19.5</v>
      </c>
      <c r="G121" s="15"/>
      <c r="H121" s="18"/>
      <c r="I121" s="15"/>
    </row>
    <row r="122" spans="1:9" ht="12.75">
      <c r="A122" s="2" t="s">
        <v>94</v>
      </c>
      <c r="B122" s="16"/>
      <c r="C122" s="16"/>
      <c r="D122" s="16">
        <v>3.1</v>
      </c>
      <c r="E122" s="16"/>
      <c r="F122" s="16">
        <v>2.3</v>
      </c>
      <c r="G122" s="15"/>
      <c r="H122" s="18"/>
      <c r="I122" s="15"/>
    </row>
    <row r="123" spans="1:9" ht="12.75">
      <c r="A123" s="2" t="s">
        <v>95</v>
      </c>
      <c r="B123" s="16">
        <v>2.5</v>
      </c>
      <c r="C123" s="16"/>
      <c r="D123" s="16"/>
      <c r="E123" s="16"/>
      <c r="F123" s="16"/>
      <c r="G123" s="15"/>
      <c r="H123" s="18"/>
      <c r="I123" s="15"/>
    </row>
    <row r="124" spans="1:9" ht="12.75">
      <c r="A124" s="2" t="s">
        <v>96</v>
      </c>
      <c r="B124" s="16"/>
      <c r="C124" s="16"/>
      <c r="D124" s="16"/>
      <c r="E124" s="16"/>
      <c r="F124" s="16"/>
      <c r="G124" s="15"/>
      <c r="H124" s="18"/>
      <c r="I124" s="15"/>
    </row>
    <row r="125" spans="1:9" ht="12.75">
      <c r="A125" s="2" t="s">
        <v>97</v>
      </c>
      <c r="B125" s="16"/>
      <c r="C125" s="16"/>
      <c r="D125" s="16"/>
      <c r="E125" s="16"/>
      <c r="F125" s="16"/>
      <c r="G125" s="15">
        <v>672.69</v>
      </c>
      <c r="H125" s="18">
        <v>756.27</v>
      </c>
      <c r="I125" s="15">
        <v>763.94</v>
      </c>
    </row>
    <row r="126" spans="1:9" ht="12.75">
      <c r="A126" s="2" t="s">
        <v>98</v>
      </c>
      <c r="B126" s="15"/>
      <c r="C126" s="15"/>
      <c r="D126" s="15"/>
      <c r="E126" s="15"/>
      <c r="F126" s="15"/>
      <c r="G126" s="15"/>
      <c r="H126" s="15"/>
      <c r="I126" s="15"/>
    </row>
    <row r="127" spans="1:9" ht="12.75">
      <c r="A127" s="2" t="s">
        <v>99</v>
      </c>
      <c r="B127" s="15"/>
      <c r="C127" s="15"/>
      <c r="D127" s="15"/>
      <c r="E127" s="15"/>
      <c r="F127" s="15"/>
      <c r="G127" s="15"/>
      <c r="H127" s="15"/>
      <c r="I127" s="15"/>
    </row>
    <row r="128" spans="1:9" ht="12.75">
      <c r="A128" s="2" t="s">
        <v>100</v>
      </c>
      <c r="B128" s="15"/>
      <c r="C128" s="15"/>
      <c r="D128" s="15"/>
      <c r="E128" s="15"/>
      <c r="F128" s="15"/>
      <c r="G128" s="15"/>
      <c r="H128" s="15"/>
      <c r="I128" s="15"/>
    </row>
    <row r="129" spans="1:9" ht="12.75">
      <c r="A129" s="2" t="s">
        <v>101</v>
      </c>
      <c r="B129" s="16"/>
      <c r="C129" s="16"/>
      <c r="D129" s="16">
        <v>17.5</v>
      </c>
      <c r="E129" s="16">
        <v>281.6</v>
      </c>
      <c r="F129" s="16">
        <v>17486.5</v>
      </c>
      <c r="G129" s="17">
        <v>3551.54</v>
      </c>
      <c r="H129" s="18">
        <v>3588.46</v>
      </c>
      <c r="I129" s="17">
        <v>7146.89</v>
      </c>
    </row>
    <row r="130" spans="1:9" ht="12.75">
      <c r="A130" s="2" t="s">
        <v>102</v>
      </c>
      <c r="B130" s="16">
        <v>12955.7</v>
      </c>
      <c r="C130" s="16">
        <v>13744.9</v>
      </c>
      <c r="D130" s="16">
        <v>229.9</v>
      </c>
      <c r="E130" s="16">
        <v>0.6</v>
      </c>
      <c r="F130" s="16"/>
      <c r="G130" s="15">
        <v>4.38</v>
      </c>
      <c r="H130" s="18"/>
      <c r="I130" s="15"/>
    </row>
    <row r="131" spans="1:9" ht="12.75">
      <c r="A131" s="2" t="s">
        <v>103</v>
      </c>
      <c r="B131" s="16">
        <v>879.9</v>
      </c>
      <c r="C131" s="16">
        <v>1380.8</v>
      </c>
      <c r="D131" s="16">
        <v>10</v>
      </c>
      <c r="E131" s="16"/>
      <c r="F131" s="16"/>
      <c r="G131" s="15"/>
      <c r="H131" s="18"/>
      <c r="I131" s="15"/>
    </row>
    <row r="132" spans="1:9" ht="12.75">
      <c r="A132" s="2" t="s">
        <v>104</v>
      </c>
      <c r="B132" s="16"/>
      <c r="C132" s="16"/>
      <c r="D132" s="16">
        <v>209.9</v>
      </c>
      <c r="E132" s="16">
        <v>1.1</v>
      </c>
      <c r="F132" s="16">
        <v>251.7</v>
      </c>
      <c r="G132" s="15">
        <v>101.29</v>
      </c>
      <c r="H132" s="18">
        <v>71.53</v>
      </c>
      <c r="I132" s="20">
        <v>197.36</v>
      </c>
    </row>
    <row r="133" spans="1:9" ht="12.75">
      <c r="A133" s="2" t="s">
        <v>105</v>
      </c>
      <c r="B133" s="16">
        <v>219.9</v>
      </c>
      <c r="C133" s="16">
        <v>119.6</v>
      </c>
      <c r="D133" s="16">
        <v>-0.1</v>
      </c>
      <c r="E133" s="16">
        <v>-0.7</v>
      </c>
      <c r="F133" s="16"/>
      <c r="G133" s="15"/>
      <c r="H133" s="18"/>
      <c r="I133" s="15"/>
    </row>
    <row r="134" spans="1:9" ht="12.75">
      <c r="A134" s="2" t="s">
        <v>106</v>
      </c>
      <c r="B134" s="16">
        <v>2638.3</v>
      </c>
      <c r="C134" s="16">
        <v>3065.5</v>
      </c>
      <c r="D134" s="16">
        <v>47.1</v>
      </c>
      <c r="E134" s="16">
        <v>0.1</v>
      </c>
      <c r="F134" s="16"/>
      <c r="G134" s="15"/>
      <c r="H134" s="18"/>
      <c r="I134" s="15"/>
    </row>
    <row r="135" spans="1:9" ht="12.75">
      <c r="A135" s="2" t="s">
        <v>107</v>
      </c>
      <c r="B135" s="16">
        <v>1141.3</v>
      </c>
      <c r="C135" s="16">
        <v>1256.7</v>
      </c>
      <c r="D135" s="16">
        <v>1188</v>
      </c>
      <c r="E135" s="16">
        <v>51.9</v>
      </c>
      <c r="F135" s="16">
        <v>1122.8</v>
      </c>
      <c r="G135" s="15"/>
      <c r="H135" s="18">
        <v>0.36</v>
      </c>
      <c r="I135" s="15"/>
    </row>
    <row r="136" spans="1:9" ht="12.75">
      <c r="A136" s="2" t="s">
        <v>108</v>
      </c>
      <c r="B136" s="16"/>
      <c r="C136" s="16"/>
      <c r="D136" s="16"/>
      <c r="E136" s="16"/>
      <c r="F136" s="16"/>
      <c r="G136" s="15">
        <v>19.65</v>
      </c>
      <c r="H136" s="18">
        <v>4.25</v>
      </c>
      <c r="I136" s="15"/>
    </row>
    <row r="137" spans="1:9" ht="12.75">
      <c r="A137" s="2" t="s">
        <v>109</v>
      </c>
      <c r="B137" s="16"/>
      <c r="C137" s="16"/>
      <c r="D137" s="16"/>
      <c r="E137" s="16">
        <v>4.9</v>
      </c>
      <c r="F137" s="16">
        <v>0.9</v>
      </c>
      <c r="G137" s="15">
        <v>15.3</v>
      </c>
      <c r="H137" s="18">
        <v>16.7</v>
      </c>
      <c r="I137" s="20">
        <v>17.64</v>
      </c>
    </row>
    <row r="138" spans="1:9" ht="12.75">
      <c r="A138" s="2" t="s">
        <v>110</v>
      </c>
      <c r="B138" s="15"/>
      <c r="C138" s="15"/>
      <c r="D138" s="15"/>
      <c r="E138" s="15"/>
      <c r="F138" s="15"/>
      <c r="G138" s="15"/>
      <c r="H138" s="15"/>
      <c r="I138" s="15"/>
    </row>
    <row r="139" spans="1:9" ht="12.75">
      <c r="A139" s="2" t="s">
        <v>111</v>
      </c>
      <c r="B139" s="15"/>
      <c r="C139" s="15"/>
      <c r="D139" s="15"/>
      <c r="E139" s="15"/>
      <c r="F139" s="15"/>
      <c r="G139" s="15"/>
      <c r="H139" s="15"/>
      <c r="I139" s="15"/>
    </row>
    <row r="140" spans="1:9" ht="12.75">
      <c r="A140" s="2" t="s">
        <v>112</v>
      </c>
      <c r="B140" s="16"/>
      <c r="C140" s="16"/>
      <c r="D140" s="16"/>
      <c r="E140" s="16">
        <v>25.4</v>
      </c>
      <c r="F140" s="16"/>
      <c r="G140" s="15">
        <v>1.24</v>
      </c>
      <c r="H140" s="18"/>
      <c r="I140" s="15"/>
    </row>
    <row r="141" spans="1:9" ht="12.75">
      <c r="A141" s="2" t="s">
        <v>113</v>
      </c>
      <c r="B141" s="15"/>
      <c r="C141" s="15"/>
      <c r="D141" s="15"/>
      <c r="E141" s="15"/>
      <c r="F141" s="15"/>
      <c r="G141" s="15"/>
      <c r="H141" s="15"/>
      <c r="I141" s="15"/>
    </row>
    <row r="142" spans="1:9" ht="12.75">
      <c r="A142" s="2" t="s">
        <v>114</v>
      </c>
      <c r="B142" s="15"/>
      <c r="C142" s="15"/>
      <c r="D142" s="15"/>
      <c r="E142" s="15"/>
      <c r="F142" s="15"/>
      <c r="G142" s="15"/>
      <c r="H142" s="15"/>
      <c r="I142" s="15"/>
    </row>
    <row r="143" spans="1:9" ht="12.75">
      <c r="A143" s="2"/>
      <c r="B143" s="15"/>
      <c r="C143" s="15"/>
      <c r="D143" s="15"/>
      <c r="E143" s="15"/>
      <c r="F143" s="15"/>
      <c r="G143" s="15"/>
      <c r="H143" s="15"/>
      <c r="I143" s="15"/>
    </row>
    <row r="144" spans="1:9" ht="12.75">
      <c r="A144" s="4" t="s">
        <v>115</v>
      </c>
      <c r="B144" s="15"/>
      <c r="C144" s="15"/>
      <c r="D144" s="15"/>
      <c r="E144" s="15"/>
      <c r="F144" s="15"/>
      <c r="G144" s="15"/>
      <c r="H144" s="15"/>
      <c r="I144" s="15"/>
    </row>
    <row r="145" spans="1:9" ht="12.75">
      <c r="A145" s="2"/>
      <c r="B145" s="15"/>
      <c r="C145" s="15"/>
      <c r="D145" s="15"/>
      <c r="E145" s="15"/>
      <c r="F145" s="15"/>
      <c r="G145" s="15"/>
      <c r="H145" s="15"/>
      <c r="I145" s="15"/>
    </row>
    <row r="146" spans="1:9" ht="12.75">
      <c r="A146" s="4" t="s">
        <v>116</v>
      </c>
      <c r="B146" s="19">
        <f>SUM(B147:B158)</f>
        <v>16444.600000000002</v>
      </c>
      <c r="C146" s="19">
        <f aca="true" t="shared" si="17" ref="C146:I146">SUM(C147:C158)</f>
        <v>17020.500000000004</v>
      </c>
      <c r="D146" s="19">
        <f t="shared" si="17"/>
        <v>12238.333</v>
      </c>
      <c r="E146" s="19">
        <f t="shared" si="17"/>
        <v>19166.300000000003</v>
      </c>
      <c r="F146" s="19">
        <f t="shared" si="17"/>
        <v>14843.799999999997</v>
      </c>
      <c r="G146" s="19">
        <f t="shared" si="17"/>
        <v>9632.77</v>
      </c>
      <c r="H146" s="19">
        <f t="shared" si="17"/>
        <v>7900.27</v>
      </c>
      <c r="I146" s="19">
        <f t="shared" si="17"/>
        <v>7803.950000000001</v>
      </c>
    </row>
    <row r="147" spans="1:9" ht="12.75">
      <c r="A147" s="2" t="s">
        <v>117</v>
      </c>
      <c r="B147" s="16">
        <v>1734.3</v>
      </c>
      <c r="C147" s="16">
        <v>2373.8</v>
      </c>
      <c r="D147" s="16">
        <v>2620.3</v>
      </c>
      <c r="E147" s="16">
        <v>3022.6</v>
      </c>
      <c r="F147" s="16">
        <v>2084.6</v>
      </c>
      <c r="G147" s="15">
        <v>786.65</v>
      </c>
      <c r="H147" s="18">
        <v>661.04</v>
      </c>
      <c r="I147" s="20">
        <v>653.57</v>
      </c>
    </row>
    <row r="148" spans="1:9" ht="12.75">
      <c r="A148" s="2" t="s">
        <v>118</v>
      </c>
      <c r="B148" s="16"/>
      <c r="C148" s="16"/>
      <c r="D148" s="16">
        <v>606.2</v>
      </c>
      <c r="E148" s="16">
        <v>1027.3</v>
      </c>
      <c r="F148" s="16"/>
      <c r="G148" s="15"/>
      <c r="H148" s="18"/>
      <c r="I148" s="15"/>
    </row>
    <row r="149" spans="1:9" ht="12.75">
      <c r="A149" s="2" t="s">
        <v>119</v>
      </c>
      <c r="B149" s="16"/>
      <c r="C149" s="16"/>
      <c r="D149" s="16">
        <v>200.3</v>
      </c>
      <c r="E149" s="16">
        <v>549.5</v>
      </c>
      <c r="F149" s="16"/>
      <c r="G149" s="15"/>
      <c r="H149" s="18"/>
      <c r="I149" s="15"/>
    </row>
    <row r="150" spans="1:9" ht="12.75">
      <c r="A150" s="2" t="s">
        <v>120</v>
      </c>
      <c r="B150" s="16"/>
      <c r="C150" s="16"/>
      <c r="D150" s="16"/>
      <c r="E150" s="16"/>
      <c r="F150" s="16"/>
      <c r="G150" s="15">
        <v>297.15</v>
      </c>
      <c r="H150" s="18">
        <v>148.59</v>
      </c>
      <c r="I150" s="15">
        <v>146.61</v>
      </c>
    </row>
    <row r="151" spans="1:9" ht="12.75">
      <c r="A151" s="2" t="s">
        <v>121</v>
      </c>
      <c r="B151" s="16">
        <v>5532.9</v>
      </c>
      <c r="C151" s="16">
        <v>5953.6</v>
      </c>
      <c r="D151" s="16">
        <v>5.633</v>
      </c>
      <c r="E151" s="16">
        <v>6068.9</v>
      </c>
      <c r="F151" s="16">
        <v>5756.8</v>
      </c>
      <c r="G151" s="17">
        <v>6224.69</v>
      </c>
      <c r="H151" s="18">
        <v>5056.37</v>
      </c>
      <c r="I151" s="17">
        <v>4971.01</v>
      </c>
    </row>
    <row r="152" spans="1:9" ht="12.75">
      <c r="A152" s="2" t="s">
        <v>122</v>
      </c>
      <c r="B152" s="16">
        <v>2135.4</v>
      </c>
      <c r="C152" s="16">
        <v>2035.1</v>
      </c>
      <c r="D152" s="16">
        <v>2067</v>
      </c>
      <c r="E152" s="16">
        <v>2216.4</v>
      </c>
      <c r="F152" s="16">
        <v>2217.7</v>
      </c>
      <c r="G152" s="15">
        <v>0.62</v>
      </c>
      <c r="H152" s="18">
        <v>-0.51</v>
      </c>
      <c r="I152" s="15"/>
    </row>
    <row r="153" spans="1:9" ht="12.75">
      <c r="A153" s="6" t="s">
        <v>123</v>
      </c>
      <c r="B153" s="16">
        <v>3431.8</v>
      </c>
      <c r="C153" s="16">
        <v>3667.6</v>
      </c>
      <c r="D153" s="16">
        <v>3309.4</v>
      </c>
      <c r="E153" s="16">
        <v>3650.8</v>
      </c>
      <c r="F153" s="16">
        <v>3218.3</v>
      </c>
      <c r="G153" s="15">
        <v>11.62</v>
      </c>
      <c r="H153" s="18">
        <v>-2.32</v>
      </c>
      <c r="I153" s="15"/>
    </row>
    <row r="154" spans="1:9" ht="12.75">
      <c r="A154" s="2" t="s">
        <v>124</v>
      </c>
      <c r="B154" s="16">
        <v>300</v>
      </c>
      <c r="C154" s="16">
        <v>342</v>
      </c>
      <c r="D154" s="16">
        <v>455.9</v>
      </c>
      <c r="E154" s="16">
        <v>469.7</v>
      </c>
      <c r="F154" s="16">
        <v>417.3</v>
      </c>
      <c r="G154" s="15">
        <v>0.22</v>
      </c>
      <c r="H154" s="18"/>
      <c r="I154" s="15"/>
    </row>
    <row r="155" spans="1:9" ht="12.75">
      <c r="A155" s="2" t="s">
        <v>125</v>
      </c>
      <c r="B155" s="16"/>
      <c r="C155" s="16"/>
      <c r="D155" s="16"/>
      <c r="E155" s="16"/>
      <c r="F155" s="16"/>
      <c r="G155" s="17">
        <v>1083.31</v>
      </c>
      <c r="H155" s="18">
        <v>1052.99</v>
      </c>
      <c r="I155" s="17">
        <v>1037.38</v>
      </c>
    </row>
    <row r="156" spans="1:9" ht="12.75">
      <c r="A156" s="2" t="s">
        <v>126</v>
      </c>
      <c r="B156" s="16">
        <v>2805.5</v>
      </c>
      <c r="C156" s="16">
        <v>2394</v>
      </c>
      <c r="D156" s="16">
        <v>2373.5</v>
      </c>
      <c r="E156" s="16">
        <v>1833.9</v>
      </c>
      <c r="F156" s="16">
        <v>1032.5</v>
      </c>
      <c r="G156" s="17">
        <v>1066.34</v>
      </c>
      <c r="H156" s="18">
        <v>879.01</v>
      </c>
      <c r="I156" s="20">
        <v>894.7</v>
      </c>
    </row>
    <row r="157" spans="1:9" ht="12.75">
      <c r="A157" s="2" t="s">
        <v>127</v>
      </c>
      <c r="B157" s="16">
        <v>364.2</v>
      </c>
      <c r="C157" s="16">
        <v>254.2</v>
      </c>
      <c r="D157" s="16">
        <v>291.7</v>
      </c>
      <c r="E157" s="16">
        <v>194.2</v>
      </c>
      <c r="F157" s="16">
        <v>98.6</v>
      </c>
      <c r="G157" s="15">
        <v>162.17</v>
      </c>
      <c r="H157" s="18">
        <v>105.1</v>
      </c>
      <c r="I157" s="20">
        <v>100.68</v>
      </c>
    </row>
    <row r="158" spans="1:9" ht="12.75">
      <c r="A158" s="2" t="s">
        <v>128</v>
      </c>
      <c r="B158" s="16">
        <v>140.5</v>
      </c>
      <c r="C158" s="16">
        <v>0.2</v>
      </c>
      <c r="D158" s="16">
        <v>308.4</v>
      </c>
      <c r="E158" s="16">
        <v>133</v>
      </c>
      <c r="F158" s="16">
        <v>18</v>
      </c>
      <c r="G158" s="15"/>
      <c r="H158" s="18"/>
      <c r="I158" s="15"/>
    </row>
    <row r="159" spans="1:9" ht="12.75">
      <c r="A159" s="2"/>
      <c r="B159" s="15"/>
      <c r="C159" s="15"/>
      <c r="D159" s="15"/>
      <c r="E159" s="15"/>
      <c r="F159" s="15"/>
      <c r="G159" s="15"/>
      <c r="H159" s="15"/>
      <c r="I159" s="15"/>
    </row>
    <row r="160" spans="1:9" ht="12.75">
      <c r="A160" s="10" t="s">
        <v>180</v>
      </c>
      <c r="B160" s="64">
        <f>SUM(B120,B144,B146)</f>
        <v>34307.7</v>
      </c>
      <c r="C160" s="64">
        <f aca="true" t="shared" si="18" ref="C160:I160">SUM(C120,C144,C146)</f>
        <v>36627.5</v>
      </c>
      <c r="D160" s="64">
        <f t="shared" si="18"/>
        <v>13974.833</v>
      </c>
      <c r="E160" s="64">
        <f t="shared" si="18"/>
        <v>19531.200000000004</v>
      </c>
      <c r="F160" s="64">
        <f t="shared" si="18"/>
        <v>33727.5</v>
      </c>
      <c r="G160" s="64">
        <f t="shared" si="18"/>
        <v>13998.86</v>
      </c>
      <c r="H160" s="64">
        <f t="shared" si="18"/>
        <v>12337.84</v>
      </c>
      <c r="I160" s="64">
        <f t="shared" si="18"/>
        <v>15929.78</v>
      </c>
    </row>
    <row r="161" spans="2:9" ht="12.75">
      <c r="B161" s="26"/>
      <c r="C161" s="26"/>
      <c r="D161" s="26"/>
      <c r="E161" s="26"/>
      <c r="F161" s="26"/>
      <c r="G161" s="26"/>
      <c r="H161" s="26"/>
      <c r="I161" s="26"/>
    </row>
    <row r="162" spans="1:9" ht="12.75">
      <c r="A162" s="11" t="s">
        <v>129</v>
      </c>
      <c r="B162" s="15"/>
      <c r="C162" s="15"/>
      <c r="D162" s="15"/>
      <c r="E162" s="15"/>
      <c r="F162" s="15"/>
      <c r="G162" s="15"/>
      <c r="H162" s="15"/>
      <c r="I162" s="15"/>
    </row>
    <row r="163" spans="1:9" ht="12.75">
      <c r="A163" s="12"/>
      <c r="B163" s="15"/>
      <c r="C163" s="15"/>
      <c r="D163" s="15"/>
      <c r="E163" s="15"/>
      <c r="F163" s="15"/>
      <c r="G163" s="15"/>
      <c r="H163" s="15"/>
      <c r="I163" s="15"/>
    </row>
    <row r="164" spans="1:9" ht="12.75">
      <c r="A164" s="4" t="s">
        <v>130</v>
      </c>
      <c r="B164" s="50">
        <v>426022.2301230201</v>
      </c>
      <c r="C164" s="50">
        <v>305878.1990638801</v>
      </c>
      <c r="D164" s="50">
        <v>249663.9599980697</v>
      </c>
      <c r="E164" s="50">
        <v>286399.96846265317</v>
      </c>
      <c r="F164" s="50">
        <v>229146.11824151492</v>
      </c>
      <c r="G164" s="50">
        <v>219076.26688578384</v>
      </c>
      <c r="H164" s="50">
        <v>90755.79374993834</v>
      </c>
      <c r="I164" s="50">
        <v>80814.44112873616</v>
      </c>
    </row>
    <row r="165" spans="1:9" ht="12.75">
      <c r="A165" s="4"/>
      <c r="B165" s="15"/>
      <c r="C165" s="15"/>
      <c r="D165" s="15"/>
      <c r="E165" s="15"/>
      <c r="F165" s="15"/>
      <c r="G165" s="15"/>
      <c r="H165" s="15"/>
      <c r="I165" s="15"/>
    </row>
    <row r="166" spans="1:9" ht="12.75">
      <c r="A166" s="4" t="s">
        <v>131</v>
      </c>
      <c r="B166" s="19">
        <f>SUM(B167:B211)</f>
        <v>4475.900000000001</v>
      </c>
      <c r="C166" s="19">
        <f aca="true" t="shared" si="19" ref="C166:I166">SUM(C167:C211)</f>
        <v>4982.7</v>
      </c>
      <c r="D166" s="19">
        <f t="shared" si="19"/>
        <v>5936.9</v>
      </c>
      <c r="E166" s="19">
        <f t="shared" si="19"/>
        <v>4909.8</v>
      </c>
      <c r="F166" s="19">
        <f t="shared" si="19"/>
        <v>1734.9</v>
      </c>
      <c r="G166" s="19">
        <f t="shared" si="19"/>
        <v>295.43</v>
      </c>
      <c r="H166" s="19">
        <f t="shared" si="19"/>
        <v>387.06</v>
      </c>
      <c r="I166" s="19">
        <f t="shared" si="19"/>
        <v>758.2800000000001</v>
      </c>
    </row>
    <row r="167" spans="1:9" ht="12.75">
      <c r="A167" s="2" t="s">
        <v>132</v>
      </c>
      <c r="B167" s="16">
        <v>3021.5</v>
      </c>
      <c r="C167" s="16">
        <v>3361</v>
      </c>
      <c r="D167" s="16">
        <v>3900.5</v>
      </c>
      <c r="E167" s="16">
        <v>3147.8</v>
      </c>
      <c r="F167" s="16">
        <v>312.1</v>
      </c>
      <c r="G167" s="15">
        <v>-0.69</v>
      </c>
      <c r="H167" s="18"/>
      <c r="I167" s="15"/>
    </row>
    <row r="168" spans="1:9" ht="12.75">
      <c r="A168" s="2" t="s">
        <v>133</v>
      </c>
      <c r="B168" s="16"/>
      <c r="C168" s="16"/>
      <c r="D168" s="16"/>
      <c r="E168" s="16"/>
      <c r="F168" s="16"/>
      <c r="G168" s="15"/>
      <c r="H168" s="18"/>
      <c r="I168" s="15"/>
    </row>
    <row r="169" spans="1:9" ht="12.75">
      <c r="A169" s="2" t="s">
        <v>134</v>
      </c>
      <c r="B169" s="16"/>
      <c r="C169" s="16"/>
      <c r="D169" s="16"/>
      <c r="E169" s="16"/>
      <c r="F169" s="16"/>
      <c r="G169" s="15"/>
      <c r="H169" s="18"/>
      <c r="I169" s="15"/>
    </row>
    <row r="170" spans="1:9" ht="12.75">
      <c r="A170" s="2" t="s">
        <v>135</v>
      </c>
      <c r="B170" s="16">
        <v>51.5</v>
      </c>
      <c r="C170" s="16"/>
      <c r="D170" s="16"/>
      <c r="E170" s="16"/>
      <c r="F170" s="16"/>
      <c r="G170" s="15"/>
      <c r="H170" s="18"/>
      <c r="I170" s="15"/>
    </row>
    <row r="171" spans="1:9" ht="12.75">
      <c r="A171" s="2" t="s">
        <v>136</v>
      </c>
      <c r="B171" s="15"/>
      <c r="C171" s="15"/>
      <c r="D171" s="15"/>
      <c r="E171" s="15"/>
      <c r="F171" s="15"/>
      <c r="G171" s="15"/>
      <c r="H171" s="15"/>
      <c r="I171" s="15"/>
    </row>
    <row r="172" spans="1:9" ht="12.75">
      <c r="A172" s="2" t="s">
        <v>137</v>
      </c>
      <c r="B172" s="15"/>
      <c r="C172" s="15"/>
      <c r="D172" s="15"/>
      <c r="E172" s="15"/>
      <c r="F172" s="15"/>
      <c r="G172" s="15"/>
      <c r="H172" s="15"/>
      <c r="I172" s="15"/>
    </row>
    <row r="173" spans="1:9" ht="12.75">
      <c r="A173" s="2" t="s">
        <v>138</v>
      </c>
      <c r="B173" s="15"/>
      <c r="C173" s="15"/>
      <c r="D173" s="15"/>
      <c r="E173" s="15"/>
      <c r="F173" s="15"/>
      <c r="G173" s="15"/>
      <c r="H173" s="15"/>
      <c r="I173" s="15"/>
    </row>
    <row r="174" spans="1:9" ht="12.75">
      <c r="A174" s="2" t="s">
        <v>139</v>
      </c>
      <c r="B174" s="15"/>
      <c r="C174" s="15"/>
      <c r="D174" s="15"/>
      <c r="E174" s="15"/>
      <c r="F174" s="15"/>
      <c r="G174" s="15"/>
      <c r="H174" s="15"/>
      <c r="I174" s="15"/>
    </row>
    <row r="175" spans="1:9" ht="12.75">
      <c r="A175" s="2" t="s">
        <v>140</v>
      </c>
      <c r="B175" s="16">
        <v>115.3</v>
      </c>
      <c r="C175" s="16">
        <v>42.2</v>
      </c>
      <c r="D175" s="16">
        <v>33.9</v>
      </c>
      <c r="E175" s="16">
        <v>40.4</v>
      </c>
      <c r="F175" s="16">
        <v>48.1</v>
      </c>
      <c r="G175" s="15">
        <v>47.06</v>
      </c>
      <c r="H175" s="18">
        <v>59.94</v>
      </c>
      <c r="I175" s="20">
        <v>7.49</v>
      </c>
    </row>
    <row r="176" spans="1:9" ht="12.75">
      <c r="A176" s="2" t="s">
        <v>141</v>
      </c>
      <c r="B176" s="15"/>
      <c r="C176" s="15"/>
      <c r="D176" s="15"/>
      <c r="E176" s="15"/>
      <c r="F176" s="15"/>
      <c r="G176" s="15"/>
      <c r="H176" s="15"/>
      <c r="I176" s="15"/>
    </row>
    <row r="177" spans="1:9" ht="12.75">
      <c r="A177" s="2" t="s">
        <v>142</v>
      </c>
      <c r="B177" s="16"/>
      <c r="C177" s="16">
        <v>83.5</v>
      </c>
      <c r="D177" s="16">
        <v>87.5</v>
      </c>
      <c r="E177" s="16"/>
      <c r="F177" s="16"/>
      <c r="G177" s="15"/>
      <c r="H177" s="18">
        <v>283.93</v>
      </c>
      <c r="I177" s="15"/>
    </row>
    <row r="178" spans="1:9" ht="12.75">
      <c r="A178" s="2" t="s">
        <v>143</v>
      </c>
      <c r="B178" s="15"/>
      <c r="C178" s="15"/>
      <c r="D178" s="15"/>
      <c r="E178" s="15"/>
      <c r="F178" s="15"/>
      <c r="G178" s="15"/>
      <c r="H178" s="15"/>
      <c r="I178" s="15"/>
    </row>
    <row r="179" spans="1:9" ht="12.75">
      <c r="A179" s="2" t="s">
        <v>144</v>
      </c>
      <c r="B179" s="15"/>
      <c r="C179" s="15"/>
      <c r="D179" s="15"/>
      <c r="E179" s="15"/>
      <c r="F179" s="15"/>
      <c r="G179" s="15"/>
      <c r="H179" s="15"/>
      <c r="I179" s="15"/>
    </row>
    <row r="180" spans="1:9" ht="12.75">
      <c r="A180" s="2" t="s">
        <v>145</v>
      </c>
      <c r="B180" s="15"/>
      <c r="C180" s="15"/>
      <c r="D180" s="15"/>
      <c r="E180" s="15"/>
      <c r="F180" s="15"/>
      <c r="G180" s="15"/>
      <c r="H180" s="15"/>
      <c r="I180" s="15"/>
    </row>
    <row r="181" spans="1:9" ht="12.75">
      <c r="A181" s="2" t="s">
        <v>146</v>
      </c>
      <c r="B181" s="16">
        <v>32.8</v>
      </c>
      <c r="C181" s="16">
        <v>19.1</v>
      </c>
      <c r="D181" s="16">
        <v>53.9</v>
      </c>
      <c r="E181" s="16">
        <v>44.4</v>
      </c>
      <c r="F181" s="16">
        <v>28.6</v>
      </c>
      <c r="G181" s="15">
        <v>39.65</v>
      </c>
      <c r="H181" s="18">
        <v>30.92</v>
      </c>
      <c r="I181" s="15"/>
    </row>
    <row r="182" spans="1:9" ht="12.75">
      <c r="A182" s="2" t="s">
        <v>147</v>
      </c>
      <c r="B182" s="15"/>
      <c r="C182" s="15"/>
      <c r="D182" s="15"/>
      <c r="E182" s="15"/>
      <c r="F182" s="15"/>
      <c r="G182" s="15"/>
      <c r="H182" s="15"/>
      <c r="I182" s="15"/>
    </row>
    <row r="183" spans="1:9" ht="12.75">
      <c r="A183" s="2" t="s">
        <v>148</v>
      </c>
      <c r="B183" s="15"/>
      <c r="C183" s="15"/>
      <c r="D183" s="15"/>
      <c r="E183" s="15"/>
      <c r="F183" s="15"/>
      <c r="G183" s="15"/>
      <c r="H183" s="15"/>
      <c r="I183" s="15"/>
    </row>
    <row r="184" spans="1:9" ht="12.75">
      <c r="A184" s="2"/>
      <c r="B184" s="15"/>
      <c r="C184" s="15"/>
      <c r="D184" s="15"/>
      <c r="E184" s="15"/>
      <c r="F184" s="15"/>
      <c r="G184" s="15"/>
      <c r="H184" s="15"/>
      <c r="I184" s="15"/>
    </row>
    <row r="185" spans="1:9" ht="12.75">
      <c r="A185" s="2" t="s">
        <v>149</v>
      </c>
      <c r="B185" s="15"/>
      <c r="C185" s="15"/>
      <c r="D185" s="15"/>
      <c r="E185" s="15"/>
      <c r="F185" s="15"/>
      <c r="G185" s="15"/>
      <c r="H185" s="15"/>
      <c r="I185" s="15"/>
    </row>
    <row r="186" spans="1:9" ht="12.75">
      <c r="A186" s="2" t="s">
        <v>150</v>
      </c>
      <c r="B186" s="15"/>
      <c r="C186" s="15"/>
      <c r="D186" s="15"/>
      <c r="E186" s="15"/>
      <c r="F186" s="15"/>
      <c r="G186" s="15"/>
      <c r="H186" s="15"/>
      <c r="I186" s="15"/>
    </row>
    <row r="187" spans="1:9" ht="12.75">
      <c r="A187" s="2" t="s">
        <v>151</v>
      </c>
      <c r="B187" s="16">
        <v>36.3</v>
      </c>
      <c r="C187" s="16">
        <v>4.7</v>
      </c>
      <c r="D187" s="16">
        <v>39.6</v>
      </c>
      <c r="E187" s="16">
        <v>26.4</v>
      </c>
      <c r="F187" s="16">
        <v>81.4</v>
      </c>
      <c r="G187" s="15">
        <v>18.45</v>
      </c>
      <c r="H187" s="18">
        <v>2.68</v>
      </c>
      <c r="I187" s="15"/>
    </row>
    <row r="188" spans="1:9" ht="12.75">
      <c r="A188" s="2" t="s">
        <v>152</v>
      </c>
      <c r="B188" s="15"/>
      <c r="C188" s="15"/>
      <c r="D188" s="15"/>
      <c r="E188" s="15"/>
      <c r="F188" s="15"/>
      <c r="G188" s="15"/>
      <c r="H188" s="15"/>
      <c r="I188" s="15"/>
    </row>
    <row r="189" spans="1:9" ht="12.75">
      <c r="A189" s="2" t="s">
        <v>153</v>
      </c>
      <c r="B189" s="16"/>
      <c r="C189" s="16"/>
      <c r="D189" s="16">
        <v>19.7</v>
      </c>
      <c r="E189" s="16">
        <v>6.1</v>
      </c>
      <c r="F189" s="16">
        <v>1.5</v>
      </c>
      <c r="G189" s="15"/>
      <c r="H189" s="18"/>
      <c r="I189" s="15"/>
    </row>
    <row r="190" spans="1:9" ht="12.75">
      <c r="A190" s="2" t="s">
        <v>154</v>
      </c>
      <c r="B190" s="15"/>
      <c r="C190" s="15"/>
      <c r="D190" s="15"/>
      <c r="E190" s="15"/>
      <c r="F190" s="15"/>
      <c r="G190" s="15"/>
      <c r="H190" s="15"/>
      <c r="I190" s="15"/>
    </row>
    <row r="191" spans="1:9" ht="12.75">
      <c r="A191" s="2" t="s">
        <v>155</v>
      </c>
      <c r="B191" s="15"/>
      <c r="C191" s="15"/>
      <c r="D191" s="15"/>
      <c r="E191" s="15"/>
      <c r="F191" s="15"/>
      <c r="G191" s="15"/>
      <c r="H191" s="15"/>
      <c r="I191" s="15"/>
    </row>
    <row r="192" spans="1:9" ht="12.75">
      <c r="A192" s="2" t="s">
        <v>156</v>
      </c>
      <c r="B192" s="15"/>
      <c r="C192" s="15"/>
      <c r="D192" s="15"/>
      <c r="E192" s="15"/>
      <c r="F192" s="15"/>
      <c r="G192" s="15"/>
      <c r="H192" s="15"/>
      <c r="I192" s="15"/>
    </row>
    <row r="193" spans="1:9" ht="12.75">
      <c r="A193" s="6" t="s">
        <v>157</v>
      </c>
      <c r="B193" s="15"/>
      <c r="C193" s="15"/>
      <c r="D193" s="15"/>
      <c r="E193" s="15"/>
      <c r="F193" s="15"/>
      <c r="G193" s="15"/>
      <c r="H193" s="15"/>
      <c r="I193" s="15"/>
    </row>
    <row r="194" spans="1:9" ht="12.75">
      <c r="A194" s="6" t="s">
        <v>158</v>
      </c>
      <c r="B194" s="15"/>
      <c r="C194" s="15"/>
      <c r="D194" s="15"/>
      <c r="E194" s="15"/>
      <c r="F194" s="15"/>
      <c r="G194" s="15"/>
      <c r="H194" s="15"/>
      <c r="I194" s="15"/>
    </row>
    <row r="195" spans="1:9" ht="12.75">
      <c r="A195" s="6" t="s">
        <v>159</v>
      </c>
      <c r="B195" s="15"/>
      <c r="C195" s="15"/>
      <c r="D195" s="15"/>
      <c r="E195" s="15"/>
      <c r="F195" s="15"/>
      <c r="G195" s="15"/>
      <c r="H195" s="15"/>
      <c r="I195" s="15"/>
    </row>
    <row r="196" spans="1:9" ht="12.75">
      <c r="A196" s="6" t="s">
        <v>160</v>
      </c>
      <c r="B196" s="15"/>
      <c r="C196" s="15"/>
      <c r="D196" s="15"/>
      <c r="E196" s="15"/>
      <c r="F196" s="15"/>
      <c r="G196" s="15"/>
      <c r="H196" s="15"/>
      <c r="I196" s="15"/>
    </row>
    <row r="197" spans="1:9" ht="12.75">
      <c r="A197" s="6" t="s">
        <v>161</v>
      </c>
      <c r="B197" s="15"/>
      <c r="C197" s="15"/>
      <c r="D197" s="15"/>
      <c r="E197" s="15"/>
      <c r="F197" s="15"/>
      <c r="G197" s="15"/>
      <c r="H197" s="15"/>
      <c r="I197" s="15"/>
    </row>
    <row r="198" spans="1:9" ht="12.75">
      <c r="A198" s="2" t="s">
        <v>162</v>
      </c>
      <c r="B198" s="15"/>
      <c r="C198" s="15"/>
      <c r="D198" s="15"/>
      <c r="E198" s="15"/>
      <c r="F198" s="15"/>
      <c r="G198" s="15"/>
      <c r="H198" s="15"/>
      <c r="I198" s="15"/>
    </row>
    <row r="199" spans="1:9" ht="12.75">
      <c r="A199" s="2" t="s">
        <v>163</v>
      </c>
      <c r="B199" s="16">
        <v>957.3</v>
      </c>
      <c r="C199" s="16">
        <v>1263.3</v>
      </c>
      <c r="D199" s="16">
        <v>1566.2</v>
      </c>
      <c r="E199" s="16">
        <v>1524.4</v>
      </c>
      <c r="F199" s="16">
        <v>1164.7</v>
      </c>
      <c r="G199" s="15">
        <v>160.96</v>
      </c>
      <c r="H199" s="18"/>
      <c r="I199" s="15"/>
    </row>
    <row r="200" spans="1:9" ht="12.75">
      <c r="A200" s="2" t="s">
        <v>164</v>
      </c>
      <c r="B200" s="16"/>
      <c r="C200" s="16"/>
      <c r="D200" s="16"/>
      <c r="E200" s="16"/>
      <c r="F200" s="16"/>
      <c r="G200" s="15"/>
      <c r="H200" s="18">
        <v>5.59</v>
      </c>
      <c r="I200" s="15">
        <v>11.72</v>
      </c>
    </row>
    <row r="201" spans="1:9" ht="12.75">
      <c r="A201" s="2" t="s">
        <v>165</v>
      </c>
      <c r="B201" s="16">
        <v>0.9</v>
      </c>
      <c r="C201" s="16"/>
      <c r="D201" s="16"/>
      <c r="E201" s="16"/>
      <c r="F201" s="16"/>
      <c r="G201" s="15"/>
      <c r="H201" s="18"/>
      <c r="I201" s="15"/>
    </row>
    <row r="202" spans="1:9" ht="12.75">
      <c r="A202" s="2" t="s">
        <v>166</v>
      </c>
      <c r="B202" s="16"/>
      <c r="C202" s="16"/>
      <c r="D202" s="16"/>
      <c r="E202" s="16"/>
      <c r="F202" s="16"/>
      <c r="G202" s="15"/>
      <c r="H202" s="18"/>
      <c r="I202" s="15"/>
    </row>
    <row r="203" spans="1:9" ht="12.75">
      <c r="A203" s="2" t="s">
        <v>167</v>
      </c>
      <c r="B203" s="16">
        <v>60.1</v>
      </c>
      <c r="C203" s="16">
        <v>34.2</v>
      </c>
      <c r="D203" s="16">
        <v>29.5</v>
      </c>
      <c r="E203" s="16">
        <v>18.3</v>
      </c>
      <c r="F203" s="16"/>
      <c r="G203" s="15"/>
      <c r="H203" s="18"/>
      <c r="I203" s="15"/>
    </row>
    <row r="204" spans="1:9" ht="12.75">
      <c r="A204" s="6" t="s">
        <v>168</v>
      </c>
      <c r="B204" s="15"/>
      <c r="C204" s="15"/>
      <c r="D204" s="15"/>
      <c r="E204" s="15"/>
      <c r="F204" s="15"/>
      <c r="G204" s="15"/>
      <c r="H204" s="15"/>
      <c r="I204" s="15"/>
    </row>
    <row r="205" spans="1:9" ht="12.75">
      <c r="A205" s="2" t="s">
        <v>169</v>
      </c>
      <c r="B205" s="15"/>
      <c r="C205" s="15"/>
      <c r="D205" s="15"/>
      <c r="E205" s="15"/>
      <c r="F205" s="15"/>
      <c r="G205" s="15"/>
      <c r="H205" s="15"/>
      <c r="I205" s="15"/>
    </row>
    <row r="206" spans="1:9" ht="12.75">
      <c r="A206" s="2" t="s">
        <v>170</v>
      </c>
      <c r="B206" s="15"/>
      <c r="C206" s="15"/>
      <c r="D206" s="15"/>
      <c r="E206" s="15"/>
      <c r="F206" s="15"/>
      <c r="G206" s="15"/>
      <c r="H206" s="15"/>
      <c r="I206" s="15"/>
    </row>
    <row r="207" spans="1:9" ht="12.75">
      <c r="A207" s="2" t="s">
        <v>171</v>
      </c>
      <c r="B207" s="15"/>
      <c r="C207" s="15"/>
      <c r="D207" s="15"/>
      <c r="E207" s="15"/>
      <c r="F207" s="15"/>
      <c r="G207" s="15"/>
      <c r="H207" s="15"/>
      <c r="I207" s="15"/>
    </row>
    <row r="208" spans="1:9" ht="12.75">
      <c r="A208" s="2" t="s">
        <v>172</v>
      </c>
      <c r="B208" s="16"/>
      <c r="C208" s="16"/>
      <c r="D208" s="16"/>
      <c r="E208" s="16"/>
      <c r="F208" s="16"/>
      <c r="G208" s="15"/>
      <c r="H208" s="18"/>
      <c r="I208" s="15">
        <v>739.07</v>
      </c>
    </row>
    <row r="209" spans="1:9" ht="12.75">
      <c r="A209" s="2" t="s">
        <v>173</v>
      </c>
      <c r="B209" s="16">
        <v>178.2</v>
      </c>
      <c r="C209" s="16">
        <v>163.6</v>
      </c>
      <c r="D209" s="16">
        <v>192.4</v>
      </c>
      <c r="E209" s="16">
        <v>90.9</v>
      </c>
      <c r="F209" s="16">
        <v>94.9</v>
      </c>
      <c r="G209" s="15">
        <v>30</v>
      </c>
      <c r="H209" s="18">
        <v>4</v>
      </c>
      <c r="I209" s="15"/>
    </row>
    <row r="210" spans="1:9" ht="12.75">
      <c r="A210" s="2" t="s">
        <v>174</v>
      </c>
      <c r="B210" s="16">
        <v>22</v>
      </c>
      <c r="C210" s="16">
        <v>11.1</v>
      </c>
      <c r="D210" s="16">
        <v>13.7</v>
      </c>
      <c r="E210" s="16">
        <v>11.1</v>
      </c>
      <c r="F210" s="16">
        <v>3.6</v>
      </c>
      <c r="G210" s="15"/>
      <c r="H210" s="18"/>
      <c r="I210" s="15"/>
    </row>
    <row r="211" spans="1:9" ht="12.75">
      <c r="A211" s="2" t="s">
        <v>175</v>
      </c>
      <c r="B211" s="15"/>
      <c r="C211" s="15"/>
      <c r="D211" s="15"/>
      <c r="E211" s="15"/>
      <c r="F211" s="15"/>
      <c r="G211" s="15"/>
      <c r="H211" s="15"/>
      <c r="I211" s="15"/>
    </row>
    <row r="212" spans="2:9" ht="12.75">
      <c r="B212" s="26"/>
      <c r="C212" s="26"/>
      <c r="D212" s="26"/>
      <c r="E212" s="26"/>
      <c r="F212" s="26"/>
      <c r="G212" s="26"/>
      <c r="H212" s="26"/>
      <c r="I212" s="26"/>
    </row>
    <row r="213" spans="1:9" ht="12.75">
      <c r="A213" s="11" t="s">
        <v>181</v>
      </c>
      <c r="B213" s="53">
        <f>SUM(B164,B166)</f>
        <v>430498.13012302015</v>
      </c>
      <c r="C213" s="53">
        <f aca="true" t="shared" si="20" ref="C213:I213">SUM(C164,C166)</f>
        <v>310860.8990638801</v>
      </c>
      <c r="D213" s="53">
        <f t="shared" si="20"/>
        <v>255600.8599980697</v>
      </c>
      <c r="E213" s="53">
        <f t="shared" si="20"/>
        <v>291309.76846265316</v>
      </c>
      <c r="F213" s="53">
        <f t="shared" si="20"/>
        <v>230881.01824151492</v>
      </c>
      <c r="G213" s="53">
        <f t="shared" si="20"/>
        <v>219371.69688578384</v>
      </c>
      <c r="H213" s="53">
        <f t="shared" si="20"/>
        <v>91142.85374993834</v>
      </c>
      <c r="I213" s="53">
        <f t="shared" si="20"/>
        <v>81572.72112873616</v>
      </c>
    </row>
    <row r="214" spans="2:9" ht="12.75">
      <c r="B214" s="26"/>
      <c r="C214" s="26"/>
      <c r="D214" s="26"/>
      <c r="E214" s="26"/>
      <c r="F214" s="26"/>
      <c r="G214" s="26"/>
      <c r="H214" s="26"/>
      <c r="I214" s="26"/>
    </row>
    <row r="215" spans="1:9" ht="12.75">
      <c r="A215" s="1" t="s">
        <v>182</v>
      </c>
      <c r="B215" s="65">
        <f>SUM(B116,B160,B213)</f>
        <v>501684.5401230202</v>
      </c>
      <c r="C215" s="65">
        <f aca="true" t="shared" si="21" ref="C215:I215">SUM(C116,C160,C213)</f>
        <v>384077.60906388005</v>
      </c>
      <c r="D215" s="65">
        <f t="shared" si="21"/>
        <v>305486.4029980697</v>
      </c>
      <c r="E215" s="65">
        <f t="shared" si="21"/>
        <v>346201.1784626532</v>
      </c>
      <c r="F215" s="65">
        <f t="shared" si="21"/>
        <v>299941.0282415149</v>
      </c>
      <c r="G215" s="65">
        <f t="shared" si="21"/>
        <v>261900.24688578385</v>
      </c>
      <c r="H215" s="65">
        <f t="shared" si="21"/>
        <v>132718.71474993834</v>
      </c>
      <c r="I215" s="65">
        <f t="shared" si="21"/>
        <v>153092.64112873614</v>
      </c>
    </row>
  </sheetData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15"/>
  <sheetViews>
    <sheetView workbookViewId="0" topLeftCell="C181">
      <selection activeCell="L213" sqref="L213"/>
    </sheetView>
  </sheetViews>
  <sheetFormatPr defaultColWidth="11.421875" defaultRowHeight="12.75"/>
  <cols>
    <col min="1" max="1" width="86.421875" style="0" bestFit="1" customWidth="1"/>
  </cols>
  <sheetData>
    <row r="1" spans="1:9" ht="12.75">
      <c r="A1" s="1" t="s">
        <v>204</v>
      </c>
      <c r="B1" s="14">
        <v>2002</v>
      </c>
      <c r="C1" s="14">
        <v>2003</v>
      </c>
      <c r="D1" s="14">
        <v>2004</v>
      </c>
      <c r="E1" s="14">
        <v>2005</v>
      </c>
      <c r="F1" s="14">
        <v>2006</v>
      </c>
      <c r="G1" s="14">
        <v>2007</v>
      </c>
      <c r="H1" s="14">
        <v>2008</v>
      </c>
      <c r="I1" s="14">
        <v>2009</v>
      </c>
    </row>
    <row r="2" spans="1:9" ht="12.75">
      <c r="A2" s="2"/>
      <c r="B2" s="15"/>
      <c r="C2" s="15"/>
      <c r="D2" s="15"/>
      <c r="E2" s="15"/>
      <c r="F2" s="15"/>
      <c r="G2" s="15"/>
      <c r="H2" s="15"/>
      <c r="I2" s="15"/>
    </row>
    <row r="3" spans="1:9" ht="12.75">
      <c r="A3" s="3" t="s">
        <v>186</v>
      </c>
      <c r="B3" s="15"/>
      <c r="C3" s="15"/>
      <c r="D3" s="15"/>
      <c r="E3" s="15"/>
      <c r="F3" s="15"/>
      <c r="G3" s="15"/>
      <c r="H3" s="15"/>
      <c r="I3" s="15"/>
    </row>
    <row r="4" spans="1:9" ht="12.75">
      <c r="A4" s="2"/>
      <c r="B4" s="15"/>
      <c r="C4" s="15"/>
      <c r="D4" s="15"/>
      <c r="E4" s="15"/>
      <c r="F4" s="15"/>
      <c r="G4" s="15"/>
      <c r="H4" s="15"/>
      <c r="I4" s="15"/>
    </row>
    <row r="5" spans="1:9" ht="12.75">
      <c r="A5" s="4" t="s">
        <v>0</v>
      </c>
      <c r="B5" s="19">
        <f>SUM(B7,B9,B12,B16,B21,B23,B40,B45)</f>
        <v>64015.14</v>
      </c>
      <c r="C5" s="19">
        <f aca="true" t="shared" si="0" ref="C5:I5">SUM(C7,C9,C12,C16,C21,C23,C40,C45)</f>
        <v>65162.74</v>
      </c>
      <c r="D5" s="19">
        <f t="shared" si="0"/>
        <v>66118.38</v>
      </c>
      <c r="E5" s="19">
        <f t="shared" si="0"/>
        <v>80100.38</v>
      </c>
      <c r="F5" s="19">
        <f t="shared" si="0"/>
        <v>89635.88</v>
      </c>
      <c r="G5" s="19">
        <f t="shared" si="0"/>
        <v>52022.16</v>
      </c>
      <c r="H5" s="19">
        <f t="shared" si="0"/>
        <v>46947.880000000005</v>
      </c>
      <c r="I5" s="19">
        <f t="shared" si="0"/>
        <v>61440.770000000004</v>
      </c>
    </row>
    <row r="6" spans="1:9" ht="12.75">
      <c r="A6" s="2"/>
      <c r="B6" s="15"/>
      <c r="C6" s="15"/>
      <c r="D6" s="15"/>
      <c r="E6" s="15"/>
      <c r="F6" s="15"/>
      <c r="G6" s="15"/>
      <c r="H6" s="15"/>
      <c r="I6" s="15"/>
    </row>
    <row r="7" spans="1:9" ht="12.75">
      <c r="A7" s="5" t="s">
        <v>1</v>
      </c>
      <c r="B7" s="15"/>
      <c r="C7" s="15"/>
      <c r="D7" s="15"/>
      <c r="E7" s="15"/>
      <c r="F7" s="15"/>
      <c r="G7" s="15"/>
      <c r="H7" s="15"/>
      <c r="I7" s="15"/>
    </row>
    <row r="8" spans="1:9" ht="12.75">
      <c r="A8" s="2"/>
      <c r="B8" s="15"/>
      <c r="C8" s="15"/>
      <c r="D8" s="15"/>
      <c r="E8" s="15"/>
      <c r="F8" s="15"/>
      <c r="G8" s="15"/>
      <c r="H8" s="15"/>
      <c r="I8" s="15"/>
    </row>
    <row r="9" spans="1:9" ht="12.75">
      <c r="A9" s="5" t="s">
        <v>2</v>
      </c>
      <c r="B9" s="61">
        <f>B10</f>
        <v>0</v>
      </c>
      <c r="C9" s="61">
        <f aca="true" t="shared" si="1" ref="C9:I9">C10</f>
        <v>0</v>
      </c>
      <c r="D9" s="61">
        <f t="shared" si="1"/>
        <v>0</v>
      </c>
      <c r="E9" s="61">
        <f t="shared" si="1"/>
        <v>0</v>
      </c>
      <c r="F9" s="61">
        <f t="shared" si="1"/>
        <v>0</v>
      </c>
      <c r="G9" s="61">
        <f t="shared" si="1"/>
        <v>0</v>
      </c>
      <c r="H9" s="61">
        <f t="shared" si="1"/>
        <v>0</v>
      </c>
      <c r="I9" s="61">
        <f t="shared" si="1"/>
        <v>0</v>
      </c>
    </row>
    <row r="10" spans="1:9" ht="12.75">
      <c r="A10" s="6" t="s">
        <v>3</v>
      </c>
      <c r="B10" s="15"/>
      <c r="C10" s="15"/>
      <c r="D10" s="15"/>
      <c r="E10" s="15"/>
      <c r="F10" s="15"/>
      <c r="G10" s="15"/>
      <c r="H10" s="15"/>
      <c r="I10" s="15"/>
    </row>
    <row r="11" spans="1:9" ht="12.75">
      <c r="A11" s="7" t="s">
        <v>4</v>
      </c>
      <c r="B11" s="15"/>
      <c r="C11" s="15"/>
      <c r="D11" s="15"/>
      <c r="E11" s="15"/>
      <c r="F11" s="15"/>
      <c r="G11" s="15"/>
      <c r="H11" s="15"/>
      <c r="I11" s="15"/>
    </row>
    <row r="12" spans="1:9" ht="12.75">
      <c r="A12" s="5" t="s">
        <v>5</v>
      </c>
      <c r="B12" s="61">
        <f>SUM(B13:B14)</f>
        <v>0</v>
      </c>
      <c r="C12" s="61">
        <f aca="true" t="shared" si="2" ref="C12:I12">SUM(C13:C14)</f>
        <v>0</v>
      </c>
      <c r="D12" s="61">
        <f t="shared" si="2"/>
        <v>0</v>
      </c>
      <c r="E12" s="61">
        <f t="shared" si="2"/>
        <v>0</v>
      </c>
      <c r="F12" s="61">
        <f t="shared" si="2"/>
        <v>0</v>
      </c>
      <c r="G12" s="61">
        <f t="shared" si="2"/>
        <v>0</v>
      </c>
      <c r="H12" s="61">
        <f t="shared" si="2"/>
        <v>0</v>
      </c>
      <c r="I12" s="61">
        <f t="shared" si="2"/>
        <v>0</v>
      </c>
    </row>
    <row r="13" spans="1:9" ht="12.75">
      <c r="A13" s="2" t="s">
        <v>6</v>
      </c>
      <c r="B13" s="15"/>
      <c r="C13" s="15"/>
      <c r="D13" s="15"/>
      <c r="E13" s="15"/>
      <c r="F13" s="15"/>
      <c r="G13" s="15"/>
      <c r="H13" s="15"/>
      <c r="I13" s="15"/>
    </row>
    <row r="14" spans="1:9" ht="12.75">
      <c r="A14" s="6" t="s">
        <v>7</v>
      </c>
      <c r="B14" s="15"/>
      <c r="C14" s="15"/>
      <c r="D14" s="15"/>
      <c r="E14" s="15"/>
      <c r="F14" s="15"/>
      <c r="G14" s="15"/>
      <c r="H14" s="15"/>
      <c r="I14" s="15"/>
    </row>
    <row r="15" spans="1:9" ht="12.75">
      <c r="A15" s="2"/>
      <c r="B15" s="15"/>
      <c r="C15" s="15"/>
      <c r="D15" s="15"/>
      <c r="E15" s="15"/>
      <c r="F15" s="15"/>
      <c r="G15" s="15"/>
      <c r="H15" s="15"/>
      <c r="I15" s="15"/>
    </row>
    <row r="16" spans="1:9" ht="12.75">
      <c r="A16" s="5" t="s">
        <v>8</v>
      </c>
      <c r="B16" s="61">
        <f>SUM(B17:B19)</f>
        <v>0</v>
      </c>
      <c r="C16" s="61">
        <f aca="true" t="shared" si="3" ref="C16:I16">SUM(C17:C19)</f>
        <v>0</v>
      </c>
      <c r="D16" s="61">
        <f t="shared" si="3"/>
        <v>0</v>
      </c>
      <c r="E16" s="61">
        <f t="shared" si="3"/>
        <v>0</v>
      </c>
      <c r="F16" s="61">
        <f t="shared" si="3"/>
        <v>0</v>
      </c>
      <c r="G16" s="61">
        <f t="shared" si="3"/>
        <v>0</v>
      </c>
      <c r="H16" s="61">
        <f t="shared" si="3"/>
        <v>0</v>
      </c>
      <c r="I16" s="61">
        <f t="shared" si="3"/>
        <v>79.87</v>
      </c>
    </row>
    <row r="17" spans="1:9" ht="12.75">
      <c r="A17" s="2" t="s">
        <v>9</v>
      </c>
      <c r="B17" s="16"/>
      <c r="C17" s="16"/>
      <c r="D17" s="16"/>
      <c r="E17" s="16"/>
      <c r="F17" s="16"/>
      <c r="G17" s="15"/>
      <c r="H17" s="18"/>
      <c r="I17" s="15">
        <v>79.87</v>
      </c>
    </row>
    <row r="18" spans="1:9" ht="12.75">
      <c r="A18" s="8" t="s">
        <v>10</v>
      </c>
      <c r="B18" s="15"/>
      <c r="C18" s="15"/>
      <c r="D18" s="15"/>
      <c r="E18" s="15"/>
      <c r="F18" s="15"/>
      <c r="G18" s="15"/>
      <c r="H18" s="15"/>
      <c r="I18" s="15"/>
    </row>
    <row r="19" spans="1:9" ht="12.75">
      <c r="A19" s="6" t="s">
        <v>11</v>
      </c>
      <c r="B19" s="15"/>
      <c r="C19" s="15"/>
      <c r="D19" s="15"/>
      <c r="E19" s="15"/>
      <c r="F19" s="15"/>
      <c r="G19" s="15"/>
      <c r="H19" s="15"/>
      <c r="I19" s="15"/>
    </row>
    <row r="20" spans="1:9" ht="12.75">
      <c r="A20" s="2" t="s">
        <v>4</v>
      </c>
      <c r="B20" s="15"/>
      <c r="C20" s="15"/>
      <c r="D20" s="15"/>
      <c r="E20" s="15"/>
      <c r="F20" s="15"/>
      <c r="G20" s="15"/>
      <c r="H20" s="15"/>
      <c r="I20" s="15"/>
    </row>
    <row r="21" spans="1:9" ht="12.75">
      <c r="A21" s="5" t="s">
        <v>12</v>
      </c>
      <c r="B21" s="15"/>
      <c r="C21" s="15"/>
      <c r="D21" s="15"/>
      <c r="E21" s="15"/>
      <c r="F21" s="15"/>
      <c r="G21" s="15"/>
      <c r="H21" s="15"/>
      <c r="I21" s="15"/>
    </row>
    <row r="22" spans="1:9" ht="12.75">
      <c r="A22" s="2"/>
      <c r="B22" s="15"/>
      <c r="C22" s="15"/>
      <c r="D22" s="15"/>
      <c r="E22" s="15"/>
      <c r="F22" s="15"/>
      <c r="G22" s="15"/>
      <c r="H22" s="15"/>
      <c r="I22" s="15"/>
    </row>
    <row r="23" spans="1:9" ht="12.75">
      <c r="A23" s="5" t="s">
        <v>13</v>
      </c>
      <c r="B23" s="61">
        <f>SUM(B24:B38)</f>
        <v>8085.2</v>
      </c>
      <c r="C23" s="61">
        <f aca="true" t="shared" si="4" ref="C23:I23">SUM(C24:C38)</f>
        <v>8424.599999999999</v>
      </c>
      <c r="D23" s="61">
        <f t="shared" si="4"/>
        <v>9459.2</v>
      </c>
      <c r="E23" s="61">
        <f t="shared" si="4"/>
        <v>21403.300000000003</v>
      </c>
      <c r="F23" s="61">
        <f t="shared" si="4"/>
        <v>32629.4</v>
      </c>
      <c r="G23" s="61">
        <f t="shared" si="4"/>
        <v>35974.11</v>
      </c>
      <c r="H23" s="61">
        <f t="shared" si="4"/>
        <v>30899.83</v>
      </c>
      <c r="I23" s="61">
        <f t="shared" si="4"/>
        <v>34961.020000000004</v>
      </c>
    </row>
    <row r="24" spans="1:9" ht="12.75">
      <c r="A24" s="2" t="s">
        <v>14</v>
      </c>
      <c r="B24" s="15"/>
      <c r="C24" s="15"/>
      <c r="D24" s="15"/>
      <c r="E24" s="15"/>
      <c r="F24" s="15"/>
      <c r="G24" s="15"/>
      <c r="H24" s="15"/>
      <c r="I24" s="15"/>
    </row>
    <row r="25" spans="1:9" ht="12.75">
      <c r="A25" s="2" t="s">
        <v>15</v>
      </c>
      <c r="B25" s="16">
        <v>126.9</v>
      </c>
      <c r="C25" s="16">
        <v>92.8</v>
      </c>
      <c r="D25" s="16">
        <v>73</v>
      </c>
      <c r="E25" s="16">
        <v>48.9</v>
      </c>
      <c r="F25" s="16">
        <v>32.2</v>
      </c>
      <c r="G25" s="15"/>
      <c r="H25" s="18"/>
      <c r="I25" s="15"/>
    </row>
    <row r="26" spans="1:9" ht="12.75">
      <c r="A26" s="2" t="s">
        <v>16</v>
      </c>
      <c r="B26" s="16"/>
      <c r="C26" s="16"/>
      <c r="D26" s="16"/>
      <c r="E26" s="16"/>
      <c r="F26" s="16"/>
      <c r="G26" s="15"/>
      <c r="H26" s="18"/>
      <c r="I26" s="15"/>
    </row>
    <row r="27" spans="1:9" ht="12.75">
      <c r="A27" s="2" t="s">
        <v>17</v>
      </c>
      <c r="B27" s="16">
        <v>7958.3</v>
      </c>
      <c r="C27" s="16">
        <v>8331.8</v>
      </c>
      <c r="D27" s="16">
        <v>9386.2</v>
      </c>
      <c r="E27" s="16">
        <v>21354.4</v>
      </c>
      <c r="F27" s="16">
        <v>32597.2</v>
      </c>
      <c r="G27" s="29">
        <v>35924</v>
      </c>
      <c r="H27" s="18">
        <v>30899.83</v>
      </c>
      <c r="I27" s="17">
        <v>32329.13</v>
      </c>
    </row>
    <row r="28" spans="1:9" ht="12.75">
      <c r="A28" s="2" t="s">
        <v>18</v>
      </c>
      <c r="B28" s="15"/>
      <c r="C28" s="15"/>
      <c r="D28" s="15"/>
      <c r="E28" s="15"/>
      <c r="F28" s="15"/>
      <c r="G28" s="15"/>
      <c r="H28" s="15"/>
      <c r="I28" s="15"/>
    </row>
    <row r="29" spans="1:9" ht="12.75">
      <c r="A29" s="2" t="s">
        <v>19</v>
      </c>
      <c r="B29" s="15"/>
      <c r="C29" s="15"/>
      <c r="D29" s="15"/>
      <c r="E29" s="15"/>
      <c r="F29" s="15"/>
      <c r="G29" s="15"/>
      <c r="H29" s="15"/>
      <c r="I29" s="15"/>
    </row>
    <row r="30" spans="1:9" ht="12.75">
      <c r="A30" s="2" t="s">
        <v>20</v>
      </c>
      <c r="B30" s="15"/>
      <c r="C30" s="15"/>
      <c r="D30" s="15"/>
      <c r="E30" s="15"/>
      <c r="F30" s="15"/>
      <c r="G30" s="15"/>
      <c r="H30" s="15"/>
      <c r="I30" s="15"/>
    </row>
    <row r="31" spans="1:9" ht="12.75">
      <c r="A31" s="2" t="s">
        <v>21</v>
      </c>
      <c r="B31" s="15"/>
      <c r="C31" s="15"/>
      <c r="D31" s="15"/>
      <c r="E31" s="15"/>
      <c r="F31" s="15"/>
      <c r="G31" s="15"/>
      <c r="H31" s="15"/>
      <c r="I31" s="15"/>
    </row>
    <row r="32" spans="1:9" ht="12.75">
      <c r="A32" s="2" t="s">
        <v>22</v>
      </c>
      <c r="B32" s="15"/>
      <c r="C32" s="15"/>
      <c r="D32" s="15"/>
      <c r="E32" s="15"/>
      <c r="F32" s="15"/>
      <c r="G32" s="15"/>
      <c r="H32" s="15"/>
      <c r="I32" s="15"/>
    </row>
    <row r="33" spans="1:9" ht="12.75">
      <c r="A33" s="2" t="s">
        <v>23</v>
      </c>
      <c r="B33" s="16"/>
      <c r="C33" s="16"/>
      <c r="D33" s="16"/>
      <c r="E33" s="16"/>
      <c r="F33" s="16"/>
      <c r="G33" s="15">
        <v>50.11</v>
      </c>
      <c r="H33" s="18"/>
      <c r="I33" s="15"/>
    </row>
    <row r="34" spans="1:9" ht="12.75">
      <c r="A34" s="2" t="s">
        <v>24</v>
      </c>
      <c r="B34" s="15"/>
      <c r="C34" s="15"/>
      <c r="D34" s="15"/>
      <c r="E34" s="15"/>
      <c r="F34" s="15"/>
      <c r="G34" s="15"/>
      <c r="H34" s="15"/>
      <c r="I34" s="15"/>
    </row>
    <row r="35" spans="1:9" ht="12.75">
      <c r="A35" s="2" t="s">
        <v>25</v>
      </c>
      <c r="B35" s="15"/>
      <c r="C35" s="15"/>
      <c r="D35" s="15"/>
      <c r="E35" s="15"/>
      <c r="F35" s="15"/>
      <c r="G35" s="15"/>
      <c r="H35" s="15"/>
      <c r="I35" s="15"/>
    </row>
    <row r="36" spans="1:9" ht="12.75">
      <c r="A36" s="2" t="s">
        <v>26</v>
      </c>
      <c r="B36" s="15"/>
      <c r="C36" s="15"/>
      <c r="D36" s="15"/>
      <c r="E36" s="15"/>
      <c r="F36" s="15"/>
      <c r="G36" s="15"/>
      <c r="H36" s="15"/>
      <c r="I36" s="15"/>
    </row>
    <row r="37" spans="1:9" ht="12.75">
      <c r="A37" s="6" t="s">
        <v>27</v>
      </c>
      <c r="B37" s="16"/>
      <c r="C37" s="16"/>
      <c r="D37" s="16"/>
      <c r="E37" s="16"/>
      <c r="F37" s="16"/>
      <c r="G37" s="20"/>
      <c r="H37" s="20"/>
      <c r="I37" s="17">
        <v>2631.89</v>
      </c>
    </row>
    <row r="38" spans="1:9" ht="12.75">
      <c r="A38" s="6" t="s">
        <v>28</v>
      </c>
      <c r="B38" s="15"/>
      <c r="C38" s="15"/>
      <c r="D38" s="15"/>
      <c r="E38" s="15"/>
      <c r="F38" s="15"/>
      <c r="G38" s="15"/>
      <c r="H38" s="15"/>
      <c r="I38" s="15"/>
    </row>
    <row r="39" spans="1:9" ht="12.75">
      <c r="A39" s="2"/>
      <c r="B39" s="15"/>
      <c r="C39" s="15"/>
      <c r="D39" s="15"/>
      <c r="E39" s="15"/>
      <c r="F39" s="15"/>
      <c r="G39" s="15"/>
      <c r="H39" s="15"/>
      <c r="I39" s="15"/>
    </row>
    <row r="40" spans="1:9" ht="12.75">
      <c r="A40" s="5" t="s">
        <v>29</v>
      </c>
      <c r="B40" s="61">
        <f>SUM(B41:B43)</f>
        <v>53994.08</v>
      </c>
      <c r="C40" s="61">
        <f aca="true" t="shared" si="5" ref="C40:I40">SUM(C41:C43)</f>
        <v>54802.28</v>
      </c>
      <c r="D40" s="61">
        <f t="shared" si="5"/>
        <v>54723.32</v>
      </c>
      <c r="E40" s="61">
        <f t="shared" si="5"/>
        <v>56761.22</v>
      </c>
      <c r="F40" s="61">
        <f t="shared" si="5"/>
        <v>55070.62</v>
      </c>
      <c r="G40" s="61">
        <f t="shared" si="5"/>
        <v>16048.050000000001</v>
      </c>
      <c r="H40" s="61">
        <f t="shared" si="5"/>
        <v>16048.050000000001</v>
      </c>
      <c r="I40" s="61">
        <f t="shared" si="5"/>
        <v>26399.88</v>
      </c>
    </row>
    <row r="41" spans="1:9" ht="12.75">
      <c r="A41" s="2" t="s">
        <v>30</v>
      </c>
      <c r="B41" s="15"/>
      <c r="C41" s="15"/>
      <c r="D41" s="15"/>
      <c r="E41" s="15"/>
      <c r="F41" s="15"/>
      <c r="G41" s="15"/>
      <c r="H41" s="15"/>
      <c r="I41" s="15"/>
    </row>
    <row r="42" spans="1:9" ht="12.75">
      <c r="A42" s="2" t="s">
        <v>31</v>
      </c>
      <c r="B42" s="16">
        <v>53994.08</v>
      </c>
      <c r="C42" s="16">
        <v>54802.28</v>
      </c>
      <c r="D42" s="16">
        <v>54723.32</v>
      </c>
      <c r="E42" s="16">
        <v>56761.22</v>
      </c>
      <c r="F42" s="16">
        <v>55070.62</v>
      </c>
      <c r="G42" s="20">
        <v>15869.7</v>
      </c>
      <c r="H42" s="20">
        <v>15869.7</v>
      </c>
      <c r="I42" s="20">
        <v>15869.7</v>
      </c>
    </row>
    <row r="43" spans="1:9" ht="12.75">
      <c r="A43" s="2" t="s">
        <v>32</v>
      </c>
      <c r="B43" s="16"/>
      <c r="C43" s="16"/>
      <c r="D43" s="16"/>
      <c r="E43" s="16"/>
      <c r="F43" s="16"/>
      <c r="G43" s="20">
        <v>178.35</v>
      </c>
      <c r="H43" s="20">
        <v>178.35</v>
      </c>
      <c r="I43" s="17">
        <v>10530.18</v>
      </c>
    </row>
    <row r="44" spans="1:9" ht="12.75">
      <c r="A44" s="2"/>
      <c r="B44" s="15"/>
      <c r="C44" s="15"/>
      <c r="D44" s="15"/>
      <c r="E44" s="15"/>
      <c r="F44" s="15"/>
      <c r="G44" s="15"/>
      <c r="H44" s="15"/>
      <c r="I44" s="15"/>
    </row>
    <row r="45" spans="1:9" ht="12.75">
      <c r="A45" s="5" t="s">
        <v>33</v>
      </c>
      <c r="B45" s="61">
        <f>SUM(B46:B56)</f>
        <v>1935.86</v>
      </c>
      <c r="C45" s="61">
        <f aca="true" t="shared" si="6" ref="C45:I45">SUM(C46:C56)</f>
        <v>1935.86</v>
      </c>
      <c r="D45" s="61">
        <f t="shared" si="6"/>
        <v>1935.86</v>
      </c>
      <c r="E45" s="61">
        <f t="shared" si="6"/>
        <v>1935.86</v>
      </c>
      <c r="F45" s="61">
        <f t="shared" si="6"/>
        <v>1935.86</v>
      </c>
      <c r="G45" s="61">
        <f t="shared" si="6"/>
        <v>0</v>
      </c>
      <c r="H45" s="61">
        <f t="shared" si="6"/>
        <v>0</v>
      </c>
      <c r="I45" s="61">
        <f t="shared" si="6"/>
        <v>0</v>
      </c>
    </row>
    <row r="46" spans="1:9" ht="12.75">
      <c r="A46" s="2" t="s">
        <v>34</v>
      </c>
      <c r="B46" s="15"/>
      <c r="C46" s="15"/>
      <c r="D46" s="15"/>
      <c r="E46" s="15"/>
      <c r="F46" s="15"/>
      <c r="G46" s="15"/>
      <c r="H46" s="15"/>
      <c r="I46" s="15"/>
    </row>
    <row r="47" spans="1:9" ht="12.75">
      <c r="A47" s="6" t="s">
        <v>35</v>
      </c>
      <c r="B47" s="15"/>
      <c r="C47" s="15"/>
      <c r="D47" s="15"/>
      <c r="E47" s="15"/>
      <c r="F47" s="15"/>
      <c r="G47" s="15"/>
      <c r="H47" s="15"/>
      <c r="I47" s="15"/>
    </row>
    <row r="48" spans="1:9" ht="12.75">
      <c r="A48" s="6" t="s">
        <v>36</v>
      </c>
      <c r="B48" s="15"/>
      <c r="C48" s="15"/>
      <c r="D48" s="15"/>
      <c r="E48" s="15"/>
      <c r="F48" s="15"/>
      <c r="G48" s="15"/>
      <c r="H48" s="15"/>
      <c r="I48" s="15"/>
    </row>
    <row r="49" spans="1:9" ht="12.75">
      <c r="A49" s="6" t="s">
        <v>37</v>
      </c>
      <c r="B49" s="15"/>
      <c r="C49" s="15"/>
      <c r="D49" s="15"/>
      <c r="E49" s="15"/>
      <c r="F49" s="15"/>
      <c r="G49" s="15"/>
      <c r="H49" s="15"/>
      <c r="I49" s="15"/>
    </row>
    <row r="50" spans="1:9" ht="12.75">
      <c r="A50" s="9" t="s">
        <v>38</v>
      </c>
      <c r="B50" s="15"/>
      <c r="C50" s="15"/>
      <c r="D50" s="15"/>
      <c r="E50" s="15"/>
      <c r="F50" s="15"/>
      <c r="G50" s="15"/>
      <c r="H50" s="15"/>
      <c r="I50" s="15"/>
    </row>
    <row r="51" spans="1:9" ht="12.75">
      <c r="A51" s="6" t="s">
        <v>39</v>
      </c>
      <c r="B51" s="15"/>
      <c r="C51" s="15"/>
      <c r="D51" s="15"/>
      <c r="E51" s="15"/>
      <c r="F51" s="15"/>
      <c r="G51" s="15"/>
      <c r="H51" s="15"/>
      <c r="I51" s="15"/>
    </row>
    <row r="52" spans="1:9" ht="12.75">
      <c r="A52" s="6" t="s">
        <v>40</v>
      </c>
      <c r="B52" s="15"/>
      <c r="C52" s="15"/>
      <c r="D52" s="15"/>
      <c r="E52" s="15"/>
      <c r="F52" s="15"/>
      <c r="G52" s="15"/>
      <c r="H52" s="15"/>
      <c r="I52" s="15"/>
    </row>
    <row r="53" spans="1:9" ht="12.75">
      <c r="A53" s="6" t="s">
        <v>41</v>
      </c>
      <c r="B53" s="15"/>
      <c r="C53" s="15"/>
      <c r="D53" s="15"/>
      <c r="E53" s="15"/>
      <c r="F53" s="15"/>
      <c r="G53" s="15"/>
      <c r="H53" s="15"/>
      <c r="I53" s="15"/>
    </row>
    <row r="54" spans="1:9" ht="12.75">
      <c r="A54" s="6" t="s">
        <v>42</v>
      </c>
      <c r="B54" s="15"/>
      <c r="C54" s="15"/>
      <c r="D54" s="15"/>
      <c r="E54" s="15"/>
      <c r="F54" s="15"/>
      <c r="G54" s="15"/>
      <c r="H54" s="15"/>
      <c r="I54" s="15"/>
    </row>
    <row r="55" spans="1:9" ht="12.75">
      <c r="A55" s="9" t="s">
        <v>43</v>
      </c>
      <c r="B55" s="15"/>
      <c r="C55" s="15"/>
      <c r="D55" s="15"/>
      <c r="E55" s="15"/>
      <c r="F55" s="15"/>
      <c r="G55" s="15"/>
      <c r="H55" s="15"/>
      <c r="I55" s="15"/>
    </row>
    <row r="56" spans="1:9" ht="12.75">
      <c r="A56" s="9" t="s">
        <v>44</v>
      </c>
      <c r="B56" s="15">
        <v>1935.86</v>
      </c>
      <c r="C56" s="15">
        <v>1935.86</v>
      </c>
      <c r="D56" s="15">
        <v>1935.86</v>
      </c>
      <c r="E56" s="15">
        <v>1935.86</v>
      </c>
      <c r="F56" s="15">
        <v>1935.86</v>
      </c>
      <c r="G56" s="15"/>
      <c r="H56" s="15"/>
      <c r="I56" s="15"/>
    </row>
    <row r="57" spans="1:9" ht="12.75">
      <c r="A57" s="9"/>
      <c r="B57" s="15"/>
      <c r="C57" s="15"/>
      <c r="D57" s="15"/>
      <c r="E57" s="15"/>
      <c r="F57" s="15"/>
      <c r="G57" s="15"/>
      <c r="H57" s="15"/>
      <c r="I57" s="15"/>
    </row>
    <row r="58" spans="1:9" ht="12.75">
      <c r="A58" s="4" t="s">
        <v>45</v>
      </c>
      <c r="B58" s="19">
        <f>SUM(B59:B65)</f>
        <v>0</v>
      </c>
      <c r="C58" s="19">
        <f aca="true" t="shared" si="7" ref="C58:I58">SUM(C59:C65)</f>
        <v>0</v>
      </c>
      <c r="D58" s="19">
        <f t="shared" si="7"/>
        <v>0</v>
      </c>
      <c r="E58" s="19">
        <f t="shared" si="7"/>
        <v>0</v>
      </c>
      <c r="F58" s="19">
        <f t="shared" si="7"/>
        <v>0</v>
      </c>
      <c r="G58" s="19">
        <f t="shared" si="7"/>
        <v>0</v>
      </c>
      <c r="H58" s="19">
        <f t="shared" si="7"/>
        <v>0</v>
      </c>
      <c r="I58" s="19">
        <f t="shared" si="7"/>
        <v>0</v>
      </c>
    </row>
    <row r="59" spans="1:9" ht="12.75">
      <c r="A59" s="2" t="s">
        <v>46</v>
      </c>
      <c r="B59" s="15"/>
      <c r="C59" s="15"/>
      <c r="D59" s="15"/>
      <c r="E59" s="15"/>
      <c r="F59" s="15"/>
      <c r="G59" s="15"/>
      <c r="H59" s="15"/>
      <c r="I59" s="15"/>
    </row>
    <row r="60" spans="1:9" ht="12.75">
      <c r="A60" s="2" t="s">
        <v>47</v>
      </c>
      <c r="B60" s="15"/>
      <c r="C60" s="15"/>
      <c r="D60" s="15"/>
      <c r="E60" s="15"/>
      <c r="F60" s="15"/>
      <c r="G60" s="15"/>
      <c r="H60" s="15"/>
      <c r="I60" s="15"/>
    </row>
    <row r="61" spans="1:9" ht="12.75">
      <c r="A61" s="2" t="s">
        <v>48</v>
      </c>
      <c r="B61" s="15"/>
      <c r="C61" s="15"/>
      <c r="D61" s="15"/>
      <c r="E61" s="15"/>
      <c r="F61" s="15"/>
      <c r="G61" s="15"/>
      <c r="H61" s="15"/>
      <c r="I61" s="15"/>
    </row>
    <row r="62" spans="1:9" ht="12.75">
      <c r="A62" s="2" t="s">
        <v>49</v>
      </c>
      <c r="B62" s="15"/>
      <c r="C62" s="15"/>
      <c r="D62" s="15"/>
      <c r="E62" s="15"/>
      <c r="F62" s="15"/>
      <c r="G62" s="15"/>
      <c r="H62" s="15"/>
      <c r="I62" s="15"/>
    </row>
    <row r="63" spans="1:9" ht="12.75">
      <c r="A63" s="2" t="s">
        <v>50</v>
      </c>
      <c r="B63" s="15"/>
      <c r="C63" s="15"/>
      <c r="D63" s="15"/>
      <c r="E63" s="15"/>
      <c r="F63" s="15"/>
      <c r="G63" s="15"/>
      <c r="H63" s="15"/>
      <c r="I63" s="15"/>
    </row>
    <row r="64" spans="1:9" ht="12.75">
      <c r="A64" s="2" t="s">
        <v>51</v>
      </c>
      <c r="B64" s="15"/>
      <c r="C64" s="15"/>
      <c r="D64" s="15"/>
      <c r="E64" s="15"/>
      <c r="F64" s="15"/>
      <c r="G64" s="15"/>
      <c r="H64" s="15"/>
      <c r="I64" s="15"/>
    </row>
    <row r="65" spans="1:9" ht="12.75">
      <c r="A65" s="2" t="s">
        <v>52</v>
      </c>
      <c r="B65" s="15"/>
      <c r="C65" s="15"/>
      <c r="D65" s="15"/>
      <c r="E65" s="15"/>
      <c r="F65" s="15"/>
      <c r="G65" s="15"/>
      <c r="H65" s="15"/>
      <c r="I65" s="15"/>
    </row>
    <row r="66" spans="1:9" ht="12.75">
      <c r="A66" s="2"/>
      <c r="B66" s="15"/>
      <c r="C66" s="15"/>
      <c r="D66" s="15"/>
      <c r="E66" s="15"/>
      <c r="F66" s="15"/>
      <c r="G66" s="15"/>
      <c r="H66" s="15"/>
      <c r="I66" s="15"/>
    </row>
    <row r="67" spans="1:9" ht="12.75">
      <c r="A67" s="4" t="s">
        <v>53</v>
      </c>
      <c r="B67" s="19">
        <f>SUM(B68:B70)</f>
        <v>52.2</v>
      </c>
      <c r="C67" s="19">
        <f aca="true" t="shared" si="8" ref="C67:I67">SUM(C68:C70)</f>
        <v>16.3</v>
      </c>
      <c r="D67" s="19">
        <f t="shared" si="8"/>
        <v>26.2</v>
      </c>
      <c r="E67" s="19">
        <f t="shared" si="8"/>
        <v>20.3</v>
      </c>
      <c r="F67" s="19">
        <f t="shared" si="8"/>
        <v>32.8</v>
      </c>
      <c r="G67" s="19">
        <f t="shared" si="8"/>
        <v>11.44</v>
      </c>
      <c r="H67" s="19">
        <f t="shared" si="8"/>
        <v>8.66</v>
      </c>
      <c r="I67" s="19">
        <f t="shared" si="8"/>
        <v>14.24</v>
      </c>
    </row>
    <row r="68" spans="1:9" ht="12.75">
      <c r="A68" s="2" t="s">
        <v>54</v>
      </c>
      <c r="B68" s="15"/>
      <c r="C68" s="15"/>
      <c r="D68" s="15"/>
      <c r="E68" s="15"/>
      <c r="F68" s="15"/>
      <c r="G68" s="15"/>
      <c r="H68" s="15"/>
      <c r="I68" s="15"/>
    </row>
    <row r="69" spans="1:9" ht="12.75">
      <c r="A69" s="2" t="s">
        <v>55</v>
      </c>
      <c r="B69" s="15"/>
      <c r="C69" s="15"/>
      <c r="D69" s="15"/>
      <c r="E69" s="15"/>
      <c r="F69" s="15"/>
      <c r="G69" s="15"/>
      <c r="H69" s="15"/>
      <c r="I69" s="15"/>
    </row>
    <row r="70" spans="1:9" ht="12.75">
      <c r="A70" s="2" t="s">
        <v>56</v>
      </c>
      <c r="B70" s="16">
        <v>52.2</v>
      </c>
      <c r="C70" s="16">
        <v>16.3</v>
      </c>
      <c r="D70" s="16">
        <v>26.2</v>
      </c>
      <c r="E70" s="16">
        <v>20.3</v>
      </c>
      <c r="F70" s="16">
        <v>32.8</v>
      </c>
      <c r="G70" s="15">
        <v>11.44</v>
      </c>
      <c r="H70" s="18">
        <v>8.66</v>
      </c>
      <c r="I70" s="20">
        <v>14.24</v>
      </c>
    </row>
    <row r="71" spans="1:9" ht="12.75">
      <c r="A71" s="2"/>
      <c r="B71" s="15"/>
      <c r="C71" s="15"/>
      <c r="D71" s="15"/>
      <c r="E71" s="15"/>
      <c r="F71" s="15"/>
      <c r="G71" s="15"/>
      <c r="H71" s="15"/>
      <c r="I71" s="15"/>
    </row>
    <row r="72" spans="1:9" ht="12.75">
      <c r="A72" s="4" t="s">
        <v>57</v>
      </c>
      <c r="B72" s="19">
        <f>B73</f>
        <v>0</v>
      </c>
      <c r="C72" s="19">
        <f aca="true" t="shared" si="9" ref="C72:I72">C73</f>
        <v>0</v>
      </c>
      <c r="D72" s="19">
        <f t="shared" si="9"/>
        <v>0</v>
      </c>
      <c r="E72" s="19">
        <f t="shared" si="9"/>
        <v>0</v>
      </c>
      <c r="F72" s="19">
        <f t="shared" si="9"/>
        <v>0</v>
      </c>
      <c r="G72" s="19">
        <f t="shared" si="9"/>
        <v>36373.27</v>
      </c>
      <c r="H72" s="19">
        <f t="shared" si="9"/>
        <v>25188.479</v>
      </c>
      <c r="I72" s="19">
        <f t="shared" si="9"/>
        <v>36465.5</v>
      </c>
    </row>
    <row r="73" spans="1:9" ht="12.75">
      <c r="A73" s="2" t="s">
        <v>58</v>
      </c>
      <c r="B73" s="16"/>
      <c r="C73" s="16"/>
      <c r="D73" s="16"/>
      <c r="E73" s="16"/>
      <c r="F73" s="16"/>
      <c r="G73" s="17">
        <v>36373.27</v>
      </c>
      <c r="H73" s="18">
        <v>25188.479</v>
      </c>
      <c r="I73" s="17">
        <v>36465.5</v>
      </c>
    </row>
    <row r="74" spans="1:9" ht="12.75">
      <c r="A74" s="2"/>
      <c r="B74" s="15"/>
      <c r="C74" s="15"/>
      <c r="D74" s="15"/>
      <c r="E74" s="15"/>
      <c r="F74" s="15"/>
      <c r="G74" s="15"/>
      <c r="H74" s="15"/>
      <c r="I74" s="15"/>
    </row>
    <row r="75" spans="1:9" ht="12.75">
      <c r="A75" s="4" t="s">
        <v>59</v>
      </c>
      <c r="B75" s="15"/>
      <c r="C75" s="15"/>
      <c r="D75" s="15"/>
      <c r="E75" s="15"/>
      <c r="F75" s="15"/>
      <c r="G75" s="15"/>
      <c r="H75" s="15"/>
      <c r="I75" s="15"/>
    </row>
    <row r="76" spans="1:9" ht="12.75">
      <c r="A76" s="2" t="s">
        <v>60</v>
      </c>
      <c r="B76" s="15"/>
      <c r="C76" s="15"/>
      <c r="D76" s="15"/>
      <c r="E76" s="15"/>
      <c r="F76" s="15"/>
      <c r="G76" s="15"/>
      <c r="H76" s="15"/>
      <c r="I76" s="15"/>
    </row>
    <row r="77" spans="1:9" ht="12.75">
      <c r="A77" s="4" t="s">
        <v>61</v>
      </c>
      <c r="B77" s="15"/>
      <c r="C77" s="15"/>
      <c r="D77" s="15"/>
      <c r="E77" s="15"/>
      <c r="F77" s="15"/>
      <c r="G77" s="15"/>
      <c r="H77" s="15"/>
      <c r="I77" s="15"/>
    </row>
    <row r="78" spans="1:9" ht="12.75">
      <c r="A78" s="2" t="s">
        <v>62</v>
      </c>
      <c r="B78" s="15"/>
      <c r="C78" s="15"/>
      <c r="D78" s="15"/>
      <c r="E78" s="15"/>
      <c r="F78" s="15"/>
      <c r="G78" s="15"/>
      <c r="H78" s="15"/>
      <c r="I78" s="15"/>
    </row>
    <row r="79" spans="1:9" ht="12.75">
      <c r="A79" s="4" t="s">
        <v>63</v>
      </c>
      <c r="B79" s="19">
        <f>B80</f>
        <v>4.7</v>
      </c>
      <c r="C79" s="19">
        <f aca="true" t="shared" si="10" ref="C79:I79">C80</f>
        <v>2.9</v>
      </c>
      <c r="D79" s="19">
        <f t="shared" si="10"/>
        <v>2.2</v>
      </c>
      <c r="E79" s="19">
        <f t="shared" si="10"/>
        <v>2.6</v>
      </c>
      <c r="F79" s="19">
        <f t="shared" si="10"/>
        <v>0.8</v>
      </c>
      <c r="G79" s="19">
        <f t="shared" si="10"/>
        <v>0</v>
      </c>
      <c r="H79" s="19">
        <f t="shared" si="10"/>
        <v>0</v>
      </c>
      <c r="I79" s="19">
        <f t="shared" si="10"/>
        <v>0</v>
      </c>
    </row>
    <row r="80" spans="1:9" ht="12.75">
      <c r="A80" s="2" t="s">
        <v>64</v>
      </c>
      <c r="B80" s="16">
        <v>4.7</v>
      </c>
      <c r="C80" s="16">
        <v>2.9</v>
      </c>
      <c r="D80" s="16">
        <v>2.2</v>
      </c>
      <c r="E80" s="16">
        <v>2.6</v>
      </c>
      <c r="F80" s="16">
        <v>0.8</v>
      </c>
      <c r="G80" s="20"/>
      <c r="H80" s="18"/>
      <c r="I80" s="15"/>
    </row>
    <row r="81" spans="1:9" ht="12.75">
      <c r="A81" s="2"/>
      <c r="B81" s="15"/>
      <c r="C81" s="15"/>
      <c r="D81" s="15"/>
      <c r="E81" s="15"/>
      <c r="F81" s="15"/>
      <c r="G81" s="15"/>
      <c r="H81" s="15"/>
      <c r="I81" s="15"/>
    </row>
    <row r="82" spans="1:9" ht="12.75">
      <c r="A82" s="4" t="s">
        <v>65</v>
      </c>
      <c r="B82" s="19">
        <f>SUM(B83:B85)</f>
        <v>-3.1</v>
      </c>
      <c r="C82" s="19">
        <f aca="true" t="shared" si="11" ref="C82:I82">SUM(C83:C85)</f>
        <v>0</v>
      </c>
      <c r="D82" s="19">
        <f t="shared" si="11"/>
        <v>0</v>
      </c>
      <c r="E82" s="19">
        <f t="shared" si="11"/>
        <v>0</v>
      </c>
      <c r="F82" s="19">
        <f t="shared" si="11"/>
        <v>0</v>
      </c>
      <c r="G82" s="19">
        <f t="shared" si="11"/>
        <v>0</v>
      </c>
      <c r="H82" s="19">
        <f t="shared" si="11"/>
        <v>0</v>
      </c>
      <c r="I82" s="19">
        <f t="shared" si="11"/>
        <v>6927.29</v>
      </c>
    </row>
    <row r="83" spans="1:9" ht="12.75">
      <c r="A83" s="2" t="s">
        <v>66</v>
      </c>
      <c r="B83" s="16">
        <v>-3.1</v>
      </c>
      <c r="C83" s="16"/>
      <c r="D83" s="16"/>
      <c r="E83" s="16"/>
      <c r="F83" s="16"/>
      <c r="G83" s="15"/>
      <c r="H83" s="18"/>
      <c r="I83" s="15"/>
    </row>
    <row r="84" spans="1:9" ht="12.75">
      <c r="A84" s="2" t="s">
        <v>67</v>
      </c>
      <c r="B84" s="15"/>
      <c r="C84" s="15"/>
      <c r="D84" s="15"/>
      <c r="E84" s="15"/>
      <c r="F84" s="15"/>
      <c r="G84" s="15"/>
      <c r="H84" s="15"/>
      <c r="I84" s="15"/>
    </row>
    <row r="85" spans="1:9" ht="12.75">
      <c r="A85" s="2" t="s">
        <v>68</v>
      </c>
      <c r="B85" s="16"/>
      <c r="C85" s="16"/>
      <c r="D85" s="16"/>
      <c r="E85" s="16"/>
      <c r="F85" s="16"/>
      <c r="G85" s="15"/>
      <c r="H85" s="18"/>
      <c r="I85" s="17">
        <v>6927.29</v>
      </c>
    </row>
    <row r="86" spans="1:9" ht="12.75">
      <c r="A86" s="2"/>
      <c r="B86" s="15"/>
      <c r="C86" s="15"/>
      <c r="D86" s="15"/>
      <c r="E86" s="15"/>
      <c r="F86" s="15"/>
      <c r="G86" s="15"/>
      <c r="H86" s="15"/>
      <c r="I86" s="15"/>
    </row>
    <row r="87" spans="1:9" ht="12.75">
      <c r="A87" s="4" t="s">
        <v>69</v>
      </c>
      <c r="B87" s="19">
        <f>SUM(B88:B95)</f>
        <v>10965.880000000001</v>
      </c>
      <c r="C87" s="19">
        <f aca="true" t="shared" si="12" ref="C87:I87">SUM(C88:C95)</f>
        <v>9903.18</v>
      </c>
      <c r="D87" s="19">
        <f t="shared" si="12"/>
        <v>9678.279999999999</v>
      </c>
      <c r="E87" s="19">
        <f t="shared" si="12"/>
        <v>9911.279999999999</v>
      </c>
      <c r="F87" s="19">
        <f t="shared" si="12"/>
        <v>11089.779999999999</v>
      </c>
      <c r="G87" s="19">
        <f t="shared" si="12"/>
        <v>4387.47</v>
      </c>
      <c r="H87" s="19">
        <f t="shared" si="12"/>
        <v>2885.53</v>
      </c>
      <c r="I87" s="19">
        <f t="shared" si="12"/>
        <v>2056.39</v>
      </c>
    </row>
    <row r="88" spans="1:9" ht="12.75">
      <c r="A88" s="2" t="s">
        <v>70</v>
      </c>
      <c r="B88" s="25"/>
      <c r="C88" s="25"/>
      <c r="D88" s="25"/>
      <c r="E88" s="25"/>
      <c r="F88" s="25"/>
      <c r="G88" s="15"/>
      <c r="H88" s="18"/>
      <c r="I88" s="15"/>
    </row>
    <row r="89" spans="1:9" ht="12.75">
      <c r="A89" s="2" t="s">
        <v>71</v>
      </c>
      <c r="B89" s="16">
        <v>4901.6</v>
      </c>
      <c r="C89" s="16">
        <v>3838.9</v>
      </c>
      <c r="D89" s="16">
        <v>3614</v>
      </c>
      <c r="E89" s="16">
        <v>3847</v>
      </c>
      <c r="F89" s="16">
        <v>5025.5</v>
      </c>
      <c r="G89" s="17">
        <v>4387.47</v>
      </c>
      <c r="H89" s="18">
        <v>2885.53</v>
      </c>
      <c r="I89" s="20">
        <v>176.39</v>
      </c>
    </row>
    <row r="90" spans="1:9" ht="12.75">
      <c r="A90" s="2" t="s">
        <v>72</v>
      </c>
      <c r="B90" s="16"/>
      <c r="C90" s="16"/>
      <c r="D90" s="16"/>
      <c r="E90" s="16"/>
      <c r="F90" s="16"/>
      <c r="G90" s="15"/>
      <c r="H90" s="18"/>
      <c r="I90" s="15"/>
    </row>
    <row r="91" spans="1:9" ht="12.75">
      <c r="A91" s="2" t="s">
        <v>73</v>
      </c>
      <c r="B91" s="16">
        <v>3639.57</v>
      </c>
      <c r="C91" s="16">
        <v>3639.57</v>
      </c>
      <c r="D91" s="16">
        <v>3639.57</v>
      </c>
      <c r="E91" s="16">
        <v>3639.57</v>
      </c>
      <c r="F91" s="16">
        <v>3639.57</v>
      </c>
      <c r="G91" s="20"/>
      <c r="H91" s="18"/>
      <c r="I91" s="17">
        <v>1498.34</v>
      </c>
    </row>
    <row r="92" spans="1:9" ht="12.75">
      <c r="A92" s="2" t="s">
        <v>74</v>
      </c>
      <c r="B92" s="15"/>
      <c r="C92" s="15"/>
      <c r="D92" s="15"/>
      <c r="E92" s="15"/>
      <c r="F92" s="15"/>
      <c r="G92" s="15"/>
      <c r="H92" s="15"/>
      <c r="I92" s="15"/>
    </row>
    <row r="93" spans="1:9" ht="12.75">
      <c r="A93" s="2" t="s">
        <v>75</v>
      </c>
      <c r="B93" s="16"/>
      <c r="C93" s="16"/>
      <c r="D93" s="16"/>
      <c r="E93" s="16"/>
      <c r="F93" s="16"/>
      <c r="G93" s="15"/>
      <c r="H93" s="18"/>
      <c r="I93" s="15">
        <v>381.66</v>
      </c>
    </row>
    <row r="94" spans="1:9" ht="12.75">
      <c r="A94" s="2" t="s">
        <v>76</v>
      </c>
      <c r="B94" s="16">
        <v>2424.71</v>
      </c>
      <c r="C94" s="16">
        <v>2424.71</v>
      </c>
      <c r="D94" s="16">
        <v>2424.71</v>
      </c>
      <c r="E94" s="16">
        <v>2424.71</v>
      </c>
      <c r="F94" s="16">
        <v>2424.71</v>
      </c>
      <c r="G94" s="20"/>
      <c r="H94" s="18"/>
      <c r="I94" s="15"/>
    </row>
    <row r="95" spans="1:9" ht="12.75">
      <c r="A95" s="6" t="s">
        <v>77</v>
      </c>
      <c r="B95" s="15"/>
      <c r="C95" s="15"/>
      <c r="D95" s="15"/>
      <c r="E95" s="15"/>
      <c r="F95" s="15"/>
      <c r="G95" s="15"/>
      <c r="H95" s="15"/>
      <c r="I95" s="15"/>
    </row>
    <row r="96" spans="1:9" ht="12.75">
      <c r="A96" s="6"/>
      <c r="B96" s="15"/>
      <c r="C96" s="15"/>
      <c r="D96" s="15"/>
      <c r="E96" s="15"/>
      <c r="F96" s="15"/>
      <c r="G96" s="15"/>
      <c r="H96" s="15"/>
      <c r="I96" s="15"/>
    </row>
    <row r="97" spans="1:9" ht="12.75">
      <c r="A97" s="4" t="s">
        <v>78</v>
      </c>
      <c r="B97" s="19">
        <f>SUM(B98:B105)</f>
        <v>3561.9</v>
      </c>
      <c r="C97" s="19">
        <f aca="true" t="shared" si="13" ref="C97:I97">SUM(C98:C105)</f>
        <v>2704.5</v>
      </c>
      <c r="D97" s="19">
        <f t="shared" si="13"/>
        <v>5542.5</v>
      </c>
      <c r="E97" s="19">
        <f t="shared" si="13"/>
        <v>4046.9</v>
      </c>
      <c r="F97" s="19">
        <f t="shared" si="13"/>
        <v>5916.2</v>
      </c>
      <c r="G97" s="19">
        <f t="shared" si="13"/>
        <v>942.87</v>
      </c>
      <c r="H97" s="19">
        <f t="shared" si="13"/>
        <v>942.87</v>
      </c>
      <c r="I97" s="19">
        <f t="shared" si="13"/>
        <v>2782.24</v>
      </c>
    </row>
    <row r="98" spans="1:9" ht="12.75">
      <c r="A98" s="2" t="s">
        <v>79</v>
      </c>
      <c r="B98" s="16">
        <v>2150.3</v>
      </c>
      <c r="C98" s="16">
        <v>1739.1</v>
      </c>
      <c r="D98" s="16">
        <v>4676.2</v>
      </c>
      <c r="E98" s="16">
        <v>3710.4</v>
      </c>
      <c r="F98" s="16">
        <v>4948.9</v>
      </c>
      <c r="G98" s="20"/>
      <c r="H98" s="18"/>
      <c r="I98" s="15"/>
    </row>
    <row r="99" spans="1:9" ht="12.75">
      <c r="A99" s="2" t="s">
        <v>80</v>
      </c>
      <c r="B99" s="16"/>
      <c r="C99" s="16"/>
      <c r="D99" s="16"/>
      <c r="E99" s="16"/>
      <c r="F99" s="16"/>
      <c r="G99" s="20">
        <v>757.71</v>
      </c>
      <c r="H99" s="20">
        <v>757.71</v>
      </c>
      <c r="I99" s="17">
        <v>2147.04</v>
      </c>
    </row>
    <row r="100" spans="1:9" ht="12.75">
      <c r="A100" s="6" t="s">
        <v>81</v>
      </c>
      <c r="B100" s="15"/>
      <c r="C100" s="15"/>
      <c r="D100" s="15"/>
      <c r="E100" s="15"/>
      <c r="F100" s="15"/>
      <c r="G100" s="15"/>
      <c r="H100" s="15"/>
      <c r="I100" s="15"/>
    </row>
    <row r="101" spans="1:9" ht="12.75">
      <c r="A101" s="2" t="s">
        <v>82</v>
      </c>
      <c r="B101" s="16">
        <v>1411.6</v>
      </c>
      <c r="C101" s="16">
        <v>965.4</v>
      </c>
      <c r="D101" s="16">
        <v>866.3</v>
      </c>
      <c r="E101" s="16">
        <v>336.5</v>
      </c>
      <c r="F101" s="16">
        <v>967.3</v>
      </c>
      <c r="G101" s="20"/>
      <c r="H101" s="18"/>
      <c r="I101" s="15"/>
    </row>
    <row r="102" spans="1:9" ht="12.75">
      <c r="A102" s="2" t="s">
        <v>83</v>
      </c>
      <c r="B102" s="16"/>
      <c r="C102" s="16"/>
      <c r="D102" s="16"/>
      <c r="E102" s="16"/>
      <c r="F102" s="16"/>
      <c r="G102" s="20">
        <v>185.16</v>
      </c>
      <c r="H102" s="20">
        <v>185.16</v>
      </c>
      <c r="I102" s="15">
        <v>635.2</v>
      </c>
    </row>
    <row r="103" spans="1:9" ht="12.75">
      <c r="A103" s="6" t="s">
        <v>183</v>
      </c>
      <c r="B103" s="15"/>
      <c r="C103" s="15"/>
      <c r="D103" s="15"/>
      <c r="E103" s="15"/>
      <c r="F103" s="15"/>
      <c r="G103" s="15"/>
      <c r="H103" s="15"/>
      <c r="I103" s="15"/>
    </row>
    <row r="104" spans="1:9" ht="12.75">
      <c r="A104" s="6" t="s">
        <v>187</v>
      </c>
      <c r="B104" s="15"/>
      <c r="C104" s="15"/>
      <c r="D104" s="15"/>
      <c r="E104" s="15"/>
      <c r="F104" s="15"/>
      <c r="G104" s="15"/>
      <c r="H104" s="15"/>
      <c r="I104" s="15"/>
    </row>
    <row r="105" spans="1:9" ht="12.75">
      <c r="A105" s="6" t="s">
        <v>84</v>
      </c>
      <c r="B105" s="15"/>
      <c r="C105" s="15"/>
      <c r="D105" s="15"/>
      <c r="E105" s="15"/>
      <c r="F105" s="15"/>
      <c r="G105" s="15"/>
      <c r="H105" s="15"/>
      <c r="I105" s="15"/>
    </row>
    <row r="106" spans="1:9" ht="12.75">
      <c r="A106" s="6"/>
      <c r="B106" s="15"/>
      <c r="C106" s="15"/>
      <c r="D106" s="15"/>
      <c r="E106" s="15"/>
      <c r="F106" s="15"/>
      <c r="G106" s="15"/>
      <c r="H106" s="15"/>
      <c r="I106" s="15"/>
    </row>
    <row r="107" spans="1:9" ht="12.75">
      <c r="A107" s="4" t="s">
        <v>85</v>
      </c>
      <c r="B107" s="19">
        <f>SUM(B108:B112)</f>
        <v>417.6</v>
      </c>
      <c r="C107" s="19">
        <f aca="true" t="shared" si="14" ref="C107:I107">SUM(C108:C112)</f>
        <v>472.9</v>
      </c>
      <c r="D107" s="19">
        <f t="shared" si="14"/>
        <v>608.4</v>
      </c>
      <c r="E107" s="19">
        <f t="shared" si="14"/>
        <v>117.7</v>
      </c>
      <c r="F107" s="19">
        <f t="shared" si="14"/>
        <v>729.4</v>
      </c>
      <c r="G107" s="19">
        <f t="shared" si="14"/>
        <v>0</v>
      </c>
      <c r="H107" s="19">
        <f t="shared" si="14"/>
        <v>0</v>
      </c>
      <c r="I107" s="19">
        <f t="shared" si="14"/>
        <v>1633.68</v>
      </c>
    </row>
    <row r="108" spans="1:9" ht="12.75">
      <c r="A108" s="2" t="s">
        <v>86</v>
      </c>
      <c r="B108" s="16">
        <v>417.6</v>
      </c>
      <c r="C108" s="16">
        <v>472.9</v>
      </c>
      <c r="D108" s="16">
        <v>608.4</v>
      </c>
      <c r="E108" s="16">
        <v>117.7</v>
      </c>
      <c r="F108" s="16">
        <v>729.4</v>
      </c>
      <c r="G108" s="20"/>
      <c r="H108" s="18"/>
      <c r="I108" s="15"/>
    </row>
    <row r="109" spans="1:9" ht="12.75">
      <c r="A109" s="2" t="s">
        <v>87</v>
      </c>
      <c r="B109" s="16"/>
      <c r="C109" s="16"/>
      <c r="D109" s="16"/>
      <c r="E109" s="16"/>
      <c r="F109" s="16"/>
      <c r="G109" s="20"/>
      <c r="H109" s="20"/>
      <c r="I109" s="15">
        <v>682.69</v>
      </c>
    </row>
    <row r="110" spans="1:9" ht="12.75">
      <c r="A110" s="2" t="s">
        <v>88</v>
      </c>
      <c r="B110" s="16"/>
      <c r="C110" s="16"/>
      <c r="D110" s="16"/>
      <c r="E110" s="16"/>
      <c r="F110" s="16"/>
      <c r="G110" s="20"/>
      <c r="H110" s="20"/>
      <c r="I110" s="15">
        <v>950.99</v>
      </c>
    </row>
    <row r="111" spans="1:9" ht="12.75">
      <c r="A111" s="2" t="s">
        <v>89</v>
      </c>
      <c r="B111" s="15"/>
      <c r="C111" s="15"/>
      <c r="D111" s="15"/>
      <c r="E111" s="15"/>
      <c r="F111" s="15"/>
      <c r="G111" s="15"/>
      <c r="H111" s="15"/>
      <c r="I111" s="15"/>
    </row>
    <row r="112" spans="1:9" ht="12.75">
      <c r="A112" s="2" t="s">
        <v>90</v>
      </c>
      <c r="B112" s="15"/>
      <c r="C112" s="15"/>
      <c r="D112" s="15"/>
      <c r="E112" s="15"/>
      <c r="F112" s="15"/>
      <c r="G112" s="15"/>
      <c r="H112" s="15"/>
      <c r="I112" s="15"/>
    </row>
    <row r="113" spans="1:9" ht="12.75">
      <c r="A113" s="2"/>
      <c r="B113" s="15"/>
      <c r="C113" s="15"/>
      <c r="D113" s="15"/>
      <c r="E113" s="15"/>
      <c r="F113" s="15"/>
      <c r="G113" s="15"/>
      <c r="H113" s="15"/>
      <c r="I113" s="15"/>
    </row>
    <row r="114" spans="1:9" ht="12.75">
      <c r="A114" s="4" t="s">
        <v>177</v>
      </c>
      <c r="B114" s="15"/>
      <c r="C114" s="15"/>
      <c r="D114" s="15"/>
      <c r="E114" s="15"/>
      <c r="F114" s="15"/>
      <c r="G114" s="15"/>
      <c r="H114" s="15"/>
      <c r="I114" s="15"/>
    </row>
    <row r="115" spans="1:9" ht="12.75">
      <c r="A115" s="2"/>
      <c r="B115" s="15"/>
      <c r="C115" s="15"/>
      <c r="D115" s="15"/>
      <c r="E115" s="15"/>
      <c r="F115" s="15"/>
      <c r="G115" s="15"/>
      <c r="H115" s="15"/>
      <c r="I115" s="15"/>
    </row>
    <row r="116" spans="1:9" ht="12.75">
      <c r="A116" s="3" t="s">
        <v>179</v>
      </c>
      <c r="B116" s="63">
        <f>SUM(B5,B58,B67,B72,B75,B77,B79,B82,B87,B97,B107,B114)</f>
        <v>79014.31999999999</v>
      </c>
      <c r="C116" s="63">
        <f aca="true" t="shared" si="15" ref="C116:I116">SUM(C5,C58,C67,C72,C75,C77,C79,C82,C87,C97,C107,C114)</f>
        <v>78262.51999999999</v>
      </c>
      <c r="D116" s="63">
        <f t="shared" si="15"/>
        <v>81975.95999999999</v>
      </c>
      <c r="E116" s="63">
        <f t="shared" si="15"/>
        <v>94199.16</v>
      </c>
      <c r="F116" s="63">
        <f t="shared" si="15"/>
        <v>107404.86</v>
      </c>
      <c r="G116" s="63">
        <f t="shared" si="15"/>
        <v>93737.20999999999</v>
      </c>
      <c r="H116" s="63">
        <f t="shared" si="15"/>
        <v>75973.419</v>
      </c>
      <c r="I116" s="63">
        <f t="shared" si="15"/>
        <v>111320.11</v>
      </c>
    </row>
    <row r="117" spans="2:9" ht="12.75">
      <c r="B117" s="26"/>
      <c r="C117" s="26"/>
      <c r="D117" s="26"/>
      <c r="E117" s="26"/>
      <c r="F117" s="26"/>
      <c r="G117" s="26"/>
      <c r="H117" s="26"/>
      <c r="I117" s="26"/>
    </row>
    <row r="118" spans="1:9" ht="12.75">
      <c r="A118" s="10" t="s">
        <v>91</v>
      </c>
      <c r="B118" s="15"/>
      <c r="C118" s="15"/>
      <c r="D118" s="15"/>
      <c r="E118" s="15"/>
      <c r="F118" s="15"/>
      <c r="G118" s="15"/>
      <c r="H118" s="15"/>
      <c r="I118" s="15"/>
    </row>
    <row r="119" spans="1:9" ht="12.75">
      <c r="A119" s="2"/>
      <c r="B119" s="15"/>
      <c r="C119" s="15"/>
      <c r="D119" s="15"/>
      <c r="E119" s="15"/>
      <c r="F119" s="15"/>
      <c r="G119" s="15"/>
      <c r="H119" s="15"/>
      <c r="I119" s="15"/>
    </row>
    <row r="120" spans="1:9" ht="12.75">
      <c r="A120" s="4" t="s">
        <v>92</v>
      </c>
      <c r="B120" s="19">
        <f>SUM(B121:B142)</f>
        <v>22180.1</v>
      </c>
      <c r="C120" s="19">
        <f aca="true" t="shared" si="16" ref="C120:I120">SUM(C121:C142)</f>
        <v>24271.999999999996</v>
      </c>
      <c r="D120" s="19">
        <f t="shared" si="16"/>
        <v>27800.300000000003</v>
      </c>
      <c r="E120" s="19">
        <f t="shared" si="16"/>
        <v>22011.5</v>
      </c>
      <c r="F120" s="19">
        <f t="shared" si="16"/>
        <v>22763.8</v>
      </c>
      <c r="G120" s="19">
        <f t="shared" si="16"/>
        <v>12801.14</v>
      </c>
      <c r="H120" s="19">
        <f t="shared" si="16"/>
        <v>12301.869999999999</v>
      </c>
      <c r="I120" s="19">
        <f t="shared" si="16"/>
        <v>12097.52</v>
      </c>
    </row>
    <row r="121" spans="1:9" ht="12.75">
      <c r="A121" s="2" t="s">
        <v>93</v>
      </c>
      <c r="B121" s="16">
        <v>32.8</v>
      </c>
      <c r="C121" s="16">
        <v>11</v>
      </c>
      <c r="D121" s="16">
        <v>5.2</v>
      </c>
      <c r="E121" s="16">
        <v>9.3</v>
      </c>
      <c r="F121" s="16">
        <v>2.6</v>
      </c>
      <c r="G121" s="15"/>
      <c r="H121" s="18"/>
      <c r="I121" s="15"/>
    </row>
    <row r="122" spans="1:9" ht="12.75">
      <c r="A122" s="2" t="s">
        <v>94</v>
      </c>
      <c r="B122" s="16"/>
      <c r="C122" s="16"/>
      <c r="D122" s="16"/>
      <c r="E122" s="16"/>
      <c r="F122" s="16"/>
      <c r="G122" s="15"/>
      <c r="H122" s="18"/>
      <c r="I122" s="15"/>
    </row>
    <row r="123" spans="1:9" ht="12.75">
      <c r="A123" s="2" t="s">
        <v>95</v>
      </c>
      <c r="B123" s="16"/>
      <c r="C123" s="16"/>
      <c r="D123" s="16"/>
      <c r="E123" s="16"/>
      <c r="F123" s="16"/>
      <c r="G123" s="15"/>
      <c r="H123" s="18"/>
      <c r="I123" s="15"/>
    </row>
    <row r="124" spans="1:9" ht="12.75">
      <c r="A124" s="2" t="s">
        <v>96</v>
      </c>
      <c r="B124" s="16">
        <v>66.6</v>
      </c>
      <c r="C124" s="16">
        <v>125.2</v>
      </c>
      <c r="D124" s="16">
        <v>5.3</v>
      </c>
      <c r="E124" s="16">
        <v>357.8</v>
      </c>
      <c r="F124" s="16">
        <v>398.5</v>
      </c>
      <c r="G124" s="15">
        <v>247.78</v>
      </c>
      <c r="H124" s="18">
        <v>162.54</v>
      </c>
      <c r="I124" s="20">
        <v>46.45</v>
      </c>
    </row>
    <row r="125" spans="1:9" ht="12.75">
      <c r="A125" s="2" t="s">
        <v>97</v>
      </c>
      <c r="B125" s="16"/>
      <c r="C125" s="16"/>
      <c r="D125" s="16"/>
      <c r="E125" s="16"/>
      <c r="F125" s="16"/>
      <c r="G125" s="15">
        <v>274.34</v>
      </c>
      <c r="H125" s="18">
        <v>362.99</v>
      </c>
      <c r="I125" s="15">
        <v>244.73</v>
      </c>
    </row>
    <row r="126" spans="1:9" ht="12.75">
      <c r="A126" s="2" t="s">
        <v>98</v>
      </c>
      <c r="B126" s="16">
        <v>12178.9</v>
      </c>
      <c r="C126" s="16">
        <v>8660.9</v>
      </c>
      <c r="D126" s="16">
        <v>14190.8</v>
      </c>
      <c r="E126" s="16">
        <v>13030.5</v>
      </c>
      <c r="F126" s="16">
        <v>3742.2</v>
      </c>
      <c r="G126" s="15">
        <v>221.42</v>
      </c>
      <c r="H126" s="18">
        <v>50.51</v>
      </c>
      <c r="I126" s="20">
        <v>93.18</v>
      </c>
    </row>
    <row r="127" spans="1:9" ht="12.75">
      <c r="A127" s="2" t="s">
        <v>99</v>
      </c>
      <c r="B127" s="16"/>
      <c r="C127" s="16"/>
      <c r="D127" s="16"/>
      <c r="E127" s="16"/>
      <c r="F127" s="16"/>
      <c r="G127" s="15">
        <v>18.53</v>
      </c>
      <c r="H127" s="18">
        <v>4.19</v>
      </c>
      <c r="I127" s="15">
        <v>51.29</v>
      </c>
    </row>
    <row r="128" spans="1:9" ht="12.75">
      <c r="A128" s="2" t="s">
        <v>100</v>
      </c>
      <c r="B128" s="15"/>
      <c r="C128" s="15"/>
      <c r="D128" s="15"/>
      <c r="E128" s="15"/>
      <c r="F128" s="15"/>
      <c r="G128" s="15"/>
      <c r="H128" s="15"/>
      <c r="I128" s="15"/>
    </row>
    <row r="129" spans="1:9" ht="12.75">
      <c r="A129" s="2" t="s">
        <v>101</v>
      </c>
      <c r="B129" s="16"/>
      <c r="C129" s="16"/>
      <c r="D129" s="16"/>
      <c r="E129" s="16">
        <v>8441.5</v>
      </c>
      <c r="F129" s="16">
        <v>7729.7</v>
      </c>
      <c r="G129" s="17">
        <v>2262.38</v>
      </c>
      <c r="H129" s="18">
        <v>1758.17</v>
      </c>
      <c r="I129" s="17">
        <v>1373.58</v>
      </c>
    </row>
    <row r="130" spans="1:9" ht="12.75">
      <c r="A130" s="2" t="s">
        <v>102</v>
      </c>
      <c r="B130" s="16">
        <v>6476.8</v>
      </c>
      <c r="C130" s="16">
        <v>9804</v>
      </c>
      <c r="D130" s="16">
        <v>1678.6</v>
      </c>
      <c r="E130" s="16"/>
      <c r="F130" s="16"/>
      <c r="G130" s="15"/>
      <c r="H130" s="18"/>
      <c r="I130" s="15"/>
    </row>
    <row r="131" spans="1:9" ht="12.75">
      <c r="A131" s="2" t="s">
        <v>103</v>
      </c>
      <c r="B131" s="16">
        <v>52.7</v>
      </c>
      <c r="C131" s="16">
        <v>87.7</v>
      </c>
      <c r="D131" s="16">
        <v>5.7</v>
      </c>
      <c r="E131" s="16"/>
      <c r="F131" s="16"/>
      <c r="G131" s="15"/>
      <c r="H131" s="18"/>
      <c r="I131" s="15"/>
    </row>
    <row r="132" spans="1:9" ht="12.75">
      <c r="A132" s="2" t="s">
        <v>104</v>
      </c>
      <c r="B132" s="16"/>
      <c r="C132" s="16"/>
      <c r="D132" s="16"/>
      <c r="E132" s="16"/>
      <c r="F132" s="16">
        <v>2.8</v>
      </c>
      <c r="G132" s="15">
        <v>4.05</v>
      </c>
      <c r="H132" s="18">
        <v>0.19</v>
      </c>
      <c r="I132" s="20">
        <v>6.14</v>
      </c>
    </row>
    <row r="133" spans="1:9" ht="12.75">
      <c r="A133" s="2" t="s">
        <v>105</v>
      </c>
      <c r="B133" s="16">
        <v>8.8</v>
      </c>
      <c r="C133" s="16">
        <v>11.6</v>
      </c>
      <c r="D133" s="16">
        <v>3</v>
      </c>
      <c r="E133" s="16"/>
      <c r="F133" s="16"/>
      <c r="G133" s="15"/>
      <c r="H133" s="18"/>
      <c r="I133" s="15"/>
    </row>
    <row r="134" spans="1:9" ht="12.75">
      <c r="A134" s="2" t="s">
        <v>106</v>
      </c>
      <c r="B134" s="16">
        <v>3089.2</v>
      </c>
      <c r="C134" s="16">
        <v>5327</v>
      </c>
      <c r="D134" s="16">
        <v>1077.2</v>
      </c>
      <c r="E134" s="16"/>
      <c r="F134" s="16"/>
      <c r="G134" s="15"/>
      <c r="H134" s="18"/>
      <c r="I134" s="15"/>
    </row>
    <row r="135" spans="1:9" ht="12.75">
      <c r="A135" s="2" t="s">
        <v>107</v>
      </c>
      <c r="B135" s="16">
        <v>274.3</v>
      </c>
      <c r="C135" s="16">
        <v>244.6</v>
      </c>
      <c r="D135" s="16">
        <v>202.4</v>
      </c>
      <c r="E135" s="16">
        <v>172.4</v>
      </c>
      <c r="F135" s="16">
        <v>194.6</v>
      </c>
      <c r="G135" s="15"/>
      <c r="H135" s="18"/>
      <c r="I135" s="15"/>
    </row>
    <row r="136" spans="1:9" ht="12.75">
      <c r="A136" s="2" t="s">
        <v>108</v>
      </c>
      <c r="B136" s="16"/>
      <c r="C136" s="16"/>
      <c r="D136" s="16"/>
      <c r="E136" s="16"/>
      <c r="F136" s="16"/>
      <c r="G136" s="15"/>
      <c r="H136" s="18"/>
      <c r="I136" s="15"/>
    </row>
    <row r="137" spans="1:9" ht="12.75">
      <c r="A137" s="2" t="s">
        <v>109</v>
      </c>
      <c r="B137" s="16"/>
      <c r="C137" s="16"/>
      <c r="D137" s="16">
        <v>10632.1</v>
      </c>
      <c r="E137" s="16"/>
      <c r="F137" s="16">
        <v>10693.4</v>
      </c>
      <c r="G137" s="17">
        <v>9774.75</v>
      </c>
      <c r="H137" s="18">
        <v>9990.46</v>
      </c>
      <c r="I137" s="17">
        <v>10252.51</v>
      </c>
    </row>
    <row r="138" spans="1:9" ht="12.75">
      <c r="A138" s="2" t="s">
        <v>110</v>
      </c>
      <c r="B138" s="16"/>
      <c r="C138" s="16"/>
      <c r="D138" s="16"/>
      <c r="E138" s="16"/>
      <c r="F138" s="16"/>
      <c r="G138" s="15"/>
      <c r="H138" s="18"/>
      <c r="I138" s="15">
        <v>32.17</v>
      </c>
    </row>
    <row r="139" spans="1:9" ht="12.75">
      <c r="A139" s="2" t="s">
        <v>111</v>
      </c>
      <c r="B139" s="15"/>
      <c r="C139" s="15"/>
      <c r="D139" s="15"/>
      <c r="E139" s="15"/>
      <c r="F139" s="15"/>
      <c r="G139" s="15"/>
      <c r="H139" s="15"/>
      <c r="I139" s="15"/>
    </row>
    <row r="140" spans="1:9" ht="12.75">
      <c r="A140" s="2" t="s">
        <v>112</v>
      </c>
      <c r="B140" s="15"/>
      <c r="C140" s="15"/>
      <c r="D140" s="15"/>
      <c r="E140" s="15"/>
      <c r="F140" s="15"/>
      <c r="G140" s="15"/>
      <c r="H140" s="15"/>
      <c r="I140" s="15"/>
    </row>
    <row r="141" spans="1:9" ht="12.75">
      <c r="A141" s="2" t="s">
        <v>113</v>
      </c>
      <c r="B141" s="15"/>
      <c r="C141" s="15"/>
      <c r="D141" s="15"/>
      <c r="E141" s="15"/>
      <c r="F141" s="15"/>
      <c r="G141" s="15"/>
      <c r="H141" s="15"/>
      <c r="I141" s="15"/>
    </row>
    <row r="142" spans="1:9" ht="12.75">
      <c r="A142" s="2" t="s">
        <v>114</v>
      </c>
      <c r="B142" s="16"/>
      <c r="C142" s="16"/>
      <c r="D142" s="16"/>
      <c r="E142" s="16"/>
      <c r="F142" s="16"/>
      <c r="G142" s="15">
        <v>-2.11</v>
      </c>
      <c r="H142" s="18">
        <v>-27.18</v>
      </c>
      <c r="I142" s="15">
        <v>-2.53</v>
      </c>
    </row>
    <row r="143" spans="1:9" ht="12.75">
      <c r="A143" s="2"/>
      <c r="B143" s="15"/>
      <c r="C143" s="15"/>
      <c r="D143" s="15"/>
      <c r="E143" s="15"/>
      <c r="F143" s="15"/>
      <c r="G143" s="15"/>
      <c r="H143" s="15"/>
      <c r="I143" s="15"/>
    </row>
    <row r="144" spans="1:9" ht="12.75">
      <c r="A144" s="4" t="s">
        <v>115</v>
      </c>
      <c r="B144" s="15"/>
      <c r="C144" s="15"/>
      <c r="D144" s="15"/>
      <c r="E144" s="15"/>
      <c r="F144" s="15"/>
      <c r="G144" s="15"/>
      <c r="H144" s="15"/>
      <c r="I144" s="15"/>
    </row>
    <row r="145" spans="1:9" ht="12.75">
      <c r="A145" s="2"/>
      <c r="B145" s="15"/>
      <c r="C145" s="15"/>
      <c r="D145" s="15"/>
      <c r="E145" s="15"/>
      <c r="F145" s="15"/>
      <c r="G145" s="15"/>
      <c r="H145" s="15"/>
      <c r="I145" s="15"/>
    </row>
    <row r="146" spans="1:9" ht="12.75">
      <c r="A146" s="4" t="s">
        <v>116</v>
      </c>
      <c r="B146" s="19">
        <f>SUM(B147:B158)</f>
        <v>20534.500000000004</v>
      </c>
      <c r="C146" s="19">
        <f aca="true" t="shared" si="17" ref="C146:I146">SUM(C147:C158)</f>
        <v>22315.7</v>
      </c>
      <c r="D146" s="19">
        <f t="shared" si="17"/>
        <v>23538.7</v>
      </c>
      <c r="E146" s="19">
        <f t="shared" si="17"/>
        <v>25067.9</v>
      </c>
      <c r="F146" s="19">
        <f t="shared" si="17"/>
        <v>14698.6</v>
      </c>
      <c r="G146" s="19">
        <f t="shared" si="17"/>
        <v>8396.4</v>
      </c>
      <c r="H146" s="19">
        <f t="shared" si="17"/>
        <v>8369.34</v>
      </c>
      <c r="I146" s="19">
        <f t="shared" si="17"/>
        <v>9177.5</v>
      </c>
    </row>
    <row r="147" spans="1:9" ht="12.75">
      <c r="A147" s="2" t="s">
        <v>117</v>
      </c>
      <c r="B147" s="16">
        <v>2682.3</v>
      </c>
      <c r="C147" s="16">
        <v>4895.1</v>
      </c>
      <c r="D147" s="16">
        <v>5696.8</v>
      </c>
      <c r="E147" s="16">
        <v>6293.8</v>
      </c>
      <c r="F147" s="16">
        <v>4696</v>
      </c>
      <c r="G147" s="17">
        <v>1676.82</v>
      </c>
      <c r="H147" s="18">
        <v>1638.2</v>
      </c>
      <c r="I147" s="17">
        <v>1424.61</v>
      </c>
    </row>
    <row r="148" spans="1:9" ht="12.75">
      <c r="A148" s="2" t="s">
        <v>118</v>
      </c>
      <c r="B148" s="16"/>
      <c r="C148" s="16"/>
      <c r="D148" s="16"/>
      <c r="E148" s="16">
        <v>660.7</v>
      </c>
      <c r="F148" s="16">
        <v>2.8</v>
      </c>
      <c r="G148" s="15"/>
      <c r="H148" s="18"/>
      <c r="I148" s="15"/>
    </row>
    <row r="149" spans="1:9" ht="12.75">
      <c r="A149" s="2" t="s">
        <v>119</v>
      </c>
      <c r="B149" s="16"/>
      <c r="C149" s="16"/>
      <c r="D149" s="16"/>
      <c r="E149" s="16">
        <v>306.3</v>
      </c>
      <c r="F149" s="16">
        <v>2.2</v>
      </c>
      <c r="G149" s="15"/>
      <c r="H149" s="18"/>
      <c r="I149" s="15"/>
    </row>
    <row r="150" spans="1:9" ht="12.75">
      <c r="A150" s="2" t="s">
        <v>120</v>
      </c>
      <c r="B150" s="16"/>
      <c r="C150" s="16"/>
      <c r="D150" s="16"/>
      <c r="E150" s="16"/>
      <c r="F150" s="16">
        <v>54.5</v>
      </c>
      <c r="G150" s="15">
        <v>74.54</v>
      </c>
      <c r="H150" s="18">
        <v>62.24</v>
      </c>
      <c r="I150" s="15">
        <v>65.46</v>
      </c>
    </row>
    <row r="151" spans="1:9" ht="12.75">
      <c r="A151" s="2" t="s">
        <v>121</v>
      </c>
      <c r="B151" s="16">
        <v>20.4</v>
      </c>
      <c r="C151" s="16">
        <v>53.1</v>
      </c>
      <c r="D151" s="16">
        <v>36.1</v>
      </c>
      <c r="E151" s="16">
        <v>53.1</v>
      </c>
      <c r="F151" s="16">
        <v>51.8</v>
      </c>
      <c r="G151" s="15">
        <v>47.73</v>
      </c>
      <c r="H151" s="18">
        <v>47.23</v>
      </c>
      <c r="I151" s="20">
        <v>46.97</v>
      </c>
    </row>
    <row r="152" spans="1:9" ht="12.75">
      <c r="A152" s="2" t="s">
        <v>122</v>
      </c>
      <c r="B152" s="16">
        <v>2525.8</v>
      </c>
      <c r="C152" s="16">
        <v>2718.6</v>
      </c>
      <c r="D152" s="16">
        <v>2515.3</v>
      </c>
      <c r="E152" s="16">
        <v>3436.9</v>
      </c>
      <c r="F152" s="16">
        <v>2393.2</v>
      </c>
      <c r="G152" s="15">
        <v>9.12</v>
      </c>
      <c r="H152" s="18">
        <v>14.36</v>
      </c>
      <c r="I152" s="20">
        <v>0.01</v>
      </c>
    </row>
    <row r="153" spans="1:9" ht="12.75">
      <c r="A153" s="6" t="s">
        <v>123</v>
      </c>
      <c r="B153" s="16">
        <v>6.3</v>
      </c>
      <c r="C153" s="16">
        <v>7.2</v>
      </c>
      <c r="D153" s="16">
        <v>5</v>
      </c>
      <c r="E153" s="16">
        <v>27.6</v>
      </c>
      <c r="F153" s="16">
        <v>31.5</v>
      </c>
      <c r="G153" s="15">
        <v>2.31</v>
      </c>
      <c r="H153" s="18"/>
      <c r="I153" s="15"/>
    </row>
    <row r="154" spans="1:9" ht="12.75">
      <c r="A154" s="2" t="s">
        <v>124</v>
      </c>
      <c r="B154" s="16">
        <v>145.2</v>
      </c>
      <c r="C154" s="16">
        <v>241.6</v>
      </c>
      <c r="D154" s="16">
        <v>215.5</v>
      </c>
      <c r="E154" s="16">
        <v>259.2</v>
      </c>
      <c r="F154" s="16">
        <v>187.5</v>
      </c>
      <c r="G154" s="15">
        <v>4.15</v>
      </c>
      <c r="H154" s="18">
        <v>5.73</v>
      </c>
      <c r="I154" s="15"/>
    </row>
    <row r="155" spans="1:9" ht="12.75">
      <c r="A155" s="2" t="s">
        <v>125</v>
      </c>
      <c r="B155" s="16"/>
      <c r="C155" s="16"/>
      <c r="D155" s="16"/>
      <c r="E155" s="16"/>
      <c r="F155" s="16"/>
      <c r="G155" s="15">
        <v>32.2</v>
      </c>
      <c r="H155" s="18">
        <v>31.58</v>
      </c>
      <c r="I155" s="15">
        <v>29.02</v>
      </c>
    </row>
    <row r="156" spans="1:9" ht="12.75">
      <c r="A156" s="2" t="s">
        <v>126</v>
      </c>
      <c r="B156" s="16">
        <v>11738.2</v>
      </c>
      <c r="C156" s="16">
        <v>11157.9</v>
      </c>
      <c r="D156" s="16">
        <v>11710</v>
      </c>
      <c r="E156" s="16">
        <v>10874.5</v>
      </c>
      <c r="F156" s="16">
        <v>5932.7</v>
      </c>
      <c r="G156" s="17">
        <v>5294.14</v>
      </c>
      <c r="H156" s="18">
        <v>5317.27</v>
      </c>
      <c r="I156" s="17">
        <v>6254.66</v>
      </c>
    </row>
    <row r="157" spans="1:9" ht="12.75">
      <c r="A157" s="2" t="s">
        <v>127</v>
      </c>
      <c r="B157" s="16">
        <v>2884.9</v>
      </c>
      <c r="C157" s="16">
        <v>2732</v>
      </c>
      <c r="D157" s="16">
        <v>2851.5</v>
      </c>
      <c r="E157" s="16">
        <v>2653.7</v>
      </c>
      <c r="F157" s="16">
        <v>1346</v>
      </c>
      <c r="G157" s="17">
        <v>1255.39</v>
      </c>
      <c r="H157" s="18">
        <v>1252.73</v>
      </c>
      <c r="I157" s="17">
        <v>1356.77</v>
      </c>
    </row>
    <row r="158" spans="1:9" ht="12.75">
      <c r="A158" s="2" t="s">
        <v>128</v>
      </c>
      <c r="B158" s="16">
        <v>531.4</v>
      </c>
      <c r="C158" s="16">
        <v>510.2</v>
      </c>
      <c r="D158" s="16">
        <v>508.5</v>
      </c>
      <c r="E158" s="16">
        <v>502.1</v>
      </c>
      <c r="F158" s="16">
        <v>0.4</v>
      </c>
      <c r="G158" s="15"/>
      <c r="H158" s="18"/>
      <c r="I158" s="15"/>
    </row>
    <row r="159" spans="1:9" ht="12.75">
      <c r="A159" s="2"/>
      <c r="B159" s="15"/>
      <c r="C159" s="15"/>
      <c r="D159" s="15"/>
      <c r="E159" s="15"/>
      <c r="F159" s="15"/>
      <c r="G159" s="15"/>
      <c r="H159" s="15"/>
      <c r="I159" s="15"/>
    </row>
    <row r="160" spans="1:9" ht="12.75">
      <c r="A160" s="10" t="s">
        <v>180</v>
      </c>
      <c r="B160" s="64">
        <f>SUM(B120,B144,B146)</f>
        <v>42714.600000000006</v>
      </c>
      <c r="C160" s="64">
        <f aca="true" t="shared" si="18" ref="C160:I160">SUM(C120,C144,C146)</f>
        <v>46587.7</v>
      </c>
      <c r="D160" s="64">
        <f t="shared" si="18"/>
        <v>51339</v>
      </c>
      <c r="E160" s="64">
        <f t="shared" si="18"/>
        <v>47079.4</v>
      </c>
      <c r="F160" s="64">
        <f t="shared" si="18"/>
        <v>37462.4</v>
      </c>
      <c r="G160" s="64">
        <f t="shared" si="18"/>
        <v>21197.54</v>
      </c>
      <c r="H160" s="64">
        <f t="shared" si="18"/>
        <v>20671.21</v>
      </c>
      <c r="I160" s="64">
        <f t="shared" si="18"/>
        <v>21275.02</v>
      </c>
    </row>
    <row r="161" spans="2:9" ht="12.75">
      <c r="B161" s="26"/>
      <c r="C161" s="26"/>
      <c r="D161" s="26"/>
      <c r="E161" s="26"/>
      <c r="F161" s="26"/>
      <c r="G161" s="26"/>
      <c r="H161" s="26"/>
      <c r="I161" s="26"/>
    </row>
    <row r="162" spans="1:9" ht="12.75">
      <c r="A162" s="11" t="s">
        <v>129</v>
      </c>
      <c r="B162" s="15"/>
      <c r="C162" s="15"/>
      <c r="D162" s="15"/>
      <c r="E162" s="15"/>
      <c r="F162" s="15"/>
      <c r="G162" s="15"/>
      <c r="H162" s="15"/>
      <c r="I162" s="15"/>
    </row>
    <row r="163" spans="1:9" ht="12.75">
      <c r="A163" s="12"/>
      <c r="B163" s="15"/>
      <c r="C163" s="15"/>
      <c r="D163" s="15"/>
      <c r="E163" s="15"/>
      <c r="F163" s="15"/>
      <c r="G163" s="15"/>
      <c r="H163" s="15"/>
      <c r="I163" s="15"/>
    </row>
    <row r="164" spans="1:9" ht="12.75">
      <c r="A164" s="4" t="s">
        <v>130</v>
      </c>
      <c r="B164" s="50">
        <v>270107.9658674345</v>
      </c>
      <c r="C164" s="50">
        <v>193933.86614703445</v>
      </c>
      <c r="D164" s="50">
        <v>158292.7359589052</v>
      </c>
      <c r="E164" s="50">
        <v>181584.21658796107</v>
      </c>
      <c r="F164" s="50">
        <v>145283.94883703932</v>
      </c>
      <c r="G164" s="50">
        <v>138899.42973460062</v>
      </c>
      <c r="H164" s="50">
        <v>57541.27626955417</v>
      </c>
      <c r="I164" s="50">
        <v>51238.22834243448</v>
      </c>
    </row>
    <row r="165" spans="1:9" ht="12.75">
      <c r="A165" s="4"/>
      <c r="B165" s="15"/>
      <c r="C165" s="15"/>
      <c r="D165" s="15"/>
      <c r="E165" s="15"/>
      <c r="F165" s="15"/>
      <c r="G165" s="15"/>
      <c r="H165" s="15"/>
      <c r="I165" s="15"/>
    </row>
    <row r="166" spans="1:9" ht="12.75">
      <c r="A166" s="4" t="s">
        <v>131</v>
      </c>
      <c r="B166" s="19">
        <f>SUM(B167:B211)</f>
        <v>34129.299999999996</v>
      </c>
      <c r="C166" s="19">
        <f aca="true" t="shared" si="19" ref="C166:I166">SUM(C167:C211)</f>
        <v>32356.8</v>
      </c>
      <c r="D166" s="19">
        <f t="shared" si="19"/>
        <v>28659.2</v>
      </c>
      <c r="E166" s="19">
        <f t="shared" si="19"/>
        <v>29569.399999999998</v>
      </c>
      <c r="F166" s="19">
        <f t="shared" si="19"/>
        <v>30119.700000000004</v>
      </c>
      <c r="G166" s="19">
        <f t="shared" si="19"/>
        <v>34021.7</v>
      </c>
      <c r="H166" s="19">
        <f t="shared" si="19"/>
        <v>25223.540000000005</v>
      </c>
      <c r="I166" s="19">
        <f t="shared" si="19"/>
        <v>13026.369999999999</v>
      </c>
    </row>
    <row r="167" spans="1:9" ht="12.75">
      <c r="A167" s="2" t="s">
        <v>132</v>
      </c>
      <c r="B167" s="16">
        <v>2632.5</v>
      </c>
      <c r="C167" s="16">
        <v>2617.4</v>
      </c>
      <c r="D167" s="16">
        <v>5239.2</v>
      </c>
      <c r="E167" s="16">
        <v>3404.7</v>
      </c>
      <c r="F167" s="16">
        <v>2927.7</v>
      </c>
      <c r="G167" s="15">
        <v>195.95</v>
      </c>
      <c r="H167" s="18">
        <v>1.32</v>
      </c>
      <c r="I167" s="15"/>
    </row>
    <row r="168" spans="1:9" ht="12.75">
      <c r="A168" s="2" t="s">
        <v>133</v>
      </c>
      <c r="B168" s="15"/>
      <c r="C168" s="15"/>
      <c r="D168" s="15"/>
      <c r="E168" s="15"/>
      <c r="F168" s="15"/>
      <c r="G168" s="15"/>
      <c r="H168" s="15"/>
      <c r="I168" s="15"/>
    </row>
    <row r="169" spans="1:9" ht="12.75">
      <c r="A169" s="2" t="s">
        <v>134</v>
      </c>
      <c r="B169" s="15"/>
      <c r="C169" s="15"/>
      <c r="D169" s="15"/>
      <c r="E169" s="15"/>
      <c r="F169" s="15"/>
      <c r="G169" s="15"/>
      <c r="H169" s="15"/>
      <c r="I169" s="15"/>
    </row>
    <row r="170" spans="1:9" ht="12.75">
      <c r="A170" s="2" t="s">
        <v>135</v>
      </c>
      <c r="B170" s="15"/>
      <c r="C170" s="15"/>
      <c r="D170" s="15"/>
      <c r="E170" s="15"/>
      <c r="F170" s="15"/>
      <c r="G170" s="15"/>
      <c r="H170" s="15"/>
      <c r="I170" s="15"/>
    </row>
    <row r="171" spans="1:9" ht="12.75">
      <c r="A171" s="2" t="s">
        <v>136</v>
      </c>
      <c r="B171" s="15"/>
      <c r="C171" s="15"/>
      <c r="D171" s="15"/>
      <c r="E171" s="15"/>
      <c r="F171" s="15"/>
      <c r="G171" s="15"/>
      <c r="H171" s="15"/>
      <c r="I171" s="15"/>
    </row>
    <row r="172" spans="1:9" ht="12.75">
      <c r="A172" s="2" t="s">
        <v>137</v>
      </c>
      <c r="B172" s="16">
        <v>9.7</v>
      </c>
      <c r="C172" s="16">
        <v>7.1</v>
      </c>
      <c r="D172" s="16"/>
      <c r="E172" s="16">
        <v>16.4</v>
      </c>
      <c r="F172" s="16">
        <v>9.9</v>
      </c>
      <c r="G172" s="15">
        <v>7.85</v>
      </c>
      <c r="H172" s="18">
        <v>8.99</v>
      </c>
      <c r="I172" s="20">
        <v>10.37</v>
      </c>
    </row>
    <row r="173" spans="1:9" ht="12.75">
      <c r="A173" s="2" t="s">
        <v>138</v>
      </c>
      <c r="B173" s="15"/>
      <c r="C173" s="15"/>
      <c r="D173" s="15"/>
      <c r="E173" s="15"/>
      <c r="F173" s="15"/>
      <c r="G173" s="15"/>
      <c r="H173" s="15"/>
      <c r="I173" s="15"/>
    </row>
    <row r="174" spans="1:9" ht="12.75">
      <c r="A174" s="2" t="s">
        <v>139</v>
      </c>
      <c r="B174" s="15"/>
      <c r="C174" s="15"/>
      <c r="D174" s="15"/>
      <c r="E174" s="15"/>
      <c r="F174" s="15"/>
      <c r="G174" s="15"/>
      <c r="H174" s="15"/>
      <c r="I174" s="15"/>
    </row>
    <row r="175" spans="1:9" ht="12.75">
      <c r="A175" s="2" t="s">
        <v>140</v>
      </c>
      <c r="B175" s="16">
        <v>547</v>
      </c>
      <c r="C175" s="16">
        <v>331.7</v>
      </c>
      <c r="D175" s="16">
        <v>382</v>
      </c>
      <c r="E175" s="16">
        <v>874.8</v>
      </c>
      <c r="F175" s="16">
        <v>641.1</v>
      </c>
      <c r="G175" s="15">
        <v>793.94</v>
      </c>
      <c r="H175" s="18">
        <v>840.25</v>
      </c>
      <c r="I175" s="15"/>
    </row>
    <row r="176" spans="1:9" ht="12.75">
      <c r="A176" s="2" t="s">
        <v>141</v>
      </c>
      <c r="B176" s="15"/>
      <c r="C176" s="15"/>
      <c r="D176" s="15"/>
      <c r="E176" s="15"/>
      <c r="F176" s="15"/>
      <c r="G176" s="15"/>
      <c r="H176" s="15"/>
      <c r="I176" s="15"/>
    </row>
    <row r="177" spans="1:9" ht="12.75">
      <c r="A177" s="2" t="s">
        <v>142</v>
      </c>
      <c r="B177" s="16"/>
      <c r="C177" s="16">
        <v>345</v>
      </c>
      <c r="D177" s="16">
        <v>199.3</v>
      </c>
      <c r="E177" s="16"/>
      <c r="F177" s="16"/>
      <c r="G177" s="15"/>
      <c r="H177" s="18">
        <v>365.99</v>
      </c>
      <c r="I177" s="15"/>
    </row>
    <row r="178" spans="1:9" ht="12.75">
      <c r="A178" s="2" t="s">
        <v>143</v>
      </c>
      <c r="B178" s="15"/>
      <c r="C178" s="15"/>
      <c r="D178" s="15"/>
      <c r="E178" s="15"/>
      <c r="F178" s="15"/>
      <c r="G178" s="15"/>
      <c r="H178" s="15"/>
      <c r="I178" s="15"/>
    </row>
    <row r="179" spans="1:9" ht="12.75">
      <c r="A179" s="2" t="s">
        <v>144</v>
      </c>
      <c r="B179" s="15"/>
      <c r="C179" s="15"/>
      <c r="D179" s="15"/>
      <c r="E179" s="15"/>
      <c r="F179" s="15"/>
      <c r="G179" s="15"/>
      <c r="H179" s="15"/>
      <c r="I179" s="15"/>
    </row>
    <row r="180" spans="1:9" ht="12.75">
      <c r="A180" s="2" t="s">
        <v>145</v>
      </c>
      <c r="B180" s="15"/>
      <c r="C180" s="15"/>
      <c r="D180" s="15"/>
      <c r="E180" s="15"/>
      <c r="F180" s="15"/>
      <c r="G180" s="15"/>
      <c r="H180" s="15"/>
      <c r="I180" s="15"/>
    </row>
    <row r="181" spans="1:9" ht="12.75">
      <c r="A181" s="2" t="s">
        <v>146</v>
      </c>
      <c r="B181" s="16">
        <v>120.2</v>
      </c>
      <c r="C181" s="16">
        <v>120.2</v>
      </c>
      <c r="D181" s="16">
        <v>130.5</v>
      </c>
      <c r="E181" s="16">
        <v>150.5</v>
      </c>
      <c r="F181" s="16">
        <v>178.2</v>
      </c>
      <c r="G181" s="15">
        <v>194.11</v>
      </c>
      <c r="H181" s="18">
        <v>171.86</v>
      </c>
      <c r="I181" s="20">
        <v>159.56</v>
      </c>
    </row>
    <row r="182" spans="1:9" ht="12.75">
      <c r="A182" s="2" t="s">
        <v>147</v>
      </c>
      <c r="B182" s="16">
        <v>373.7</v>
      </c>
      <c r="C182" s="16">
        <v>122.6</v>
      </c>
      <c r="D182" s="16"/>
      <c r="E182" s="16">
        <v>245.5</v>
      </c>
      <c r="F182" s="16"/>
      <c r="G182" s="15">
        <v>125.7</v>
      </c>
      <c r="H182" s="18"/>
      <c r="I182" s="15"/>
    </row>
    <row r="183" spans="1:9" ht="12.75">
      <c r="A183" s="2" t="s">
        <v>148</v>
      </c>
      <c r="B183" s="15"/>
      <c r="C183" s="15"/>
      <c r="D183" s="15"/>
      <c r="E183" s="15"/>
      <c r="F183" s="15"/>
      <c r="G183" s="15"/>
      <c r="H183" s="15"/>
      <c r="I183" s="15"/>
    </row>
    <row r="184" spans="1:9" ht="12.75">
      <c r="A184" s="2"/>
      <c r="B184" s="15"/>
      <c r="C184" s="15"/>
      <c r="D184" s="15"/>
      <c r="E184" s="15"/>
      <c r="F184" s="15"/>
      <c r="G184" s="15"/>
      <c r="H184" s="15"/>
      <c r="I184" s="15"/>
    </row>
    <row r="185" spans="1:9" ht="12.75">
      <c r="A185" s="2" t="s">
        <v>149</v>
      </c>
      <c r="B185" s="15"/>
      <c r="C185" s="15"/>
      <c r="D185" s="15"/>
      <c r="E185" s="15"/>
      <c r="F185" s="15"/>
      <c r="G185" s="15"/>
      <c r="H185" s="15"/>
      <c r="I185" s="15"/>
    </row>
    <row r="186" spans="1:9" ht="12.75">
      <c r="A186" s="2" t="s">
        <v>150</v>
      </c>
      <c r="B186" s="15"/>
      <c r="C186" s="15"/>
      <c r="D186" s="15"/>
      <c r="E186" s="15"/>
      <c r="F186" s="15"/>
      <c r="G186" s="15"/>
      <c r="H186" s="15"/>
      <c r="I186" s="15"/>
    </row>
    <row r="187" spans="1:9" ht="12.75">
      <c r="A187" s="2" t="s">
        <v>151</v>
      </c>
      <c r="B187" s="16">
        <v>17.1</v>
      </c>
      <c r="C187" s="16">
        <v>2.1</v>
      </c>
      <c r="D187" s="16">
        <v>5.5</v>
      </c>
      <c r="E187" s="16">
        <v>4.5</v>
      </c>
      <c r="F187" s="16">
        <v>4.6</v>
      </c>
      <c r="G187" s="15">
        <v>3.21</v>
      </c>
      <c r="H187" s="18">
        <v>3.21</v>
      </c>
      <c r="I187" s="15"/>
    </row>
    <row r="188" spans="1:9" ht="12.75">
      <c r="A188" s="2" t="s">
        <v>152</v>
      </c>
      <c r="B188" s="16">
        <v>144.9</v>
      </c>
      <c r="C188" s="16">
        <v>92.1</v>
      </c>
      <c r="D188" s="16">
        <v>194.5</v>
      </c>
      <c r="E188" s="16">
        <v>167.2</v>
      </c>
      <c r="F188" s="16">
        <v>68.2</v>
      </c>
      <c r="G188" s="15"/>
      <c r="H188" s="18"/>
      <c r="I188" s="15"/>
    </row>
    <row r="189" spans="1:9" ht="12.75">
      <c r="A189" s="2" t="s">
        <v>153</v>
      </c>
      <c r="B189" s="16">
        <v>366.5</v>
      </c>
      <c r="C189" s="16">
        <v>161.7</v>
      </c>
      <c r="D189" s="16">
        <v>277.9</v>
      </c>
      <c r="E189" s="16">
        <v>237.4</v>
      </c>
      <c r="F189" s="16">
        <v>321.7</v>
      </c>
      <c r="G189" s="15"/>
      <c r="H189" s="18"/>
      <c r="I189" s="15"/>
    </row>
    <row r="190" spans="1:9" ht="12.75">
      <c r="A190" s="2" t="s">
        <v>154</v>
      </c>
      <c r="B190" s="16">
        <v>18815.5</v>
      </c>
      <c r="C190" s="16">
        <v>18859.1</v>
      </c>
      <c r="D190" s="16">
        <v>14798.5</v>
      </c>
      <c r="E190" s="16">
        <v>14392</v>
      </c>
      <c r="F190" s="16">
        <v>17378.1</v>
      </c>
      <c r="G190" s="17">
        <v>23858.27</v>
      </c>
      <c r="H190" s="18">
        <v>16300.2</v>
      </c>
      <c r="I190" s="20">
        <v>63.68</v>
      </c>
    </row>
    <row r="191" spans="1:9" ht="12.75">
      <c r="A191" s="2" t="s">
        <v>155</v>
      </c>
      <c r="B191" s="16">
        <v>350.6</v>
      </c>
      <c r="C191" s="16">
        <v>129.9</v>
      </c>
      <c r="D191" s="16">
        <v>74.6</v>
      </c>
      <c r="E191" s="16">
        <v>128.1</v>
      </c>
      <c r="F191" s="16">
        <v>89.3</v>
      </c>
      <c r="G191" s="15"/>
      <c r="H191" s="18">
        <v>15.65</v>
      </c>
      <c r="I191" s="15"/>
    </row>
    <row r="192" spans="1:9" ht="12.75">
      <c r="A192" s="2" t="s">
        <v>156</v>
      </c>
      <c r="B192" s="16">
        <v>3593.2</v>
      </c>
      <c r="C192" s="16">
        <v>3796.5</v>
      </c>
      <c r="D192" s="16">
        <v>3460.9</v>
      </c>
      <c r="E192" s="16">
        <v>5146.4</v>
      </c>
      <c r="F192" s="16">
        <v>3831</v>
      </c>
      <c r="G192" s="17">
        <v>2953.63</v>
      </c>
      <c r="H192" s="18">
        <v>2504.75</v>
      </c>
      <c r="I192" s="15"/>
    </row>
    <row r="193" spans="1:9" ht="12.75">
      <c r="A193" s="6" t="s">
        <v>157</v>
      </c>
      <c r="B193" s="16">
        <v>616.2</v>
      </c>
      <c r="C193" s="16">
        <v>391.4</v>
      </c>
      <c r="D193" s="16">
        <v>314</v>
      </c>
      <c r="E193" s="16">
        <v>235.6</v>
      </c>
      <c r="F193" s="16">
        <v>226.3</v>
      </c>
      <c r="G193" s="15">
        <v>413.23</v>
      </c>
      <c r="H193" s="18">
        <v>266.74</v>
      </c>
      <c r="I193" s="15"/>
    </row>
    <row r="194" spans="1:9" ht="12.75">
      <c r="A194" s="6" t="s">
        <v>158</v>
      </c>
      <c r="B194" s="16">
        <v>441.1</v>
      </c>
      <c r="C194" s="16">
        <v>618.2</v>
      </c>
      <c r="D194" s="16">
        <v>400.5</v>
      </c>
      <c r="E194" s="16">
        <v>517.6</v>
      </c>
      <c r="F194" s="16">
        <v>941.4</v>
      </c>
      <c r="G194" s="17">
        <v>1220.41</v>
      </c>
      <c r="H194" s="18">
        <v>919.68</v>
      </c>
      <c r="I194" s="15"/>
    </row>
    <row r="195" spans="1:9" ht="12.75">
      <c r="A195" s="6" t="s">
        <v>159</v>
      </c>
      <c r="B195" s="16">
        <v>2395.2</v>
      </c>
      <c r="C195" s="16">
        <v>1603.3</v>
      </c>
      <c r="D195" s="16">
        <v>656.6</v>
      </c>
      <c r="E195" s="16">
        <v>1474</v>
      </c>
      <c r="F195" s="16">
        <v>983.9</v>
      </c>
      <c r="G195" s="15">
        <v>879.1</v>
      </c>
      <c r="H195" s="18">
        <v>809.49</v>
      </c>
      <c r="I195" s="15"/>
    </row>
    <row r="196" spans="1:9" ht="12.75">
      <c r="A196" s="6" t="s">
        <v>160</v>
      </c>
      <c r="B196" s="16"/>
      <c r="C196" s="16"/>
      <c r="D196" s="16"/>
      <c r="E196" s="16"/>
      <c r="F196" s="16"/>
      <c r="G196" s="15"/>
      <c r="H196" s="18"/>
      <c r="I196" s="15">
        <v>14.31</v>
      </c>
    </row>
    <row r="197" spans="1:9" ht="12.75">
      <c r="A197" s="6" t="s">
        <v>161</v>
      </c>
      <c r="B197" s="16"/>
      <c r="C197" s="16"/>
      <c r="D197" s="16"/>
      <c r="E197" s="16"/>
      <c r="F197" s="16"/>
      <c r="G197" s="17"/>
      <c r="H197" s="18"/>
      <c r="I197" s="29">
        <v>10500</v>
      </c>
    </row>
    <row r="198" spans="1:9" ht="12.75">
      <c r="A198" s="2" t="s">
        <v>162</v>
      </c>
      <c r="B198" s="15"/>
      <c r="C198" s="15"/>
      <c r="D198" s="15"/>
      <c r="E198" s="15"/>
      <c r="F198" s="15"/>
      <c r="G198" s="15"/>
      <c r="H198" s="15"/>
      <c r="I198" s="15"/>
    </row>
    <row r="199" spans="1:9" ht="12.75">
      <c r="A199" s="2" t="s">
        <v>163</v>
      </c>
      <c r="B199" s="15"/>
      <c r="C199" s="15"/>
      <c r="D199" s="15"/>
      <c r="E199" s="15"/>
      <c r="F199" s="15"/>
      <c r="G199" s="15"/>
      <c r="H199" s="15"/>
      <c r="I199" s="15"/>
    </row>
    <row r="200" spans="1:9" ht="12.75">
      <c r="A200" s="2" t="s">
        <v>164</v>
      </c>
      <c r="B200" s="15"/>
      <c r="C200" s="15"/>
      <c r="D200" s="15"/>
      <c r="E200" s="15"/>
      <c r="F200" s="15"/>
      <c r="G200" s="15"/>
      <c r="H200" s="15"/>
      <c r="I200" s="15"/>
    </row>
    <row r="201" spans="1:9" ht="12.75">
      <c r="A201" s="2" t="s">
        <v>165</v>
      </c>
      <c r="B201" s="15"/>
      <c r="C201" s="15"/>
      <c r="D201" s="15"/>
      <c r="E201" s="15"/>
      <c r="F201" s="15"/>
      <c r="G201" s="15"/>
      <c r="H201" s="15"/>
      <c r="I201" s="15"/>
    </row>
    <row r="202" spans="1:9" ht="12.75">
      <c r="A202" s="2" t="s">
        <v>166</v>
      </c>
      <c r="B202" s="16"/>
      <c r="C202" s="16"/>
      <c r="D202" s="16"/>
      <c r="E202" s="16"/>
      <c r="F202" s="16"/>
      <c r="G202" s="15">
        <v>108.91</v>
      </c>
      <c r="H202" s="18"/>
      <c r="I202" s="15"/>
    </row>
    <row r="203" spans="1:9" ht="12.75">
      <c r="A203" s="2" t="s">
        <v>167</v>
      </c>
      <c r="B203" s="16">
        <v>6.5</v>
      </c>
      <c r="C203" s="16">
        <v>11.9</v>
      </c>
      <c r="D203" s="16">
        <v>5.9</v>
      </c>
      <c r="E203" s="16">
        <v>9</v>
      </c>
      <c r="F203" s="16">
        <v>5.9</v>
      </c>
      <c r="G203" s="15"/>
      <c r="H203" s="18"/>
      <c r="I203" s="15"/>
    </row>
    <row r="204" spans="1:9" ht="12.75">
      <c r="A204" s="6" t="s">
        <v>168</v>
      </c>
      <c r="B204" s="16">
        <v>3699.4</v>
      </c>
      <c r="C204" s="16">
        <v>3146.6</v>
      </c>
      <c r="D204" s="16">
        <v>2519.3</v>
      </c>
      <c r="E204" s="16">
        <v>2565.7</v>
      </c>
      <c r="F204" s="16">
        <v>2512.4</v>
      </c>
      <c r="G204" s="17">
        <v>3267.39</v>
      </c>
      <c r="H204" s="18">
        <v>3015.41</v>
      </c>
      <c r="I204" s="15"/>
    </row>
    <row r="205" spans="1:9" ht="12.75">
      <c r="A205" s="2" t="s">
        <v>169</v>
      </c>
      <c r="B205" s="15"/>
      <c r="C205" s="15"/>
      <c r="D205" s="15"/>
      <c r="E205" s="15"/>
      <c r="F205" s="15"/>
      <c r="G205" s="15"/>
      <c r="H205" s="15"/>
      <c r="I205" s="15"/>
    </row>
    <row r="206" spans="1:9" ht="12.75">
      <c r="A206" s="2" t="s">
        <v>170</v>
      </c>
      <c r="B206" s="15"/>
      <c r="C206" s="15"/>
      <c r="D206" s="15"/>
      <c r="E206" s="15"/>
      <c r="F206" s="15"/>
      <c r="G206" s="15"/>
      <c r="H206" s="15"/>
      <c r="I206" s="15"/>
    </row>
    <row r="207" spans="1:9" ht="12.75">
      <c r="A207" s="2" t="s">
        <v>171</v>
      </c>
      <c r="B207" s="15"/>
      <c r="C207" s="15"/>
      <c r="D207" s="15"/>
      <c r="E207" s="15"/>
      <c r="F207" s="15"/>
      <c r="G207" s="15"/>
      <c r="H207" s="15"/>
      <c r="I207" s="15"/>
    </row>
    <row r="208" spans="1:9" ht="12.75">
      <c r="A208" s="2" t="s">
        <v>172</v>
      </c>
      <c r="B208" s="16"/>
      <c r="C208" s="16"/>
      <c r="D208" s="16"/>
      <c r="E208" s="16"/>
      <c r="F208" s="16"/>
      <c r="G208" s="15"/>
      <c r="H208" s="18"/>
      <c r="I208" s="17">
        <v>2278.45</v>
      </c>
    </row>
    <row r="209" spans="1:9" ht="12.75">
      <c r="A209" s="2" t="s">
        <v>173</v>
      </c>
      <c r="B209" s="15"/>
      <c r="C209" s="15"/>
      <c r="D209" s="15"/>
      <c r="E209" s="15"/>
      <c r="F209" s="15"/>
      <c r="G209" s="15"/>
      <c r="H209" s="15"/>
      <c r="I209" s="15"/>
    </row>
    <row r="210" spans="1:9" ht="12.75">
      <c r="A210" s="2" t="s">
        <v>174</v>
      </c>
      <c r="B210" s="15"/>
      <c r="C210" s="15"/>
      <c r="D210" s="15"/>
      <c r="E210" s="15"/>
      <c r="F210" s="15"/>
      <c r="G210" s="15"/>
      <c r="H210" s="15"/>
      <c r="I210" s="15"/>
    </row>
    <row r="211" spans="1:9" ht="12.75">
      <c r="A211" s="2" t="s">
        <v>175</v>
      </c>
      <c r="B211" s="15"/>
      <c r="C211" s="15"/>
      <c r="D211" s="15"/>
      <c r="E211" s="15"/>
      <c r="F211" s="15"/>
      <c r="G211" s="15"/>
      <c r="H211" s="15"/>
      <c r="I211" s="15"/>
    </row>
    <row r="212" spans="2:9" ht="12.75">
      <c r="B212" s="26"/>
      <c r="C212" s="26"/>
      <c r="D212" s="26"/>
      <c r="E212" s="26"/>
      <c r="F212" s="26"/>
      <c r="G212" s="26"/>
      <c r="H212" s="26"/>
      <c r="I212" s="26"/>
    </row>
    <row r="213" spans="1:9" ht="12.75">
      <c r="A213" s="11" t="s">
        <v>181</v>
      </c>
      <c r="B213" s="53">
        <f>SUM(B164,B166)</f>
        <v>304237.2658674345</v>
      </c>
      <c r="C213" s="53">
        <f aca="true" t="shared" si="20" ref="C213:I213">SUM(C164,C166)</f>
        <v>226290.66614703444</v>
      </c>
      <c r="D213" s="53">
        <f t="shared" si="20"/>
        <v>186951.9359589052</v>
      </c>
      <c r="E213" s="53">
        <f t="shared" si="20"/>
        <v>211153.61658796106</v>
      </c>
      <c r="F213" s="53">
        <f t="shared" si="20"/>
        <v>175403.64883703933</v>
      </c>
      <c r="G213" s="53">
        <f t="shared" si="20"/>
        <v>172921.1297346006</v>
      </c>
      <c r="H213" s="53">
        <f t="shared" si="20"/>
        <v>82764.81626955417</v>
      </c>
      <c r="I213" s="53">
        <f t="shared" si="20"/>
        <v>64264.598342434474</v>
      </c>
    </row>
    <row r="214" spans="2:9" ht="12.75">
      <c r="B214" s="26"/>
      <c r="C214" s="26"/>
      <c r="D214" s="26"/>
      <c r="E214" s="26"/>
      <c r="F214" s="26"/>
      <c r="G214" s="26"/>
      <c r="H214" s="26"/>
      <c r="I214" s="26"/>
    </row>
    <row r="215" spans="1:9" ht="12.75">
      <c r="A215" s="1" t="s">
        <v>182</v>
      </c>
      <c r="B215" s="65">
        <f>SUM(B116,B160,B213)</f>
        <v>425966.1858674345</v>
      </c>
      <c r="C215" s="65">
        <f aca="true" t="shared" si="21" ref="C215:I215">SUM(C116,C160,C213)</f>
        <v>351140.8861470344</v>
      </c>
      <c r="D215" s="65">
        <f t="shared" si="21"/>
        <v>320266.8959589052</v>
      </c>
      <c r="E215" s="65">
        <f t="shared" si="21"/>
        <v>352432.17658796103</v>
      </c>
      <c r="F215" s="65">
        <f t="shared" si="21"/>
        <v>320270.9088370394</v>
      </c>
      <c r="G215" s="65">
        <f t="shared" si="21"/>
        <v>287855.8797346006</v>
      </c>
      <c r="H215" s="65">
        <f t="shared" si="21"/>
        <v>179409.44526955415</v>
      </c>
      <c r="I215" s="65">
        <f t="shared" si="21"/>
        <v>196859.72834243448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15"/>
  <sheetViews>
    <sheetView workbookViewId="0" topLeftCell="C181">
      <selection activeCell="L213" sqref="L213"/>
    </sheetView>
  </sheetViews>
  <sheetFormatPr defaultColWidth="11.421875" defaultRowHeight="12.75"/>
  <cols>
    <col min="1" max="1" width="86.421875" style="0" bestFit="1" customWidth="1"/>
  </cols>
  <sheetData>
    <row r="1" spans="1:9" ht="12.75">
      <c r="A1" s="1" t="s">
        <v>205</v>
      </c>
      <c r="B1" s="14">
        <v>2002</v>
      </c>
      <c r="C1" s="14">
        <v>2003</v>
      </c>
      <c r="D1" s="14">
        <v>2004</v>
      </c>
      <c r="E1" s="14">
        <v>2005</v>
      </c>
      <c r="F1" s="14">
        <v>2006</v>
      </c>
      <c r="G1" s="14">
        <v>2007</v>
      </c>
      <c r="H1" s="14">
        <v>2008</v>
      </c>
      <c r="I1" s="14">
        <v>2009</v>
      </c>
    </row>
    <row r="2" spans="1:9" ht="12.75">
      <c r="A2" s="2"/>
      <c r="B2" s="15"/>
      <c r="C2" s="15"/>
      <c r="D2" s="15"/>
      <c r="E2" s="15"/>
      <c r="F2" s="15"/>
      <c r="G2" s="15"/>
      <c r="H2" s="15"/>
      <c r="I2" s="15"/>
    </row>
    <row r="3" spans="1:9" ht="12.75">
      <c r="A3" s="3" t="s">
        <v>186</v>
      </c>
      <c r="B3" s="15"/>
      <c r="C3" s="15"/>
      <c r="D3" s="15"/>
      <c r="E3" s="15"/>
      <c r="F3" s="15"/>
      <c r="G3" s="15"/>
      <c r="H3" s="15"/>
      <c r="I3" s="15"/>
    </row>
    <row r="4" spans="1:9" ht="12.75">
      <c r="A4" s="2"/>
      <c r="B4" s="15"/>
      <c r="C4" s="15"/>
      <c r="D4" s="15"/>
      <c r="E4" s="15"/>
      <c r="F4" s="15"/>
      <c r="G4" s="15"/>
      <c r="H4" s="15"/>
      <c r="I4" s="15"/>
    </row>
    <row r="5" spans="1:9" ht="12.75">
      <c r="A5" s="4" t="s">
        <v>0</v>
      </c>
      <c r="B5" s="19">
        <f>SUM(B7,B9,B12,B16,B21,B23,B40,B45)</f>
        <v>31422.97</v>
      </c>
      <c r="C5" s="19">
        <f aca="true" t="shared" si="0" ref="C5:I5">SUM(C7,C9,C12,C16,C21,C23,C40,C45)</f>
        <v>31918.07</v>
      </c>
      <c r="D5" s="19">
        <f t="shared" si="0"/>
        <v>32552.47</v>
      </c>
      <c r="E5" s="19">
        <f t="shared" si="0"/>
        <v>32298.869999999995</v>
      </c>
      <c r="F5" s="19">
        <f t="shared" si="0"/>
        <v>33460.770000000004</v>
      </c>
      <c r="G5" s="19">
        <f t="shared" si="0"/>
        <v>3863.22</v>
      </c>
      <c r="H5" s="19">
        <f t="shared" si="0"/>
        <v>6226.44</v>
      </c>
      <c r="I5" s="19">
        <f t="shared" si="0"/>
        <v>7316.821000000001</v>
      </c>
    </row>
    <row r="6" spans="1:9" ht="12.75">
      <c r="A6" s="2"/>
      <c r="B6" s="15"/>
      <c r="C6" s="15"/>
      <c r="D6" s="15"/>
      <c r="E6" s="15"/>
      <c r="F6" s="15"/>
      <c r="G6" s="15"/>
      <c r="H6" s="15"/>
      <c r="I6" s="15"/>
    </row>
    <row r="7" spans="1:9" ht="12.75">
      <c r="A7" s="5" t="s">
        <v>1</v>
      </c>
      <c r="B7" s="15"/>
      <c r="C7" s="15"/>
      <c r="D7" s="15"/>
      <c r="E7" s="15"/>
      <c r="F7" s="15"/>
      <c r="G7" s="15"/>
      <c r="H7" s="15"/>
      <c r="I7" s="15"/>
    </row>
    <row r="8" spans="1:9" ht="12.75">
      <c r="A8" s="2"/>
      <c r="B8" s="15"/>
      <c r="C8" s="15"/>
      <c r="D8" s="15"/>
      <c r="E8" s="15"/>
      <c r="F8" s="15"/>
      <c r="G8" s="15"/>
      <c r="H8" s="15"/>
      <c r="I8" s="15"/>
    </row>
    <row r="9" spans="1:9" ht="12.75">
      <c r="A9" s="5" t="s">
        <v>2</v>
      </c>
      <c r="B9" s="61">
        <f>B10</f>
        <v>0</v>
      </c>
      <c r="C9" s="61">
        <f aca="true" t="shared" si="1" ref="C9:I9">C10</f>
        <v>0</v>
      </c>
      <c r="D9" s="61">
        <f t="shared" si="1"/>
        <v>0</v>
      </c>
      <c r="E9" s="61">
        <f t="shared" si="1"/>
        <v>0</v>
      </c>
      <c r="F9" s="61">
        <f t="shared" si="1"/>
        <v>0</v>
      </c>
      <c r="G9" s="61">
        <f t="shared" si="1"/>
        <v>0</v>
      </c>
      <c r="H9" s="61">
        <f t="shared" si="1"/>
        <v>0</v>
      </c>
      <c r="I9" s="61">
        <f t="shared" si="1"/>
        <v>0</v>
      </c>
    </row>
    <row r="10" spans="1:9" ht="12.75">
      <c r="A10" s="6" t="s">
        <v>3</v>
      </c>
      <c r="B10" s="15"/>
      <c r="C10" s="15"/>
      <c r="D10" s="15"/>
      <c r="E10" s="15"/>
      <c r="F10" s="15"/>
      <c r="G10" s="15"/>
      <c r="H10" s="15"/>
      <c r="I10" s="15"/>
    </row>
    <row r="11" spans="1:9" ht="12.75">
      <c r="A11" s="7" t="s">
        <v>4</v>
      </c>
      <c r="B11" s="15"/>
      <c r="C11" s="15"/>
      <c r="D11" s="15"/>
      <c r="E11" s="15"/>
      <c r="F11" s="15"/>
      <c r="G11" s="15"/>
      <c r="H11" s="15"/>
      <c r="I11" s="15"/>
    </row>
    <row r="12" spans="1:9" ht="12.75">
      <c r="A12" s="5" t="s">
        <v>5</v>
      </c>
      <c r="B12" s="61">
        <f>SUM(B13:B14)</f>
        <v>0</v>
      </c>
      <c r="C12" s="61">
        <f aca="true" t="shared" si="2" ref="C12:I12">SUM(C13:C14)</f>
        <v>0</v>
      </c>
      <c r="D12" s="61">
        <f t="shared" si="2"/>
        <v>0</v>
      </c>
      <c r="E12" s="61">
        <f t="shared" si="2"/>
        <v>0</v>
      </c>
      <c r="F12" s="61">
        <f t="shared" si="2"/>
        <v>0</v>
      </c>
      <c r="G12" s="61">
        <f t="shared" si="2"/>
        <v>0</v>
      </c>
      <c r="H12" s="61">
        <f t="shared" si="2"/>
        <v>0</v>
      </c>
      <c r="I12" s="61">
        <f t="shared" si="2"/>
        <v>0</v>
      </c>
    </row>
    <row r="13" spans="1:9" ht="12.75">
      <c r="A13" s="2" t="s">
        <v>6</v>
      </c>
      <c r="B13" s="15"/>
      <c r="C13" s="15"/>
      <c r="D13" s="15"/>
      <c r="E13" s="15"/>
      <c r="F13" s="15"/>
      <c r="G13" s="15"/>
      <c r="H13" s="15"/>
      <c r="I13" s="15"/>
    </row>
    <row r="14" spans="1:9" ht="12.75">
      <c r="A14" s="6" t="s">
        <v>7</v>
      </c>
      <c r="B14" s="15"/>
      <c r="C14" s="15"/>
      <c r="D14" s="15"/>
      <c r="E14" s="15"/>
      <c r="F14" s="15"/>
      <c r="G14" s="15"/>
      <c r="H14" s="15"/>
      <c r="I14" s="15"/>
    </row>
    <row r="15" spans="1:9" ht="12.75">
      <c r="A15" s="2"/>
      <c r="B15" s="15"/>
      <c r="C15" s="15"/>
      <c r="D15" s="15"/>
      <c r="E15" s="15"/>
      <c r="F15" s="15"/>
      <c r="G15" s="15"/>
      <c r="H15" s="15"/>
      <c r="I15" s="15"/>
    </row>
    <row r="16" spans="1:9" ht="12.75">
      <c r="A16" s="5" t="s">
        <v>8</v>
      </c>
      <c r="B16" s="61">
        <f>SUM(B17:B19)</f>
        <v>0</v>
      </c>
      <c r="C16" s="61">
        <f aca="true" t="shared" si="3" ref="C16:I16">SUM(C17:C19)</f>
        <v>0</v>
      </c>
      <c r="D16" s="61">
        <f t="shared" si="3"/>
        <v>0</v>
      </c>
      <c r="E16" s="61">
        <f t="shared" si="3"/>
        <v>0</v>
      </c>
      <c r="F16" s="61">
        <f t="shared" si="3"/>
        <v>0</v>
      </c>
      <c r="G16" s="61">
        <f t="shared" si="3"/>
        <v>0</v>
      </c>
      <c r="H16" s="61">
        <f t="shared" si="3"/>
        <v>0</v>
      </c>
      <c r="I16" s="61">
        <f t="shared" si="3"/>
        <v>0</v>
      </c>
    </row>
    <row r="17" spans="1:9" ht="12.75">
      <c r="A17" s="2" t="s">
        <v>9</v>
      </c>
      <c r="B17" s="15"/>
      <c r="C17" s="15"/>
      <c r="D17" s="15"/>
      <c r="E17" s="15"/>
      <c r="F17" s="15"/>
      <c r="G17" s="15"/>
      <c r="H17" s="15"/>
      <c r="I17" s="15"/>
    </row>
    <row r="18" spans="1:9" ht="12.75">
      <c r="A18" s="8" t="s">
        <v>10</v>
      </c>
      <c r="B18" s="15"/>
      <c r="C18" s="15"/>
      <c r="D18" s="15"/>
      <c r="E18" s="15"/>
      <c r="F18" s="15"/>
      <c r="G18" s="15"/>
      <c r="H18" s="15"/>
      <c r="I18" s="15"/>
    </row>
    <row r="19" spans="1:9" ht="12.75">
      <c r="A19" s="6" t="s">
        <v>11</v>
      </c>
      <c r="B19" s="15"/>
      <c r="C19" s="15"/>
      <c r="D19" s="15"/>
      <c r="E19" s="15"/>
      <c r="F19" s="15"/>
      <c r="G19" s="15"/>
      <c r="H19" s="15"/>
      <c r="I19" s="15"/>
    </row>
    <row r="20" spans="1:9" ht="12.75">
      <c r="A20" s="2" t="s">
        <v>4</v>
      </c>
      <c r="B20" s="15"/>
      <c r="C20" s="15"/>
      <c r="D20" s="15"/>
      <c r="E20" s="15"/>
      <c r="F20" s="15"/>
      <c r="G20" s="15"/>
      <c r="H20" s="15"/>
      <c r="I20" s="15"/>
    </row>
    <row r="21" spans="1:9" ht="12.75">
      <c r="A21" s="5" t="s">
        <v>12</v>
      </c>
      <c r="B21" s="15"/>
      <c r="C21" s="15"/>
      <c r="D21" s="15"/>
      <c r="E21" s="15"/>
      <c r="F21" s="15"/>
      <c r="G21" s="15"/>
      <c r="H21" s="15"/>
      <c r="I21" s="15"/>
    </row>
    <row r="22" spans="1:9" ht="12.75">
      <c r="A22" s="2"/>
      <c r="B22" s="15"/>
      <c r="C22" s="15"/>
      <c r="D22" s="15"/>
      <c r="E22" s="15"/>
      <c r="F22" s="15"/>
      <c r="G22" s="15"/>
      <c r="H22" s="15"/>
      <c r="I22" s="15"/>
    </row>
    <row r="23" spans="1:9" ht="12.75">
      <c r="A23" s="5" t="s">
        <v>13</v>
      </c>
      <c r="B23" s="61">
        <f>SUM(B24:B38)</f>
        <v>4079</v>
      </c>
      <c r="C23" s="61">
        <f aca="true" t="shared" si="4" ref="C23:I23">SUM(C24:C38)</f>
        <v>4133.4</v>
      </c>
      <c r="D23" s="61">
        <f t="shared" si="4"/>
        <v>4421</v>
      </c>
      <c r="E23" s="61">
        <f t="shared" si="4"/>
        <v>6383.1</v>
      </c>
      <c r="F23" s="61">
        <f t="shared" si="4"/>
        <v>7421.8</v>
      </c>
      <c r="G23" s="61">
        <f t="shared" si="4"/>
        <v>2441.62</v>
      </c>
      <c r="H23" s="61">
        <f t="shared" si="4"/>
        <v>3641.8</v>
      </c>
      <c r="I23" s="61">
        <f t="shared" si="4"/>
        <v>2863.34</v>
      </c>
    </row>
    <row r="24" spans="1:9" ht="12.75">
      <c r="A24" s="2" t="s">
        <v>14</v>
      </c>
      <c r="B24" s="15"/>
      <c r="C24" s="15"/>
      <c r="D24" s="15"/>
      <c r="E24" s="15"/>
      <c r="F24" s="15"/>
      <c r="G24" s="15"/>
      <c r="H24" s="15"/>
      <c r="I24" s="15"/>
    </row>
    <row r="25" spans="1:9" ht="12.75">
      <c r="A25" s="2" t="s">
        <v>15</v>
      </c>
      <c r="B25" s="20">
        <v>63</v>
      </c>
      <c r="C25" s="20">
        <v>48.4</v>
      </c>
      <c r="D25" s="20">
        <v>54</v>
      </c>
      <c r="E25" s="20">
        <v>39.6</v>
      </c>
      <c r="F25" s="20">
        <v>66.8</v>
      </c>
      <c r="G25" s="15"/>
      <c r="H25" s="18"/>
      <c r="I25" s="15"/>
    </row>
    <row r="26" spans="1:9" ht="12.75">
      <c r="A26" s="2" t="s">
        <v>16</v>
      </c>
      <c r="B26" s="20"/>
      <c r="C26" s="20"/>
      <c r="D26" s="20"/>
      <c r="E26" s="20"/>
      <c r="F26" s="20"/>
      <c r="G26" s="15"/>
      <c r="H26" s="18"/>
      <c r="I26" s="15"/>
    </row>
    <row r="27" spans="1:9" ht="12.75">
      <c r="A27" s="2" t="s">
        <v>17</v>
      </c>
      <c r="B27" s="20">
        <v>298.1</v>
      </c>
      <c r="C27" s="20">
        <v>122.3</v>
      </c>
      <c r="D27" s="20">
        <v>288.7</v>
      </c>
      <c r="E27" s="20">
        <v>555.7</v>
      </c>
      <c r="F27" s="20">
        <v>1059.9</v>
      </c>
      <c r="G27" s="17">
        <v>1825.71</v>
      </c>
      <c r="H27" s="18">
        <v>2676.26</v>
      </c>
      <c r="I27" s="17">
        <v>2354.38</v>
      </c>
    </row>
    <row r="28" spans="1:9" ht="12.75">
      <c r="A28" s="2" t="s">
        <v>18</v>
      </c>
      <c r="B28" s="15"/>
      <c r="C28" s="15"/>
      <c r="D28" s="15"/>
      <c r="E28" s="15"/>
      <c r="F28" s="15"/>
      <c r="G28" s="15"/>
      <c r="H28" s="15"/>
      <c r="I28" s="15"/>
    </row>
    <row r="29" spans="1:9" ht="12.75">
      <c r="A29" s="2" t="s">
        <v>19</v>
      </c>
      <c r="B29" s="20"/>
      <c r="C29" s="20"/>
      <c r="D29" s="20"/>
      <c r="E29" s="20"/>
      <c r="F29" s="20"/>
      <c r="G29" s="15"/>
      <c r="H29" s="18"/>
      <c r="I29" s="15">
        <v>127.23</v>
      </c>
    </row>
    <row r="30" spans="1:9" ht="12.75">
      <c r="A30" s="2" t="s">
        <v>20</v>
      </c>
      <c r="B30" s="15"/>
      <c r="C30" s="15"/>
      <c r="D30" s="15"/>
      <c r="E30" s="15"/>
      <c r="F30" s="15"/>
      <c r="G30" s="15"/>
      <c r="H30" s="15"/>
      <c r="I30" s="15"/>
    </row>
    <row r="31" spans="1:9" ht="12.75">
      <c r="A31" s="2" t="s">
        <v>21</v>
      </c>
      <c r="B31" s="15"/>
      <c r="C31" s="15"/>
      <c r="D31" s="15"/>
      <c r="E31" s="15"/>
      <c r="F31" s="15"/>
      <c r="G31" s="15"/>
      <c r="H31" s="15"/>
      <c r="I31" s="15"/>
    </row>
    <row r="32" spans="1:9" ht="12.75">
      <c r="A32" s="2" t="s">
        <v>22</v>
      </c>
      <c r="B32" s="15"/>
      <c r="C32" s="15"/>
      <c r="D32" s="15"/>
      <c r="E32" s="15"/>
      <c r="F32" s="15"/>
      <c r="G32" s="15"/>
      <c r="H32" s="15"/>
      <c r="I32" s="15"/>
    </row>
    <row r="33" spans="1:9" ht="12.75">
      <c r="A33" s="2" t="s">
        <v>23</v>
      </c>
      <c r="B33" s="20"/>
      <c r="C33" s="20"/>
      <c r="D33" s="20"/>
      <c r="E33" s="20"/>
      <c r="F33" s="20">
        <v>48</v>
      </c>
      <c r="G33" s="15"/>
      <c r="H33" s="18">
        <v>-0.4</v>
      </c>
      <c r="I33" s="15"/>
    </row>
    <row r="34" spans="1:9" ht="12.75">
      <c r="A34" s="2" t="s">
        <v>24</v>
      </c>
      <c r="B34" s="20">
        <v>3717.9</v>
      </c>
      <c r="C34" s="20">
        <v>3962.7</v>
      </c>
      <c r="D34" s="20">
        <v>4078.3</v>
      </c>
      <c r="E34" s="20">
        <v>5787.8</v>
      </c>
      <c r="F34" s="20">
        <v>6247.1</v>
      </c>
      <c r="G34" s="20"/>
      <c r="H34" s="18"/>
      <c r="I34" s="15"/>
    </row>
    <row r="35" spans="1:9" ht="12.75">
      <c r="A35" s="2" t="s">
        <v>25</v>
      </c>
      <c r="B35" s="15"/>
      <c r="C35" s="15"/>
      <c r="D35" s="15"/>
      <c r="E35" s="15"/>
      <c r="F35" s="15"/>
      <c r="G35" s="15"/>
      <c r="H35" s="15"/>
      <c r="I35" s="15"/>
    </row>
    <row r="36" spans="1:9" ht="12.75">
      <c r="A36" s="2" t="s">
        <v>26</v>
      </c>
      <c r="B36" s="15"/>
      <c r="C36" s="15"/>
      <c r="D36" s="15"/>
      <c r="E36" s="15"/>
      <c r="F36" s="15"/>
      <c r="G36" s="15"/>
      <c r="H36" s="15"/>
      <c r="I36" s="15"/>
    </row>
    <row r="37" spans="1:9" ht="12.75">
      <c r="A37" s="6" t="s">
        <v>27</v>
      </c>
      <c r="B37" s="20"/>
      <c r="C37" s="20"/>
      <c r="D37" s="20"/>
      <c r="E37" s="20"/>
      <c r="F37" s="20"/>
      <c r="G37" s="20">
        <v>615.91</v>
      </c>
      <c r="H37" s="18">
        <v>965.94</v>
      </c>
      <c r="I37" s="15">
        <v>381.73</v>
      </c>
    </row>
    <row r="38" spans="1:9" ht="12.75">
      <c r="A38" s="6" t="s">
        <v>28</v>
      </c>
      <c r="B38" s="15"/>
      <c r="C38" s="15"/>
      <c r="D38" s="15"/>
      <c r="E38" s="15"/>
      <c r="F38" s="15"/>
      <c r="G38" s="15"/>
      <c r="H38" s="15"/>
      <c r="I38" s="15"/>
    </row>
    <row r="39" spans="1:9" ht="12.75">
      <c r="A39" s="2"/>
      <c r="B39" s="15"/>
      <c r="C39" s="15"/>
      <c r="D39" s="15"/>
      <c r="E39" s="15"/>
      <c r="F39" s="15"/>
      <c r="G39" s="15"/>
      <c r="H39" s="15"/>
      <c r="I39" s="15"/>
    </row>
    <row r="40" spans="1:9" ht="12.75">
      <c r="A40" s="5" t="s">
        <v>29</v>
      </c>
      <c r="B40" s="61">
        <f>SUM(B41:B43)</f>
        <v>23984.66</v>
      </c>
      <c r="C40" s="61">
        <f aca="true" t="shared" si="5" ref="C40:I40">SUM(C41:C43)</f>
        <v>24515.46</v>
      </c>
      <c r="D40" s="61">
        <f t="shared" si="5"/>
        <v>24851.46</v>
      </c>
      <c r="E40" s="61">
        <f t="shared" si="5"/>
        <v>22699.059999999998</v>
      </c>
      <c r="F40" s="61">
        <f t="shared" si="5"/>
        <v>22864.260000000002</v>
      </c>
      <c r="G40" s="61">
        <f t="shared" si="5"/>
        <v>1381.06</v>
      </c>
      <c r="H40" s="61">
        <f t="shared" si="5"/>
        <v>2478.49</v>
      </c>
      <c r="I40" s="61">
        <f t="shared" si="5"/>
        <v>2846.02</v>
      </c>
    </row>
    <row r="41" spans="1:9" ht="12.75">
      <c r="A41" s="2" t="s">
        <v>30</v>
      </c>
      <c r="B41" s="20">
        <v>11080.8</v>
      </c>
      <c r="C41" s="20">
        <v>7704.5</v>
      </c>
      <c r="D41" s="20">
        <v>5289.7</v>
      </c>
      <c r="E41" s="20">
        <v>5019.6</v>
      </c>
      <c r="F41" s="20">
        <v>9743.4</v>
      </c>
      <c r="G41" s="20"/>
      <c r="H41" s="18"/>
      <c r="I41" s="15"/>
    </row>
    <row r="42" spans="1:9" ht="12.75">
      <c r="A42" s="2" t="s">
        <v>31</v>
      </c>
      <c r="B42" s="20">
        <v>12903.86</v>
      </c>
      <c r="C42" s="20">
        <v>16810.96</v>
      </c>
      <c r="D42" s="20">
        <v>19561.76</v>
      </c>
      <c r="E42" s="20">
        <v>17679.46</v>
      </c>
      <c r="F42" s="20">
        <v>13120.86</v>
      </c>
      <c r="G42" s="20"/>
      <c r="H42" s="18"/>
      <c r="I42" s="15"/>
    </row>
    <row r="43" spans="1:9" ht="12.75">
      <c r="A43" s="2" t="s">
        <v>32</v>
      </c>
      <c r="B43" s="20"/>
      <c r="C43" s="20"/>
      <c r="D43" s="20"/>
      <c r="E43" s="20"/>
      <c r="F43" s="20"/>
      <c r="G43" s="20">
        <v>1381.06</v>
      </c>
      <c r="H43" s="18">
        <v>2478.49</v>
      </c>
      <c r="I43" s="17">
        <v>2846.02</v>
      </c>
    </row>
    <row r="44" spans="1:9" ht="12.75">
      <c r="A44" s="2"/>
      <c r="B44" s="15"/>
      <c r="C44" s="15"/>
      <c r="D44" s="15"/>
      <c r="E44" s="15"/>
      <c r="F44" s="15"/>
      <c r="G44" s="15"/>
      <c r="H44" s="15"/>
      <c r="I44" s="15"/>
    </row>
    <row r="45" spans="1:9" ht="12.75">
      <c r="A45" s="5" t="s">
        <v>33</v>
      </c>
      <c r="B45" s="61">
        <f>SUM(B46:B56)</f>
        <v>3359.31</v>
      </c>
      <c r="C45" s="61">
        <f aca="true" t="shared" si="6" ref="C45:I45">SUM(C46:C56)</f>
        <v>3269.21</v>
      </c>
      <c r="D45" s="61">
        <f t="shared" si="6"/>
        <v>3280.01</v>
      </c>
      <c r="E45" s="61">
        <f t="shared" si="6"/>
        <v>3216.71</v>
      </c>
      <c r="F45" s="61">
        <f t="shared" si="6"/>
        <v>3174.71</v>
      </c>
      <c r="G45" s="61">
        <f t="shared" si="6"/>
        <v>40.540000000000006</v>
      </c>
      <c r="H45" s="61">
        <f t="shared" si="6"/>
        <v>106.14999999999998</v>
      </c>
      <c r="I45" s="61">
        <f t="shared" si="6"/>
        <v>1607.4610000000002</v>
      </c>
    </row>
    <row r="46" spans="1:9" ht="12.75">
      <c r="A46" s="2" t="s">
        <v>34</v>
      </c>
      <c r="B46" s="20">
        <v>111.6</v>
      </c>
      <c r="C46" s="20">
        <v>21.5</v>
      </c>
      <c r="D46" s="20">
        <v>32.3</v>
      </c>
      <c r="E46" s="20">
        <v>-31</v>
      </c>
      <c r="F46" s="20">
        <v>-73</v>
      </c>
      <c r="G46" s="20">
        <v>-73</v>
      </c>
      <c r="H46" s="18">
        <v>-304.73</v>
      </c>
      <c r="I46" s="15"/>
    </row>
    <row r="47" spans="1:9" ht="12.75">
      <c r="A47" s="6" t="s">
        <v>35</v>
      </c>
      <c r="B47" s="15"/>
      <c r="C47" s="15"/>
      <c r="D47" s="15"/>
      <c r="E47" s="15"/>
      <c r="F47" s="15"/>
      <c r="G47" s="15"/>
      <c r="H47" s="15"/>
      <c r="I47" s="15"/>
    </row>
    <row r="48" spans="1:9" ht="12.75">
      <c r="A48" s="6" t="s">
        <v>36</v>
      </c>
      <c r="B48" s="20"/>
      <c r="C48" s="20"/>
      <c r="D48" s="20"/>
      <c r="E48" s="20"/>
      <c r="F48" s="20"/>
      <c r="G48" s="20">
        <v>113.54</v>
      </c>
      <c r="H48" s="18">
        <v>202.88</v>
      </c>
      <c r="I48" s="15">
        <v>322.72</v>
      </c>
    </row>
    <row r="49" spans="1:9" ht="12.75">
      <c r="A49" s="6" t="s">
        <v>37</v>
      </c>
      <c r="B49" s="15"/>
      <c r="C49" s="15"/>
      <c r="D49" s="15"/>
      <c r="E49" s="15"/>
      <c r="F49" s="15"/>
      <c r="G49" s="15"/>
      <c r="H49" s="15"/>
      <c r="I49" s="15"/>
    </row>
    <row r="50" spans="1:9" ht="12.75">
      <c r="A50" s="9" t="s">
        <v>38</v>
      </c>
      <c r="B50" s="27"/>
      <c r="C50" s="27"/>
      <c r="D50" s="27"/>
      <c r="E50" s="28"/>
      <c r="F50" s="20"/>
      <c r="G50" s="15"/>
      <c r="H50" s="18">
        <v>208</v>
      </c>
      <c r="I50" s="15">
        <v>201.2</v>
      </c>
    </row>
    <row r="51" spans="1:9" ht="12.75">
      <c r="A51" s="6" t="s">
        <v>39</v>
      </c>
      <c r="B51" s="15"/>
      <c r="C51" s="15"/>
      <c r="D51" s="15"/>
      <c r="E51" s="15"/>
      <c r="F51" s="15"/>
      <c r="G51" s="15"/>
      <c r="H51" s="15"/>
      <c r="I51" s="15"/>
    </row>
    <row r="52" spans="1:9" ht="12.75">
      <c r="A52" s="6" t="s">
        <v>40</v>
      </c>
      <c r="B52" s="20"/>
      <c r="C52" s="20"/>
      <c r="D52" s="20"/>
      <c r="E52" s="20"/>
      <c r="F52" s="20"/>
      <c r="G52" s="20"/>
      <c r="H52" s="18"/>
      <c r="I52" s="15">
        <v>71.71</v>
      </c>
    </row>
    <row r="53" spans="1:9" ht="12.75">
      <c r="A53" s="6" t="s">
        <v>41</v>
      </c>
      <c r="B53" s="20"/>
      <c r="C53" s="20"/>
      <c r="D53" s="20"/>
      <c r="E53" s="20"/>
      <c r="F53" s="20"/>
      <c r="G53" s="20"/>
      <c r="H53" s="18"/>
      <c r="I53" s="15">
        <v>198.43</v>
      </c>
    </row>
    <row r="54" spans="1:9" ht="12.75">
      <c r="A54" s="6" t="s">
        <v>42</v>
      </c>
      <c r="B54" s="15"/>
      <c r="C54" s="15"/>
      <c r="D54" s="15"/>
      <c r="E54" s="15"/>
      <c r="F54" s="15"/>
      <c r="G54" s="15"/>
      <c r="H54" s="15"/>
      <c r="I54" s="15"/>
    </row>
    <row r="55" spans="1:9" ht="12.75">
      <c r="A55" s="9" t="s">
        <v>43</v>
      </c>
      <c r="B55" s="15"/>
      <c r="C55" s="15"/>
      <c r="D55" s="15"/>
      <c r="E55" s="15"/>
      <c r="F55" s="15"/>
      <c r="G55" s="15"/>
      <c r="H55" s="15"/>
      <c r="I55" s="15"/>
    </row>
    <row r="56" spans="1:9" ht="12.75">
      <c r="A56" s="9" t="s">
        <v>44</v>
      </c>
      <c r="B56" s="15">
        <v>3247.71</v>
      </c>
      <c r="C56" s="15">
        <v>3247.71</v>
      </c>
      <c r="D56" s="15">
        <v>3247.71</v>
      </c>
      <c r="E56" s="15">
        <v>3247.71</v>
      </c>
      <c r="F56" s="15">
        <v>3247.71</v>
      </c>
      <c r="G56" s="15"/>
      <c r="H56" s="15"/>
      <c r="I56" s="15">
        <v>813.401</v>
      </c>
    </row>
    <row r="57" spans="1:9" ht="12.75">
      <c r="A57" s="9"/>
      <c r="B57" s="15"/>
      <c r="C57" s="15"/>
      <c r="D57" s="15"/>
      <c r="E57" s="15"/>
      <c r="F57" s="15"/>
      <c r="G57" s="15"/>
      <c r="H57" s="15"/>
      <c r="I57" s="15"/>
    </row>
    <row r="58" spans="1:9" ht="12.75">
      <c r="A58" s="4" t="s">
        <v>45</v>
      </c>
      <c r="B58" s="19">
        <f>SUM(B59:B65)</f>
        <v>0</v>
      </c>
      <c r="C58" s="19">
        <f aca="true" t="shared" si="7" ref="C58:I58">SUM(C59:C65)</f>
        <v>0</v>
      </c>
      <c r="D58" s="19">
        <f t="shared" si="7"/>
        <v>0</v>
      </c>
      <c r="E58" s="19">
        <f t="shared" si="7"/>
        <v>0</v>
      </c>
      <c r="F58" s="19">
        <f t="shared" si="7"/>
        <v>0</v>
      </c>
      <c r="G58" s="19">
        <f t="shared" si="7"/>
        <v>0</v>
      </c>
      <c r="H58" s="19">
        <f t="shared" si="7"/>
        <v>0</v>
      </c>
      <c r="I58" s="19">
        <f t="shared" si="7"/>
        <v>0</v>
      </c>
    </row>
    <row r="59" spans="1:9" ht="12.75">
      <c r="A59" s="2" t="s">
        <v>46</v>
      </c>
      <c r="B59" s="15"/>
      <c r="C59" s="15"/>
      <c r="D59" s="15"/>
      <c r="E59" s="15"/>
      <c r="F59" s="15"/>
      <c r="G59" s="15"/>
      <c r="H59" s="15"/>
      <c r="I59" s="15"/>
    </row>
    <row r="60" spans="1:9" ht="12.75">
      <c r="A60" s="2" t="s">
        <v>47</v>
      </c>
      <c r="B60" s="15"/>
      <c r="C60" s="15"/>
      <c r="D60" s="15"/>
      <c r="E60" s="15"/>
      <c r="F60" s="15"/>
      <c r="G60" s="15"/>
      <c r="H60" s="15"/>
      <c r="I60" s="15"/>
    </row>
    <row r="61" spans="1:9" ht="12.75">
      <c r="A61" s="2" t="s">
        <v>48</v>
      </c>
      <c r="B61" s="15"/>
      <c r="C61" s="15"/>
      <c r="D61" s="15"/>
      <c r="E61" s="15"/>
      <c r="F61" s="15"/>
      <c r="G61" s="15"/>
      <c r="H61" s="15"/>
      <c r="I61" s="15"/>
    </row>
    <row r="62" spans="1:9" ht="12.75">
      <c r="A62" s="2" t="s">
        <v>49</v>
      </c>
      <c r="B62" s="15"/>
      <c r="C62" s="15"/>
      <c r="D62" s="15"/>
      <c r="E62" s="15"/>
      <c r="F62" s="15"/>
      <c r="G62" s="15"/>
      <c r="H62" s="15"/>
      <c r="I62" s="15"/>
    </row>
    <row r="63" spans="1:9" ht="12.75">
      <c r="A63" s="2" t="s">
        <v>50</v>
      </c>
      <c r="B63" s="15"/>
      <c r="C63" s="15"/>
      <c r="D63" s="15"/>
      <c r="E63" s="15"/>
      <c r="F63" s="15"/>
      <c r="G63" s="15"/>
      <c r="H63" s="15"/>
      <c r="I63" s="15"/>
    </row>
    <row r="64" spans="1:9" ht="12.75">
      <c r="A64" s="2" t="s">
        <v>51</v>
      </c>
      <c r="B64" s="15"/>
      <c r="C64" s="15"/>
      <c r="D64" s="15"/>
      <c r="E64" s="15"/>
      <c r="F64" s="15"/>
      <c r="G64" s="15"/>
      <c r="H64" s="15"/>
      <c r="I64" s="15"/>
    </row>
    <row r="65" spans="1:9" ht="12.75">
      <c r="A65" s="2" t="s">
        <v>52</v>
      </c>
      <c r="B65" s="15"/>
      <c r="C65" s="15"/>
      <c r="D65" s="15"/>
      <c r="E65" s="15"/>
      <c r="F65" s="15"/>
      <c r="G65" s="15"/>
      <c r="H65" s="15"/>
      <c r="I65" s="15"/>
    </row>
    <row r="66" spans="1:9" ht="12.75">
      <c r="A66" s="2"/>
      <c r="B66" s="15"/>
      <c r="C66" s="15"/>
      <c r="D66" s="15"/>
      <c r="E66" s="15"/>
      <c r="F66" s="15"/>
      <c r="G66" s="15"/>
      <c r="H66" s="15"/>
      <c r="I66" s="15"/>
    </row>
    <row r="67" spans="1:9" ht="12.75">
      <c r="A67" s="4" t="s">
        <v>53</v>
      </c>
      <c r="B67" s="19">
        <f>SUM(B68:B70)</f>
        <v>29.3</v>
      </c>
      <c r="C67" s="19">
        <f aca="true" t="shared" si="8" ref="C67:I67">SUM(C68:C70)</f>
        <v>26.9</v>
      </c>
      <c r="D67" s="19">
        <f t="shared" si="8"/>
        <v>28</v>
      </c>
      <c r="E67" s="19">
        <f t="shared" si="8"/>
        <v>23</v>
      </c>
      <c r="F67" s="19">
        <f t="shared" si="8"/>
        <v>31.3</v>
      </c>
      <c r="G67" s="19">
        <f t="shared" si="8"/>
        <v>26.37</v>
      </c>
      <c r="H67" s="19">
        <f t="shared" si="8"/>
        <v>15.040000000000001</v>
      </c>
      <c r="I67" s="19">
        <f t="shared" si="8"/>
        <v>11.99</v>
      </c>
    </row>
    <row r="68" spans="1:9" ht="12.75">
      <c r="A68" s="2" t="s">
        <v>54</v>
      </c>
      <c r="B68" s="15"/>
      <c r="C68" s="15"/>
      <c r="D68" s="15"/>
      <c r="E68" s="15"/>
      <c r="F68" s="15"/>
      <c r="G68" s="15"/>
      <c r="H68" s="15"/>
      <c r="I68" s="15"/>
    </row>
    <row r="69" spans="1:9" ht="12.75">
      <c r="A69" s="2" t="s">
        <v>55</v>
      </c>
      <c r="B69" s="20"/>
      <c r="C69" s="20"/>
      <c r="D69" s="20"/>
      <c r="E69" s="20"/>
      <c r="F69" s="20">
        <v>6.3</v>
      </c>
      <c r="G69" s="15">
        <v>10.38</v>
      </c>
      <c r="H69" s="18">
        <v>2.57</v>
      </c>
      <c r="I69" s="15"/>
    </row>
    <row r="70" spans="1:9" ht="12.75">
      <c r="A70" s="2" t="s">
        <v>56</v>
      </c>
      <c r="B70" s="20">
        <v>29.3</v>
      </c>
      <c r="C70" s="20">
        <v>26.9</v>
      </c>
      <c r="D70" s="20">
        <v>28</v>
      </c>
      <c r="E70" s="20">
        <v>23</v>
      </c>
      <c r="F70" s="20">
        <v>25</v>
      </c>
      <c r="G70" s="15">
        <v>15.99</v>
      </c>
      <c r="H70" s="18">
        <v>12.47</v>
      </c>
      <c r="I70" s="20">
        <v>11.99</v>
      </c>
    </row>
    <row r="71" spans="1:9" ht="12.75">
      <c r="A71" s="2"/>
      <c r="B71" s="15"/>
      <c r="C71" s="15"/>
      <c r="D71" s="15"/>
      <c r="E71" s="15"/>
      <c r="F71" s="15"/>
      <c r="G71" s="15"/>
      <c r="H71" s="15"/>
      <c r="I71" s="15"/>
    </row>
    <row r="72" spans="1:9" ht="12.75">
      <c r="A72" s="4" t="s">
        <v>57</v>
      </c>
      <c r="B72" s="19">
        <f>B73</f>
        <v>0</v>
      </c>
      <c r="C72" s="19">
        <f aca="true" t="shared" si="9" ref="C72:I72">C73</f>
        <v>0</v>
      </c>
      <c r="D72" s="19">
        <f t="shared" si="9"/>
        <v>0</v>
      </c>
      <c r="E72" s="19">
        <f t="shared" si="9"/>
        <v>0</v>
      </c>
      <c r="F72" s="19">
        <f t="shared" si="9"/>
        <v>56775.4</v>
      </c>
      <c r="G72" s="19">
        <f t="shared" si="9"/>
        <v>64284.43</v>
      </c>
      <c r="H72" s="19">
        <f t="shared" si="9"/>
        <v>61550.614</v>
      </c>
      <c r="I72" s="19">
        <f t="shared" si="9"/>
        <v>67199.57</v>
      </c>
    </row>
    <row r="73" spans="1:9" ht="12.75">
      <c r="A73" s="2" t="s">
        <v>58</v>
      </c>
      <c r="B73" s="20"/>
      <c r="C73" s="20"/>
      <c r="D73" s="20"/>
      <c r="E73" s="20"/>
      <c r="F73" s="20">
        <v>56775.4</v>
      </c>
      <c r="G73" s="17">
        <v>64284.43</v>
      </c>
      <c r="H73" s="18">
        <v>61550.614</v>
      </c>
      <c r="I73" s="17">
        <v>67199.57</v>
      </c>
    </row>
    <row r="74" spans="1:9" ht="12.75">
      <c r="A74" s="2"/>
      <c r="B74" s="15"/>
      <c r="C74" s="15"/>
      <c r="D74" s="15"/>
      <c r="E74" s="15"/>
      <c r="F74" s="15"/>
      <c r="G74" s="15"/>
      <c r="H74" s="15"/>
      <c r="I74" s="15"/>
    </row>
    <row r="75" spans="1:9" ht="12.75">
      <c r="A75" s="4" t="s">
        <v>59</v>
      </c>
      <c r="B75" s="15"/>
      <c r="C75" s="15"/>
      <c r="D75" s="15"/>
      <c r="E75" s="15"/>
      <c r="F75" s="15"/>
      <c r="G75" s="15"/>
      <c r="H75" s="15"/>
      <c r="I75" s="15"/>
    </row>
    <row r="76" spans="1:9" ht="12.75">
      <c r="A76" s="2" t="s">
        <v>60</v>
      </c>
      <c r="B76" s="15"/>
      <c r="C76" s="15"/>
      <c r="D76" s="15"/>
      <c r="E76" s="15"/>
      <c r="F76" s="15"/>
      <c r="G76" s="15"/>
      <c r="H76" s="15"/>
      <c r="I76" s="15"/>
    </row>
    <row r="77" spans="1:9" ht="12.75">
      <c r="A77" s="4" t="s">
        <v>61</v>
      </c>
      <c r="B77" s="15"/>
      <c r="C77" s="15"/>
      <c r="D77" s="15"/>
      <c r="E77" s="15"/>
      <c r="F77" s="15"/>
      <c r="G77" s="15"/>
      <c r="H77" s="15"/>
      <c r="I77" s="15"/>
    </row>
    <row r="78" spans="1:9" ht="12.75">
      <c r="A78" s="2" t="s">
        <v>62</v>
      </c>
      <c r="B78" s="15"/>
      <c r="C78" s="15"/>
      <c r="D78" s="15"/>
      <c r="E78" s="15"/>
      <c r="F78" s="15"/>
      <c r="G78" s="15"/>
      <c r="H78" s="15"/>
      <c r="I78" s="15"/>
    </row>
    <row r="79" spans="1:9" ht="12.75">
      <c r="A79" s="4" t="s">
        <v>63</v>
      </c>
      <c r="B79" s="19">
        <f>B80</f>
        <v>721.3</v>
      </c>
      <c r="C79" s="19">
        <f aca="true" t="shared" si="10" ref="C79:I79">C80</f>
        <v>674.7</v>
      </c>
      <c r="D79" s="19">
        <f t="shared" si="10"/>
        <v>660.6</v>
      </c>
      <c r="E79" s="19">
        <f t="shared" si="10"/>
        <v>670.8</v>
      </c>
      <c r="F79" s="19">
        <f t="shared" si="10"/>
        <v>501.8</v>
      </c>
      <c r="G79" s="19">
        <f t="shared" si="10"/>
        <v>211.13</v>
      </c>
      <c r="H79" s="19">
        <f t="shared" si="10"/>
        <v>226.82</v>
      </c>
      <c r="I79" s="19">
        <f t="shared" si="10"/>
        <v>49.92</v>
      </c>
    </row>
    <row r="80" spans="1:9" ht="12.75">
      <c r="A80" s="2" t="s">
        <v>64</v>
      </c>
      <c r="B80" s="20">
        <v>721.3</v>
      </c>
      <c r="C80" s="20">
        <v>674.7</v>
      </c>
      <c r="D80" s="20">
        <v>660.6</v>
      </c>
      <c r="E80" s="20">
        <v>670.8</v>
      </c>
      <c r="F80" s="20">
        <v>501.8</v>
      </c>
      <c r="G80" s="20">
        <v>211.13</v>
      </c>
      <c r="H80" s="18">
        <v>226.82</v>
      </c>
      <c r="I80" s="15">
        <v>49.92</v>
      </c>
    </row>
    <row r="81" spans="1:9" ht="12.75">
      <c r="A81" s="2"/>
      <c r="B81" s="15"/>
      <c r="C81" s="15"/>
      <c r="D81" s="15"/>
      <c r="E81" s="15"/>
      <c r="F81" s="15"/>
      <c r="G81" s="15"/>
      <c r="H81" s="15"/>
      <c r="I81" s="15"/>
    </row>
    <row r="82" spans="1:9" ht="12.75">
      <c r="A82" s="4" t="s">
        <v>65</v>
      </c>
      <c r="B82" s="15">
        <f>SUM(B83:B85)</f>
        <v>0</v>
      </c>
      <c r="C82" s="15">
        <f aca="true" t="shared" si="11" ref="C82:I82">SUM(C83:C85)</f>
        <v>0</v>
      </c>
      <c r="D82" s="15">
        <f t="shared" si="11"/>
        <v>0</v>
      </c>
      <c r="E82" s="15">
        <f t="shared" si="11"/>
        <v>0</v>
      </c>
      <c r="F82" s="15">
        <f t="shared" si="11"/>
        <v>0</v>
      </c>
      <c r="G82" s="15">
        <f t="shared" si="11"/>
        <v>0</v>
      </c>
      <c r="H82" s="15">
        <f t="shared" si="11"/>
        <v>0</v>
      </c>
      <c r="I82" s="15">
        <f t="shared" si="11"/>
        <v>9829.62</v>
      </c>
    </row>
    <row r="83" spans="1:9" ht="12.75">
      <c r="A83" s="2" t="s">
        <v>66</v>
      </c>
      <c r="B83" s="15"/>
      <c r="C83" s="15"/>
      <c r="D83" s="15"/>
      <c r="E83" s="15"/>
      <c r="F83" s="15"/>
      <c r="G83" s="15"/>
      <c r="H83" s="15"/>
      <c r="I83" s="15"/>
    </row>
    <row r="84" spans="1:9" ht="12.75">
      <c r="A84" s="2" t="s">
        <v>67</v>
      </c>
      <c r="B84" s="15"/>
      <c r="C84" s="15"/>
      <c r="D84" s="15"/>
      <c r="E84" s="15"/>
      <c r="F84" s="15"/>
      <c r="G84" s="15"/>
      <c r="H84" s="15"/>
      <c r="I84" s="15"/>
    </row>
    <row r="85" spans="1:9" ht="12.75">
      <c r="A85" s="2" t="s">
        <v>68</v>
      </c>
      <c r="B85" s="20"/>
      <c r="C85" s="20"/>
      <c r="D85" s="20"/>
      <c r="E85" s="20"/>
      <c r="F85" s="20"/>
      <c r="G85" s="15"/>
      <c r="H85" s="18"/>
      <c r="I85" s="17">
        <v>9829.62</v>
      </c>
    </row>
    <row r="86" spans="1:9" ht="12.75">
      <c r="A86" s="2"/>
      <c r="B86" s="15"/>
      <c r="C86" s="15"/>
      <c r="D86" s="15"/>
      <c r="E86" s="15"/>
      <c r="F86" s="15"/>
      <c r="G86" s="15"/>
      <c r="H86" s="15"/>
      <c r="I86" s="15"/>
    </row>
    <row r="87" spans="1:9" ht="12.75">
      <c r="A87" s="4" t="s">
        <v>69</v>
      </c>
      <c r="B87" s="19">
        <f>SUM(B88:B95)</f>
        <v>14678.04</v>
      </c>
      <c r="C87" s="19">
        <f aca="true" t="shared" si="12" ref="C87:I87">SUM(C88:C95)</f>
        <v>14051.440000000002</v>
      </c>
      <c r="D87" s="19">
        <f t="shared" si="12"/>
        <v>13763.54</v>
      </c>
      <c r="E87" s="19">
        <f t="shared" si="12"/>
        <v>13914.34</v>
      </c>
      <c r="F87" s="19">
        <f t="shared" si="12"/>
        <v>14445.84</v>
      </c>
      <c r="G87" s="19">
        <f t="shared" si="12"/>
        <v>3066.17</v>
      </c>
      <c r="H87" s="19">
        <f t="shared" si="12"/>
        <v>4629.68</v>
      </c>
      <c r="I87" s="19">
        <f t="shared" si="12"/>
        <v>5764.86</v>
      </c>
    </row>
    <row r="88" spans="1:9" ht="12.75">
      <c r="A88" s="2" t="s">
        <v>70</v>
      </c>
      <c r="B88" s="15"/>
      <c r="C88" s="15"/>
      <c r="D88" s="15"/>
      <c r="E88" s="15"/>
      <c r="F88" s="15"/>
      <c r="G88" s="15"/>
      <c r="H88" s="15"/>
      <c r="I88" s="15"/>
    </row>
    <row r="89" spans="1:9" ht="12.75">
      <c r="A89" s="2" t="s">
        <v>71</v>
      </c>
      <c r="B89" s="20">
        <v>3737.4</v>
      </c>
      <c r="C89" s="20">
        <v>3365.5</v>
      </c>
      <c r="D89" s="20">
        <v>2818.8</v>
      </c>
      <c r="E89" s="20">
        <v>2632.4</v>
      </c>
      <c r="F89" s="20">
        <v>2700.3</v>
      </c>
      <c r="G89" s="17">
        <v>1737.73</v>
      </c>
      <c r="H89" s="18">
        <v>590.14</v>
      </c>
      <c r="I89" s="20">
        <v>777.3</v>
      </c>
    </row>
    <row r="90" spans="1:9" ht="12.75">
      <c r="A90" s="2" t="s">
        <v>72</v>
      </c>
      <c r="B90" s="20">
        <v>2136</v>
      </c>
      <c r="C90" s="20">
        <v>2279.6</v>
      </c>
      <c r="D90" s="20">
        <v>2742.5</v>
      </c>
      <c r="E90" s="20">
        <v>2966.3</v>
      </c>
      <c r="F90" s="20">
        <v>3612.7</v>
      </c>
      <c r="G90" s="20"/>
      <c r="H90" s="18"/>
      <c r="I90" s="15"/>
    </row>
    <row r="91" spans="1:9" ht="12.75">
      <c r="A91" s="2" t="s">
        <v>73</v>
      </c>
      <c r="B91" s="20">
        <v>4919.71</v>
      </c>
      <c r="C91" s="20">
        <v>4919.71</v>
      </c>
      <c r="D91" s="20">
        <v>4919.71</v>
      </c>
      <c r="E91" s="20">
        <v>4919.71</v>
      </c>
      <c r="F91" s="20">
        <v>4919.71</v>
      </c>
      <c r="G91" s="20"/>
      <c r="H91" s="18"/>
      <c r="I91" s="15"/>
    </row>
    <row r="92" spans="1:9" ht="12.75">
      <c r="A92" s="2" t="s">
        <v>74</v>
      </c>
      <c r="B92" s="20"/>
      <c r="C92" s="20"/>
      <c r="D92" s="20"/>
      <c r="E92" s="20"/>
      <c r="F92" s="20"/>
      <c r="G92" s="20">
        <v>1155.48</v>
      </c>
      <c r="H92" s="15">
        <v>2268.79</v>
      </c>
      <c r="I92" s="17">
        <v>2911.91</v>
      </c>
    </row>
    <row r="93" spans="1:9" ht="12.75">
      <c r="A93" s="2" t="s">
        <v>75</v>
      </c>
      <c r="B93" s="20">
        <v>1319.5</v>
      </c>
      <c r="C93" s="20">
        <v>921.2</v>
      </c>
      <c r="D93" s="20">
        <v>717.1</v>
      </c>
      <c r="E93" s="20">
        <v>830.5</v>
      </c>
      <c r="F93" s="20">
        <v>647.7</v>
      </c>
      <c r="G93" s="20">
        <v>168.7</v>
      </c>
      <c r="H93" s="18">
        <v>464.98</v>
      </c>
      <c r="I93" s="15">
        <v>624.52</v>
      </c>
    </row>
    <row r="94" spans="1:9" ht="12.75">
      <c r="A94" s="2" t="s">
        <v>76</v>
      </c>
      <c r="B94" s="20">
        <v>2565.43</v>
      </c>
      <c r="C94" s="20">
        <v>2565.43</v>
      </c>
      <c r="D94" s="20">
        <v>2565.43</v>
      </c>
      <c r="E94" s="20">
        <v>2565.43</v>
      </c>
      <c r="F94" s="20">
        <v>2565.43</v>
      </c>
      <c r="G94" s="20"/>
      <c r="H94" s="18"/>
      <c r="I94" s="15"/>
    </row>
    <row r="95" spans="1:9" ht="12.75">
      <c r="A95" s="6" t="s">
        <v>77</v>
      </c>
      <c r="B95" s="20"/>
      <c r="C95" s="20"/>
      <c r="D95" s="20"/>
      <c r="E95" s="20"/>
      <c r="F95" s="20"/>
      <c r="G95" s="20">
        <v>4.26</v>
      </c>
      <c r="H95" s="18">
        <v>1305.77</v>
      </c>
      <c r="I95" s="17">
        <v>1451.13</v>
      </c>
    </row>
    <row r="96" spans="1:9" ht="12.75">
      <c r="A96" s="6"/>
      <c r="B96" s="15"/>
      <c r="C96" s="15"/>
      <c r="D96" s="15"/>
      <c r="E96" s="15"/>
      <c r="F96" s="15"/>
      <c r="G96" s="15"/>
      <c r="H96" s="15"/>
      <c r="I96" s="15"/>
    </row>
    <row r="97" spans="1:9" ht="12.75">
      <c r="A97" s="4" t="s">
        <v>78</v>
      </c>
      <c r="B97" s="19">
        <f>SUM(B98:B105)</f>
        <v>5646.3</v>
      </c>
      <c r="C97" s="19">
        <f aca="true" t="shared" si="13" ref="C97:I97">SUM(C98:C105)</f>
        <v>5260.1</v>
      </c>
      <c r="D97" s="19">
        <f t="shared" si="13"/>
        <v>4306.9</v>
      </c>
      <c r="E97" s="19">
        <f t="shared" si="13"/>
        <v>4715.700000000001</v>
      </c>
      <c r="F97" s="19">
        <f t="shared" si="13"/>
        <v>4088.3999999999996</v>
      </c>
      <c r="G97" s="19">
        <f t="shared" si="13"/>
        <v>110.92</v>
      </c>
      <c r="H97" s="19">
        <f t="shared" si="13"/>
        <v>3227.66</v>
      </c>
      <c r="I97" s="19">
        <f t="shared" si="13"/>
        <v>2832.43</v>
      </c>
    </row>
    <row r="98" spans="1:9" ht="12.75">
      <c r="A98" s="2" t="s">
        <v>79</v>
      </c>
      <c r="B98" s="20">
        <v>1687.8</v>
      </c>
      <c r="C98" s="20">
        <v>2236.2</v>
      </c>
      <c r="D98" s="20">
        <v>2153.5</v>
      </c>
      <c r="E98" s="20">
        <v>1909.9</v>
      </c>
      <c r="F98" s="20">
        <v>1465.2</v>
      </c>
      <c r="G98" s="20"/>
      <c r="H98" s="18"/>
      <c r="I98" s="15"/>
    </row>
    <row r="99" spans="1:9" ht="12.75">
      <c r="A99" s="2" t="s">
        <v>80</v>
      </c>
      <c r="B99" s="20"/>
      <c r="C99" s="20"/>
      <c r="D99" s="20"/>
      <c r="E99" s="20"/>
      <c r="F99" s="20"/>
      <c r="G99" s="20">
        <v>76.74</v>
      </c>
      <c r="H99" s="18">
        <v>2058.92</v>
      </c>
      <c r="I99" s="17">
        <v>1926.4</v>
      </c>
    </row>
    <row r="100" spans="1:9" ht="12.75">
      <c r="A100" s="6" t="s">
        <v>81</v>
      </c>
      <c r="B100" s="15"/>
      <c r="C100" s="15"/>
      <c r="D100" s="15"/>
      <c r="E100" s="15"/>
      <c r="F100" s="15"/>
      <c r="G100" s="15"/>
      <c r="H100" s="15"/>
      <c r="I100" s="15"/>
    </row>
    <row r="101" spans="1:9" ht="12.75">
      <c r="A101" s="2" t="s">
        <v>82</v>
      </c>
      <c r="B101" s="20">
        <v>3958.5</v>
      </c>
      <c r="C101" s="20">
        <v>3023.9</v>
      </c>
      <c r="D101" s="20">
        <v>2153.4</v>
      </c>
      <c r="E101" s="20">
        <v>2805.8</v>
      </c>
      <c r="F101" s="20">
        <v>2623.2</v>
      </c>
      <c r="G101" s="20"/>
      <c r="H101" s="18"/>
      <c r="I101" s="15"/>
    </row>
    <row r="102" spans="1:9" ht="12.75">
      <c r="A102" s="2" t="s">
        <v>83</v>
      </c>
      <c r="B102" s="20"/>
      <c r="C102" s="20"/>
      <c r="D102" s="20"/>
      <c r="E102" s="20"/>
      <c r="F102" s="20"/>
      <c r="G102" s="20">
        <v>13.84</v>
      </c>
      <c r="H102" s="18">
        <v>574.02</v>
      </c>
      <c r="I102" s="15">
        <v>508.18</v>
      </c>
    </row>
    <row r="103" spans="1:9" ht="12.75">
      <c r="A103" s="6" t="s">
        <v>183</v>
      </c>
      <c r="B103" s="15"/>
      <c r="C103" s="15"/>
      <c r="D103" s="15"/>
      <c r="E103" s="15"/>
      <c r="F103" s="15"/>
      <c r="G103" s="15"/>
      <c r="H103" s="15"/>
      <c r="I103" s="15"/>
    </row>
    <row r="104" spans="1:9" ht="12.75">
      <c r="A104" s="6" t="s">
        <v>187</v>
      </c>
      <c r="B104" s="20"/>
      <c r="C104" s="20"/>
      <c r="D104" s="20"/>
      <c r="E104" s="20"/>
      <c r="F104" s="20"/>
      <c r="G104" s="20">
        <v>20.34</v>
      </c>
      <c r="H104" s="15">
        <v>436.21</v>
      </c>
      <c r="I104" s="15">
        <v>382.62</v>
      </c>
    </row>
    <row r="105" spans="1:9" ht="12.75">
      <c r="A105" s="6" t="s">
        <v>84</v>
      </c>
      <c r="B105" s="20"/>
      <c r="C105" s="20"/>
      <c r="D105" s="20"/>
      <c r="E105" s="20"/>
      <c r="F105" s="20"/>
      <c r="G105" s="20"/>
      <c r="H105" s="18">
        <v>158.51</v>
      </c>
      <c r="I105" s="15">
        <v>15.23</v>
      </c>
    </row>
    <row r="106" spans="1:9" ht="12.75">
      <c r="A106" s="6"/>
      <c r="B106" s="15"/>
      <c r="C106" s="15"/>
      <c r="D106" s="15"/>
      <c r="E106" s="15"/>
      <c r="F106" s="15"/>
      <c r="G106" s="15"/>
      <c r="H106" s="15"/>
      <c r="I106" s="15"/>
    </row>
    <row r="107" spans="1:9" ht="12.75">
      <c r="A107" s="4" t="s">
        <v>85</v>
      </c>
      <c r="B107" s="19">
        <f>SUM(B108:B112)</f>
        <v>1248.5</v>
      </c>
      <c r="C107" s="19">
        <f aca="true" t="shared" si="14" ref="C107:I107">SUM(C108:C112)</f>
        <v>1299.9</v>
      </c>
      <c r="D107" s="19">
        <f t="shared" si="14"/>
        <v>1586.1</v>
      </c>
      <c r="E107" s="19">
        <f t="shared" si="14"/>
        <v>1308.4</v>
      </c>
      <c r="F107" s="19">
        <f t="shared" si="14"/>
        <v>1023.4</v>
      </c>
      <c r="G107" s="19">
        <f t="shared" si="14"/>
        <v>142.66</v>
      </c>
      <c r="H107" s="19">
        <f t="shared" si="14"/>
        <v>2072.77</v>
      </c>
      <c r="I107" s="19">
        <f t="shared" si="14"/>
        <v>2353.2200000000003</v>
      </c>
    </row>
    <row r="108" spans="1:9" ht="12.75">
      <c r="A108" s="2" t="s">
        <v>86</v>
      </c>
      <c r="B108" s="20">
        <v>1248.5</v>
      </c>
      <c r="C108" s="20">
        <v>1299.9</v>
      </c>
      <c r="D108" s="20">
        <v>1586.1</v>
      </c>
      <c r="E108" s="20">
        <v>1308.4</v>
      </c>
      <c r="F108" s="20">
        <v>1023.4</v>
      </c>
      <c r="G108" s="20"/>
      <c r="H108" s="18"/>
      <c r="I108" s="15"/>
    </row>
    <row r="109" spans="1:9" ht="12.75">
      <c r="A109" s="2" t="s">
        <v>87</v>
      </c>
      <c r="B109" s="20"/>
      <c r="C109" s="20"/>
      <c r="D109" s="20"/>
      <c r="E109" s="20"/>
      <c r="F109" s="20"/>
      <c r="G109" s="20">
        <v>119.73</v>
      </c>
      <c r="H109" s="15">
        <v>1609.68</v>
      </c>
      <c r="I109" s="17">
        <v>1836.21</v>
      </c>
    </row>
    <row r="110" spans="1:9" ht="12.75">
      <c r="A110" s="2" t="s">
        <v>88</v>
      </c>
      <c r="B110" s="20"/>
      <c r="C110" s="20"/>
      <c r="D110" s="20"/>
      <c r="E110" s="20"/>
      <c r="F110" s="20"/>
      <c r="G110" s="20">
        <v>22.93</v>
      </c>
      <c r="H110" s="15">
        <v>463.09</v>
      </c>
      <c r="I110" s="15">
        <v>517.01</v>
      </c>
    </row>
    <row r="111" spans="1:9" ht="12.75">
      <c r="A111" s="2" t="s">
        <v>89</v>
      </c>
      <c r="B111" s="15"/>
      <c r="C111" s="15"/>
      <c r="D111" s="15"/>
      <c r="E111" s="15"/>
      <c r="F111" s="15"/>
      <c r="G111" s="15"/>
      <c r="H111" s="15"/>
      <c r="I111" s="15"/>
    </row>
    <row r="112" spans="1:9" ht="12.75">
      <c r="A112" s="2" t="s">
        <v>90</v>
      </c>
      <c r="B112" s="15"/>
      <c r="C112" s="15"/>
      <c r="D112" s="15"/>
      <c r="E112" s="15"/>
      <c r="F112" s="15"/>
      <c r="G112" s="15"/>
      <c r="H112" s="15"/>
      <c r="I112" s="15"/>
    </row>
    <row r="113" spans="1:9" ht="12.75">
      <c r="A113" s="2"/>
      <c r="B113" s="15"/>
      <c r="C113" s="15"/>
      <c r="D113" s="15"/>
      <c r="E113" s="15"/>
      <c r="F113" s="15"/>
      <c r="G113" s="15"/>
      <c r="H113" s="15"/>
      <c r="I113" s="15"/>
    </row>
    <row r="114" spans="1:9" ht="12.75">
      <c r="A114" s="4" t="s">
        <v>177</v>
      </c>
      <c r="B114" s="15"/>
      <c r="C114" s="15"/>
      <c r="D114" s="15"/>
      <c r="E114" s="15"/>
      <c r="F114" s="15"/>
      <c r="G114" s="15"/>
      <c r="H114" s="15"/>
      <c r="I114" s="15"/>
    </row>
    <row r="115" spans="1:9" ht="12.75">
      <c r="A115" s="2"/>
      <c r="B115" s="15"/>
      <c r="C115" s="15"/>
      <c r="D115" s="15"/>
      <c r="E115" s="15"/>
      <c r="F115" s="15"/>
      <c r="G115" s="15"/>
      <c r="H115" s="15"/>
      <c r="I115" s="15"/>
    </row>
    <row r="116" spans="1:9" ht="12.75">
      <c r="A116" s="3" t="s">
        <v>179</v>
      </c>
      <c r="B116" s="63">
        <f>SUM(B5,B58,B67,B72,B75,B77,B79,B82,B87,B97,B107,B114)</f>
        <v>53746.41</v>
      </c>
      <c r="C116" s="63">
        <f aca="true" t="shared" si="15" ref="C116:I116">SUM(C5,C58,C67,C72,C75,C77,C79,C82,C87,C97,C107,C114)</f>
        <v>53231.11</v>
      </c>
      <c r="D116" s="63">
        <f t="shared" si="15"/>
        <v>52897.61</v>
      </c>
      <c r="E116" s="63">
        <f t="shared" si="15"/>
        <v>52931.10999999999</v>
      </c>
      <c r="F116" s="63">
        <f t="shared" si="15"/>
        <v>110326.90999999999</v>
      </c>
      <c r="G116" s="63">
        <f t="shared" si="15"/>
        <v>71704.90000000001</v>
      </c>
      <c r="H116" s="63">
        <f t="shared" si="15"/>
        <v>77949.02400000002</v>
      </c>
      <c r="I116" s="63">
        <f t="shared" si="15"/>
        <v>95358.431</v>
      </c>
    </row>
    <row r="117" spans="2:9" ht="12.75">
      <c r="B117" s="26"/>
      <c r="C117" s="26"/>
      <c r="D117" s="26"/>
      <c r="E117" s="26"/>
      <c r="F117" s="26"/>
      <c r="G117" s="26"/>
      <c r="H117" s="26"/>
      <c r="I117" s="26"/>
    </row>
    <row r="118" spans="1:9" ht="12.75">
      <c r="A118" s="10" t="s">
        <v>91</v>
      </c>
      <c r="B118" s="15"/>
      <c r="C118" s="15"/>
      <c r="D118" s="15"/>
      <c r="E118" s="15"/>
      <c r="F118" s="15"/>
      <c r="G118" s="15"/>
      <c r="H118" s="15"/>
      <c r="I118" s="15"/>
    </row>
    <row r="119" spans="1:9" ht="12.75">
      <c r="A119" s="2"/>
      <c r="B119" s="15"/>
      <c r="C119" s="15"/>
      <c r="D119" s="15"/>
      <c r="E119" s="15"/>
      <c r="F119" s="15"/>
      <c r="G119" s="15"/>
      <c r="H119" s="15"/>
      <c r="I119" s="15"/>
    </row>
    <row r="120" spans="1:9" ht="12.75">
      <c r="A120" s="4" t="s">
        <v>92</v>
      </c>
      <c r="B120" s="19">
        <f>SUM(B121:B142)</f>
        <v>56459.30000000001</v>
      </c>
      <c r="C120" s="19">
        <f aca="true" t="shared" si="16" ref="C120:I120">SUM(C121:C142)</f>
        <v>56131.500000000015</v>
      </c>
      <c r="D120" s="19">
        <f t="shared" si="16"/>
        <v>58613.3</v>
      </c>
      <c r="E120" s="19">
        <f t="shared" si="16"/>
        <v>52779.600000000006</v>
      </c>
      <c r="F120" s="19">
        <f t="shared" si="16"/>
        <v>18025.600000000002</v>
      </c>
      <c r="G120" s="19">
        <f t="shared" si="16"/>
        <v>13054.76</v>
      </c>
      <c r="H120" s="19">
        <f t="shared" si="16"/>
        <v>13843.69</v>
      </c>
      <c r="I120" s="19">
        <f t="shared" si="16"/>
        <v>14891.97</v>
      </c>
    </row>
    <row r="121" spans="1:9" ht="12.75">
      <c r="A121" s="2" t="s">
        <v>93</v>
      </c>
      <c r="B121" s="20">
        <v>2374.7</v>
      </c>
      <c r="C121" s="20">
        <v>2353.2</v>
      </c>
      <c r="D121" s="20">
        <v>2155.9</v>
      </c>
      <c r="E121" s="20">
        <v>1765</v>
      </c>
      <c r="F121" s="20">
        <v>674</v>
      </c>
      <c r="G121" s="15">
        <v>424.17</v>
      </c>
      <c r="H121" s="18">
        <v>469.01</v>
      </c>
      <c r="I121" s="20">
        <v>505.96</v>
      </c>
    </row>
    <row r="122" spans="1:9" ht="12.75">
      <c r="A122" s="2" t="s">
        <v>94</v>
      </c>
      <c r="B122" s="20"/>
      <c r="C122" s="20"/>
      <c r="D122" s="20">
        <v>264.6</v>
      </c>
      <c r="E122" s="20">
        <v>20.9</v>
      </c>
      <c r="F122" s="20">
        <v>559.9</v>
      </c>
      <c r="G122" s="15">
        <v>219.57</v>
      </c>
      <c r="H122" s="18">
        <v>253.74</v>
      </c>
      <c r="I122" s="20">
        <v>273.94</v>
      </c>
    </row>
    <row r="123" spans="1:9" ht="12.75">
      <c r="A123" s="2" t="s">
        <v>95</v>
      </c>
      <c r="B123" s="20"/>
      <c r="C123" s="20"/>
      <c r="D123" s="20"/>
      <c r="E123" s="20">
        <v>0.1</v>
      </c>
      <c r="F123" s="20"/>
      <c r="G123" s="15"/>
      <c r="H123" s="18"/>
      <c r="I123" s="15"/>
    </row>
    <row r="124" spans="1:9" ht="12.75">
      <c r="A124" s="2" t="s">
        <v>96</v>
      </c>
      <c r="B124" s="20">
        <v>274.3</v>
      </c>
      <c r="C124" s="20">
        <v>167.6</v>
      </c>
      <c r="D124" s="20">
        <v>1287.6</v>
      </c>
      <c r="E124" s="20">
        <v>1762.6</v>
      </c>
      <c r="F124" s="20">
        <v>1091.6</v>
      </c>
      <c r="G124" s="15">
        <v>665.42</v>
      </c>
      <c r="H124" s="18">
        <v>762.26</v>
      </c>
      <c r="I124" s="20">
        <v>891.77</v>
      </c>
    </row>
    <row r="125" spans="1:9" ht="12.75">
      <c r="A125" s="2" t="s">
        <v>97</v>
      </c>
      <c r="B125" s="20"/>
      <c r="C125" s="20"/>
      <c r="D125" s="20"/>
      <c r="E125" s="20"/>
      <c r="F125" s="20"/>
      <c r="G125" s="15">
        <v>118.02</v>
      </c>
      <c r="H125" s="18">
        <v>116.18</v>
      </c>
      <c r="I125" s="20">
        <v>124.52</v>
      </c>
    </row>
    <row r="126" spans="1:9" ht="12.75">
      <c r="A126" s="2" t="s">
        <v>98</v>
      </c>
      <c r="B126" s="15"/>
      <c r="C126" s="15"/>
      <c r="D126" s="15"/>
      <c r="E126" s="15"/>
      <c r="F126" s="15"/>
      <c r="G126" s="15"/>
      <c r="H126" s="15"/>
      <c r="I126" s="15"/>
    </row>
    <row r="127" spans="1:9" ht="12.75">
      <c r="A127" s="2" t="s">
        <v>99</v>
      </c>
      <c r="B127" s="15"/>
      <c r="C127" s="15"/>
      <c r="D127" s="15"/>
      <c r="E127" s="15"/>
      <c r="F127" s="15"/>
      <c r="G127" s="15"/>
      <c r="H127" s="15"/>
      <c r="I127" s="15"/>
    </row>
    <row r="128" spans="1:9" ht="12.75">
      <c r="A128" s="2" t="s">
        <v>100</v>
      </c>
      <c r="B128" s="15"/>
      <c r="C128" s="15"/>
      <c r="D128" s="15"/>
      <c r="E128" s="15"/>
      <c r="F128" s="15"/>
      <c r="G128" s="15"/>
      <c r="H128" s="15"/>
      <c r="I128" s="15"/>
    </row>
    <row r="129" spans="1:9" ht="12.75">
      <c r="A129" s="2" t="s">
        <v>101</v>
      </c>
      <c r="B129" s="20"/>
      <c r="C129" s="20"/>
      <c r="D129" s="20">
        <v>53501.1</v>
      </c>
      <c r="E129" s="20">
        <v>48650.8</v>
      </c>
      <c r="F129" s="20">
        <v>15122.2</v>
      </c>
      <c r="G129" s="17">
        <v>10600.18</v>
      </c>
      <c r="H129" s="18">
        <v>11651.08</v>
      </c>
      <c r="I129" s="17">
        <v>12594.16</v>
      </c>
    </row>
    <row r="130" spans="1:9" ht="12.75">
      <c r="A130" s="2" t="s">
        <v>102</v>
      </c>
      <c r="B130" s="20">
        <v>42967.3</v>
      </c>
      <c r="C130" s="20">
        <v>45019.3</v>
      </c>
      <c r="D130" s="20">
        <v>342</v>
      </c>
      <c r="E130" s="20">
        <v>22.6</v>
      </c>
      <c r="F130" s="20"/>
      <c r="G130" s="15">
        <v>21.65</v>
      </c>
      <c r="H130" s="18"/>
      <c r="I130" s="15"/>
    </row>
    <row r="131" spans="1:9" ht="12.75">
      <c r="A131" s="2" t="s">
        <v>103</v>
      </c>
      <c r="B131" s="20">
        <v>2191</v>
      </c>
      <c r="C131" s="20">
        <v>2327.3</v>
      </c>
      <c r="D131" s="20">
        <v>13.1</v>
      </c>
      <c r="E131" s="20">
        <v>0.1</v>
      </c>
      <c r="F131" s="20"/>
      <c r="G131" s="15"/>
      <c r="H131" s="18"/>
      <c r="I131" s="15"/>
    </row>
    <row r="132" spans="1:9" ht="12.75">
      <c r="A132" s="2" t="s">
        <v>104</v>
      </c>
      <c r="B132" s="20"/>
      <c r="C132" s="20"/>
      <c r="D132" s="20">
        <v>324.2</v>
      </c>
      <c r="E132" s="20">
        <v>9.3</v>
      </c>
      <c r="F132" s="20">
        <v>363.7</v>
      </c>
      <c r="G132" s="15">
        <v>404.71</v>
      </c>
      <c r="H132" s="18">
        <v>192.79</v>
      </c>
      <c r="I132" s="20">
        <v>90.22</v>
      </c>
    </row>
    <row r="133" spans="1:9" ht="12.75">
      <c r="A133" s="2" t="s">
        <v>105</v>
      </c>
      <c r="B133" s="20">
        <v>1199.4</v>
      </c>
      <c r="C133" s="20">
        <v>1013.1</v>
      </c>
      <c r="D133" s="20">
        <v>45.9</v>
      </c>
      <c r="E133" s="20">
        <v>12.3</v>
      </c>
      <c r="F133" s="20"/>
      <c r="G133" s="15">
        <v>7.84</v>
      </c>
      <c r="H133" s="18"/>
      <c r="I133" s="15"/>
    </row>
    <row r="134" spans="1:9" ht="12.75">
      <c r="A134" s="2" t="s">
        <v>106</v>
      </c>
      <c r="B134" s="20">
        <v>7271.1</v>
      </c>
      <c r="C134" s="20">
        <v>5160.9</v>
      </c>
      <c r="D134" s="20">
        <v>156.3</v>
      </c>
      <c r="E134" s="20">
        <v>182.4</v>
      </c>
      <c r="F134" s="20">
        <v>15</v>
      </c>
      <c r="G134" s="15">
        <v>7.43</v>
      </c>
      <c r="H134" s="18">
        <v>-1.76</v>
      </c>
      <c r="I134" s="15"/>
    </row>
    <row r="135" spans="1:9" ht="12.75">
      <c r="A135" s="2" t="s">
        <v>107</v>
      </c>
      <c r="B135" s="20">
        <v>134.3</v>
      </c>
      <c r="C135" s="20"/>
      <c r="D135" s="20">
        <v>170.9</v>
      </c>
      <c r="E135" s="20">
        <v>91.8</v>
      </c>
      <c r="F135" s="20">
        <v>2.9</v>
      </c>
      <c r="G135" s="15"/>
      <c r="H135" s="18"/>
      <c r="I135" s="15"/>
    </row>
    <row r="136" spans="1:9" ht="12.75">
      <c r="A136" s="2" t="s">
        <v>108</v>
      </c>
      <c r="B136" s="20"/>
      <c r="C136" s="20"/>
      <c r="D136" s="20"/>
      <c r="E136" s="20"/>
      <c r="F136" s="20">
        <v>9.5</v>
      </c>
      <c r="G136" s="15">
        <v>70.23</v>
      </c>
      <c r="H136" s="18">
        <v>22.6</v>
      </c>
      <c r="I136" s="20">
        <v>31.97</v>
      </c>
    </row>
    <row r="137" spans="1:9" ht="12.75">
      <c r="A137" s="2" t="s">
        <v>109</v>
      </c>
      <c r="B137" s="20"/>
      <c r="C137" s="20"/>
      <c r="D137" s="20">
        <v>257.7</v>
      </c>
      <c r="E137" s="20">
        <v>169.7</v>
      </c>
      <c r="F137" s="20">
        <v>142.7</v>
      </c>
      <c r="G137" s="15">
        <v>465.45</v>
      </c>
      <c r="H137" s="18">
        <v>316.25</v>
      </c>
      <c r="I137" s="20">
        <v>332.97</v>
      </c>
    </row>
    <row r="138" spans="1:9" ht="12.75">
      <c r="A138" s="2" t="s">
        <v>110</v>
      </c>
      <c r="B138" s="20">
        <v>20.8</v>
      </c>
      <c r="C138" s="20">
        <v>3</v>
      </c>
      <c r="D138" s="20">
        <v>7.4</v>
      </c>
      <c r="E138" s="20"/>
      <c r="F138" s="20"/>
      <c r="G138" s="15"/>
      <c r="H138" s="18"/>
      <c r="I138" s="15"/>
    </row>
    <row r="139" spans="1:9" ht="12.75">
      <c r="A139" s="2" t="s">
        <v>111</v>
      </c>
      <c r="B139" s="20">
        <v>26.4</v>
      </c>
      <c r="C139" s="20">
        <v>28.3</v>
      </c>
      <c r="D139" s="20">
        <v>31.3</v>
      </c>
      <c r="E139" s="20">
        <v>47.8</v>
      </c>
      <c r="F139" s="20">
        <v>28</v>
      </c>
      <c r="G139" s="15">
        <v>41.14</v>
      </c>
      <c r="H139" s="18">
        <v>38.39</v>
      </c>
      <c r="I139" s="20">
        <v>23.43</v>
      </c>
    </row>
    <row r="140" spans="1:9" ht="12.75">
      <c r="A140" s="2" t="s">
        <v>112</v>
      </c>
      <c r="B140" s="20"/>
      <c r="C140" s="20">
        <v>58.8</v>
      </c>
      <c r="D140" s="20">
        <v>55.3</v>
      </c>
      <c r="E140" s="20">
        <v>44.2</v>
      </c>
      <c r="F140" s="20">
        <v>16.1</v>
      </c>
      <c r="G140" s="15">
        <v>9.18</v>
      </c>
      <c r="H140" s="18">
        <v>23.74</v>
      </c>
      <c r="I140" s="20">
        <v>23.03</v>
      </c>
    </row>
    <row r="141" spans="1:9" ht="12.75">
      <c r="A141" s="2" t="s">
        <v>113</v>
      </c>
      <c r="B141" s="20"/>
      <c r="C141" s="20"/>
      <c r="D141" s="20"/>
      <c r="E141" s="20"/>
      <c r="F141" s="20"/>
      <c r="G141" s="15"/>
      <c r="H141" s="18"/>
      <c r="I141" s="15"/>
    </row>
    <row r="142" spans="1:9" ht="12.75">
      <c r="A142" s="2" t="s">
        <v>114</v>
      </c>
      <c r="B142" s="20"/>
      <c r="C142" s="20"/>
      <c r="D142" s="20"/>
      <c r="E142" s="20"/>
      <c r="F142" s="20"/>
      <c r="G142" s="15">
        <v>-0.23</v>
      </c>
      <c r="H142" s="18">
        <v>-0.59</v>
      </c>
      <c r="I142" s="15"/>
    </row>
    <row r="143" spans="1:9" ht="12.75">
      <c r="A143" s="2"/>
      <c r="B143" s="15"/>
      <c r="C143" s="15"/>
      <c r="D143" s="15"/>
      <c r="E143" s="15"/>
      <c r="F143" s="15"/>
      <c r="G143" s="15"/>
      <c r="H143" s="15"/>
      <c r="I143" s="15"/>
    </row>
    <row r="144" spans="1:9" ht="12.75">
      <c r="A144" s="4" t="s">
        <v>115</v>
      </c>
      <c r="B144" s="15"/>
      <c r="C144" s="15"/>
      <c r="D144" s="15"/>
      <c r="E144" s="15"/>
      <c r="F144" s="15"/>
      <c r="G144" s="15"/>
      <c r="H144" s="15"/>
      <c r="I144" s="15"/>
    </row>
    <row r="145" spans="1:9" ht="12.75">
      <c r="A145" s="2"/>
      <c r="B145" s="15"/>
      <c r="C145" s="15"/>
      <c r="D145" s="15"/>
      <c r="E145" s="15"/>
      <c r="F145" s="15"/>
      <c r="G145" s="15"/>
      <c r="H145" s="15"/>
      <c r="I145" s="15"/>
    </row>
    <row r="146" spans="1:9" ht="12.75">
      <c r="A146" s="4" t="s">
        <v>116</v>
      </c>
      <c r="B146" s="19">
        <f>SUM(B147:B158)</f>
        <v>22415.8</v>
      </c>
      <c r="C146" s="19">
        <f aca="true" t="shared" si="17" ref="C146:I146">SUM(C147:C158)</f>
        <v>38267.6</v>
      </c>
      <c r="D146" s="19">
        <f t="shared" si="17"/>
        <v>29322</v>
      </c>
      <c r="E146" s="19">
        <f t="shared" si="17"/>
        <v>31354.7</v>
      </c>
      <c r="F146" s="19">
        <f t="shared" si="17"/>
        <v>18781.300000000003</v>
      </c>
      <c r="G146" s="19">
        <f t="shared" si="17"/>
        <v>17589.27</v>
      </c>
      <c r="H146" s="19">
        <f t="shared" si="17"/>
        <v>13597.63</v>
      </c>
      <c r="I146" s="19">
        <f t="shared" si="17"/>
        <v>13898.8</v>
      </c>
    </row>
    <row r="147" spans="1:9" ht="12.75">
      <c r="A147" s="2" t="s">
        <v>117</v>
      </c>
      <c r="B147" s="20">
        <v>2009.8</v>
      </c>
      <c r="C147" s="20">
        <v>4207.1</v>
      </c>
      <c r="D147" s="20">
        <v>1684.2</v>
      </c>
      <c r="E147" s="20">
        <v>3681</v>
      </c>
      <c r="F147" s="20">
        <v>1313.5</v>
      </c>
      <c r="G147" s="17">
        <v>1168.66</v>
      </c>
      <c r="H147" s="18">
        <v>734.22</v>
      </c>
      <c r="I147" s="20">
        <v>332.45</v>
      </c>
    </row>
    <row r="148" spans="1:9" ht="12.75">
      <c r="A148" s="2" t="s">
        <v>118</v>
      </c>
      <c r="B148" s="20"/>
      <c r="C148" s="20"/>
      <c r="D148" s="20">
        <v>1362.6</v>
      </c>
      <c r="E148" s="20">
        <v>2741.2</v>
      </c>
      <c r="F148" s="20"/>
      <c r="G148" s="15"/>
      <c r="H148" s="18"/>
      <c r="I148" s="15"/>
    </row>
    <row r="149" spans="1:9" ht="12.75">
      <c r="A149" s="2" t="s">
        <v>119</v>
      </c>
      <c r="B149" s="20"/>
      <c r="C149" s="20"/>
      <c r="D149" s="20"/>
      <c r="E149" s="20">
        <v>599</v>
      </c>
      <c r="F149" s="20">
        <v>1164.5</v>
      </c>
      <c r="G149" s="15"/>
      <c r="H149" s="18"/>
      <c r="I149" s="15"/>
    </row>
    <row r="150" spans="1:9" ht="12.75">
      <c r="A150" s="2" t="s">
        <v>120</v>
      </c>
      <c r="B150" s="20"/>
      <c r="C150" s="20"/>
      <c r="D150" s="20"/>
      <c r="E150" s="20"/>
      <c r="F150" s="20">
        <v>471.8</v>
      </c>
      <c r="G150" s="15">
        <v>609.47</v>
      </c>
      <c r="H150" s="18">
        <v>530.13</v>
      </c>
      <c r="I150" s="15">
        <v>506.92</v>
      </c>
    </row>
    <row r="151" spans="1:9" ht="12.75">
      <c r="A151" s="2" t="s">
        <v>121</v>
      </c>
      <c r="B151" s="20">
        <v>1109.9</v>
      </c>
      <c r="C151" s="20">
        <v>8511.5</v>
      </c>
      <c r="D151" s="20">
        <v>4129.6</v>
      </c>
      <c r="E151" s="20">
        <v>3940.3</v>
      </c>
      <c r="F151" s="20">
        <v>2850.8</v>
      </c>
      <c r="G151" s="17">
        <v>7576.51</v>
      </c>
      <c r="H151" s="18">
        <v>4366.49</v>
      </c>
      <c r="I151" s="17">
        <v>4768.74</v>
      </c>
    </row>
    <row r="152" spans="1:9" ht="12.75">
      <c r="A152" s="2" t="s">
        <v>122</v>
      </c>
      <c r="B152" s="20">
        <v>1018.9</v>
      </c>
      <c r="C152" s="20">
        <v>2497.9</v>
      </c>
      <c r="D152" s="20">
        <v>1977.7</v>
      </c>
      <c r="E152" s="20">
        <v>1636.4</v>
      </c>
      <c r="F152" s="20">
        <v>1286.8</v>
      </c>
      <c r="G152" s="15">
        <v>-2.17</v>
      </c>
      <c r="H152" s="18">
        <v>0.08</v>
      </c>
      <c r="I152" s="15"/>
    </row>
    <row r="153" spans="1:9" ht="12.75">
      <c r="A153" s="6" t="s">
        <v>123</v>
      </c>
      <c r="B153" s="20">
        <v>3042.6</v>
      </c>
      <c r="C153" s="20">
        <v>2869.5</v>
      </c>
      <c r="D153" s="20">
        <v>2779.3</v>
      </c>
      <c r="E153" s="20">
        <v>2767.8</v>
      </c>
      <c r="F153" s="20">
        <v>2656.6</v>
      </c>
      <c r="G153" s="15">
        <v>15.32</v>
      </c>
      <c r="H153" s="18">
        <v>0.21</v>
      </c>
      <c r="I153" s="15"/>
    </row>
    <row r="154" spans="1:9" ht="12.75">
      <c r="A154" s="2" t="s">
        <v>124</v>
      </c>
      <c r="B154" s="20">
        <v>394.6</v>
      </c>
      <c r="C154" s="20">
        <v>616</v>
      </c>
      <c r="D154" s="20">
        <v>591.3</v>
      </c>
      <c r="E154" s="20">
        <v>578.3</v>
      </c>
      <c r="F154" s="20">
        <v>570.5</v>
      </c>
      <c r="G154" s="15">
        <v>11.06</v>
      </c>
      <c r="H154" s="18">
        <v>0.07</v>
      </c>
      <c r="I154" s="15"/>
    </row>
    <row r="155" spans="1:9" ht="12.75">
      <c r="A155" s="2" t="s">
        <v>125</v>
      </c>
      <c r="B155" s="20"/>
      <c r="C155" s="20"/>
      <c r="D155" s="20"/>
      <c r="E155" s="20"/>
      <c r="F155" s="20"/>
      <c r="G155" s="15">
        <v>990.31</v>
      </c>
      <c r="H155" s="18">
        <v>945.12</v>
      </c>
      <c r="I155" s="15">
        <v>928.8</v>
      </c>
    </row>
    <row r="156" spans="1:9" ht="12.75">
      <c r="A156" s="2" t="s">
        <v>126</v>
      </c>
      <c r="B156" s="20">
        <v>11076.1</v>
      </c>
      <c r="C156" s="20">
        <v>14945.9</v>
      </c>
      <c r="D156" s="20">
        <v>12450</v>
      </c>
      <c r="E156" s="20">
        <v>11349.8</v>
      </c>
      <c r="F156" s="20">
        <v>6103</v>
      </c>
      <c r="G156" s="17">
        <v>5523.12</v>
      </c>
      <c r="H156" s="18">
        <v>5362.05</v>
      </c>
      <c r="I156" s="17">
        <v>5639.44</v>
      </c>
    </row>
    <row r="157" spans="1:9" ht="12.75">
      <c r="A157" s="2" t="s">
        <v>127</v>
      </c>
      <c r="B157" s="20">
        <v>3270.6</v>
      </c>
      <c r="C157" s="20">
        <v>4491.1</v>
      </c>
      <c r="D157" s="20">
        <v>3781.5</v>
      </c>
      <c r="E157" s="20">
        <v>3495.7</v>
      </c>
      <c r="F157" s="20">
        <v>1789.4</v>
      </c>
      <c r="G157" s="17">
        <v>1696.84</v>
      </c>
      <c r="H157" s="18">
        <v>1659.26</v>
      </c>
      <c r="I157" s="17">
        <v>1722.45</v>
      </c>
    </row>
    <row r="158" spans="1:9" ht="12.75">
      <c r="A158" s="2" t="s">
        <v>128</v>
      </c>
      <c r="B158" s="20">
        <v>493.3</v>
      </c>
      <c r="C158" s="20">
        <v>128.6</v>
      </c>
      <c r="D158" s="20">
        <v>565.8</v>
      </c>
      <c r="E158" s="20">
        <v>565.2</v>
      </c>
      <c r="F158" s="20">
        <v>574.4</v>
      </c>
      <c r="G158" s="15">
        <v>0.15</v>
      </c>
      <c r="H158" s="18"/>
      <c r="I158" s="15"/>
    </row>
    <row r="159" spans="1:9" ht="12.75">
      <c r="A159" s="2"/>
      <c r="B159" s="15"/>
      <c r="C159" s="15"/>
      <c r="D159" s="15"/>
      <c r="E159" s="15"/>
      <c r="F159" s="15"/>
      <c r="G159" s="15"/>
      <c r="H159" s="15"/>
      <c r="I159" s="15"/>
    </row>
    <row r="160" spans="1:9" ht="12.75">
      <c r="A160" s="10" t="s">
        <v>180</v>
      </c>
      <c r="B160" s="64">
        <f>SUM(B120,B144,B146)</f>
        <v>78875.1</v>
      </c>
      <c r="C160" s="64">
        <f aca="true" t="shared" si="18" ref="C160:I160">SUM(C120,C144,C146)</f>
        <v>94399.1</v>
      </c>
      <c r="D160" s="64">
        <f t="shared" si="18"/>
        <v>87935.3</v>
      </c>
      <c r="E160" s="64">
        <f t="shared" si="18"/>
        <v>84134.3</v>
      </c>
      <c r="F160" s="64">
        <f t="shared" si="18"/>
        <v>36806.90000000001</v>
      </c>
      <c r="G160" s="64">
        <f t="shared" si="18"/>
        <v>30644.03</v>
      </c>
      <c r="H160" s="64">
        <f t="shared" si="18"/>
        <v>27441.32</v>
      </c>
      <c r="I160" s="64">
        <f t="shared" si="18"/>
        <v>28790.769999999997</v>
      </c>
    </row>
    <row r="161" spans="2:9" ht="12.75">
      <c r="B161" s="26"/>
      <c r="C161" s="26"/>
      <c r="D161" s="26"/>
      <c r="E161" s="26"/>
      <c r="F161" s="26"/>
      <c r="G161" s="26"/>
      <c r="H161" s="26"/>
      <c r="I161" s="26"/>
    </row>
    <row r="162" spans="1:9" ht="12.75">
      <c r="A162" s="11" t="s">
        <v>129</v>
      </c>
      <c r="B162" s="15"/>
      <c r="C162" s="15"/>
      <c r="D162" s="15"/>
      <c r="E162" s="15"/>
      <c r="F162" s="15"/>
      <c r="G162" s="15"/>
      <c r="H162" s="15"/>
      <c r="I162" s="15"/>
    </row>
    <row r="163" spans="1:9" ht="12.75">
      <c r="A163" s="12"/>
      <c r="B163" s="15"/>
      <c r="C163" s="15"/>
      <c r="D163" s="15"/>
      <c r="E163" s="15"/>
      <c r="F163" s="15"/>
      <c r="G163" s="15"/>
      <c r="H163" s="15"/>
      <c r="I163" s="15"/>
    </row>
    <row r="164" spans="1:9" ht="12.75">
      <c r="A164" s="4" t="s">
        <v>130</v>
      </c>
      <c r="B164" s="50">
        <v>302794.5976553957</v>
      </c>
      <c r="C164" s="50">
        <v>217402.42566769285</v>
      </c>
      <c r="D164" s="50">
        <v>177448.2479349461</v>
      </c>
      <c r="E164" s="50">
        <v>203558.30538262127</v>
      </c>
      <c r="F164" s="50">
        <v>162865.22573528512</v>
      </c>
      <c r="G164" s="50">
        <v>155708.09548687583</v>
      </c>
      <c r="H164" s="50">
        <v>64504.53077407089</v>
      </c>
      <c r="I164" s="50">
        <v>57438.73078936566</v>
      </c>
    </row>
    <row r="165" spans="1:9" ht="12.75">
      <c r="A165" s="4"/>
      <c r="B165" s="15"/>
      <c r="C165" s="15"/>
      <c r="D165" s="15"/>
      <c r="E165" s="15"/>
      <c r="F165" s="15"/>
      <c r="G165" s="15"/>
      <c r="H165" s="15"/>
      <c r="I165" s="15"/>
    </row>
    <row r="166" spans="1:9" ht="12.75">
      <c r="A166" s="4" t="s">
        <v>131</v>
      </c>
      <c r="B166" s="19">
        <f>SUM(B167:B211)</f>
        <v>16643</v>
      </c>
      <c r="C166" s="19">
        <f aca="true" t="shared" si="19" ref="C166:I166">SUM(C167:C211)</f>
        <v>15464</v>
      </c>
      <c r="D166" s="19">
        <f t="shared" si="19"/>
        <v>16169.6</v>
      </c>
      <c r="E166" s="19">
        <f t="shared" si="19"/>
        <v>13619.1</v>
      </c>
      <c r="F166" s="19">
        <f t="shared" si="19"/>
        <v>20685.699999999997</v>
      </c>
      <c r="G166" s="19">
        <f t="shared" si="19"/>
        <v>10331.89</v>
      </c>
      <c r="H166" s="19">
        <f t="shared" si="19"/>
        <v>9357.05</v>
      </c>
      <c r="I166" s="19">
        <f t="shared" si="19"/>
        <v>8019.41</v>
      </c>
    </row>
    <row r="167" spans="1:9" ht="12.75">
      <c r="A167" s="2" t="s">
        <v>132</v>
      </c>
      <c r="B167" s="20">
        <v>1283.7</v>
      </c>
      <c r="C167" s="20">
        <v>1472</v>
      </c>
      <c r="D167" s="20">
        <v>1503.3</v>
      </c>
      <c r="E167" s="20">
        <v>1908.7</v>
      </c>
      <c r="F167" s="20">
        <v>273.7</v>
      </c>
      <c r="G167" s="15"/>
      <c r="H167" s="18"/>
      <c r="I167" s="15"/>
    </row>
    <row r="168" spans="1:9" ht="12.75">
      <c r="A168" s="2" t="s">
        <v>133</v>
      </c>
      <c r="B168" s="15"/>
      <c r="C168" s="15"/>
      <c r="D168" s="15"/>
      <c r="E168" s="15"/>
      <c r="F168" s="15"/>
      <c r="G168" s="15"/>
      <c r="H168" s="15"/>
      <c r="I168" s="15"/>
    </row>
    <row r="169" spans="1:9" ht="12.75">
      <c r="A169" s="2" t="s">
        <v>134</v>
      </c>
      <c r="B169" s="15"/>
      <c r="C169" s="15"/>
      <c r="D169" s="15"/>
      <c r="E169" s="15"/>
      <c r="F169" s="15"/>
      <c r="G169" s="15"/>
      <c r="H169" s="15"/>
      <c r="I169" s="15"/>
    </row>
    <row r="170" spans="1:9" ht="12.75">
      <c r="A170" s="2" t="s">
        <v>135</v>
      </c>
      <c r="B170" s="15"/>
      <c r="C170" s="15"/>
      <c r="D170" s="15"/>
      <c r="E170" s="15"/>
      <c r="F170" s="15"/>
      <c r="G170" s="15"/>
      <c r="H170" s="15"/>
      <c r="I170" s="15"/>
    </row>
    <row r="171" spans="1:9" ht="12.75">
      <c r="A171" s="2" t="s">
        <v>136</v>
      </c>
      <c r="B171" s="15"/>
      <c r="C171" s="15"/>
      <c r="D171" s="15"/>
      <c r="E171" s="15"/>
      <c r="F171" s="15"/>
      <c r="G171" s="15"/>
      <c r="H171" s="15"/>
      <c r="I171" s="15"/>
    </row>
    <row r="172" spans="1:9" ht="12.75">
      <c r="A172" s="2" t="s">
        <v>137</v>
      </c>
      <c r="B172" s="15"/>
      <c r="C172" s="15"/>
      <c r="D172" s="15"/>
      <c r="E172" s="15"/>
      <c r="F172" s="15"/>
      <c r="G172" s="15"/>
      <c r="H172" s="15"/>
      <c r="I172" s="15"/>
    </row>
    <row r="173" spans="1:9" ht="12.75">
      <c r="A173" s="2" t="s">
        <v>138</v>
      </c>
      <c r="B173" s="20">
        <v>512.1</v>
      </c>
      <c r="C173" s="20">
        <v>474.8</v>
      </c>
      <c r="D173" s="20">
        <v>480.1</v>
      </c>
      <c r="E173" s="20">
        <v>417.4</v>
      </c>
      <c r="F173" s="20">
        <v>448.4</v>
      </c>
      <c r="G173" s="15">
        <v>105.51</v>
      </c>
      <c r="H173" s="18">
        <v>82.84</v>
      </c>
      <c r="I173" s="20">
        <v>40.47</v>
      </c>
    </row>
    <row r="174" spans="1:9" ht="12.75">
      <c r="A174" s="2" t="s">
        <v>139</v>
      </c>
      <c r="B174" s="20"/>
      <c r="C174" s="20"/>
      <c r="D174" s="20"/>
      <c r="E174" s="20"/>
      <c r="F174" s="20"/>
      <c r="G174" s="15">
        <v>3.93</v>
      </c>
      <c r="H174" s="18">
        <v>3.56</v>
      </c>
      <c r="I174" s="15">
        <v>1.28</v>
      </c>
    </row>
    <row r="175" spans="1:9" ht="12.75">
      <c r="A175" s="2" t="s">
        <v>140</v>
      </c>
      <c r="B175" s="20"/>
      <c r="C175" s="20"/>
      <c r="D175" s="20"/>
      <c r="E175" s="20"/>
      <c r="F175" s="20"/>
      <c r="G175" s="15"/>
      <c r="H175" s="18">
        <v>59.64</v>
      </c>
      <c r="I175" s="15"/>
    </row>
    <row r="176" spans="1:9" ht="12.75">
      <c r="A176" s="2" t="s">
        <v>141</v>
      </c>
      <c r="B176" s="15"/>
      <c r="C176" s="15"/>
      <c r="D176" s="15"/>
      <c r="E176" s="15"/>
      <c r="F176" s="15"/>
      <c r="G176" s="15"/>
      <c r="H176" s="15"/>
      <c r="I176" s="15"/>
    </row>
    <row r="177" spans="1:9" ht="12.75">
      <c r="A177" s="2" t="s">
        <v>142</v>
      </c>
      <c r="B177" s="20"/>
      <c r="C177" s="20">
        <v>66</v>
      </c>
      <c r="D177" s="20">
        <v>91.1</v>
      </c>
      <c r="E177" s="20"/>
      <c r="F177" s="20"/>
      <c r="G177" s="15"/>
      <c r="H177" s="18">
        <v>73.86</v>
      </c>
      <c r="I177" s="15"/>
    </row>
    <row r="178" spans="1:9" ht="12.75">
      <c r="A178" s="2" t="s">
        <v>143</v>
      </c>
      <c r="B178" s="15"/>
      <c r="C178" s="15"/>
      <c r="D178" s="15"/>
      <c r="E178" s="15"/>
      <c r="F178" s="15"/>
      <c r="G178" s="15"/>
      <c r="H178" s="15"/>
      <c r="I178" s="15"/>
    </row>
    <row r="179" spans="1:9" ht="12.75">
      <c r="A179" s="2" t="s">
        <v>144</v>
      </c>
      <c r="B179" s="20">
        <v>499.2</v>
      </c>
      <c r="C179" s="20">
        <v>433.2</v>
      </c>
      <c r="D179" s="20"/>
      <c r="E179" s="20"/>
      <c r="F179" s="20"/>
      <c r="G179" s="15"/>
      <c r="H179" s="18"/>
      <c r="I179" s="15"/>
    </row>
    <row r="180" spans="1:9" ht="12.75">
      <c r="A180" s="2" t="s">
        <v>145</v>
      </c>
      <c r="B180" s="15"/>
      <c r="C180" s="15"/>
      <c r="D180" s="15"/>
      <c r="E180" s="15"/>
      <c r="F180" s="15"/>
      <c r="G180" s="15"/>
      <c r="H180" s="15"/>
      <c r="I180" s="15"/>
    </row>
    <row r="181" spans="1:9" ht="12.75">
      <c r="A181" s="2" t="s">
        <v>146</v>
      </c>
      <c r="B181" s="20">
        <v>24</v>
      </c>
      <c r="C181" s="20">
        <v>24</v>
      </c>
      <c r="D181" s="20">
        <v>21.3</v>
      </c>
      <c r="E181" s="20">
        <v>25</v>
      </c>
      <c r="F181" s="20">
        <v>25</v>
      </c>
      <c r="G181" s="15">
        <v>25</v>
      </c>
      <c r="H181" s="18">
        <v>23.1</v>
      </c>
      <c r="I181" s="20">
        <v>23.5</v>
      </c>
    </row>
    <row r="182" spans="1:9" ht="12.75">
      <c r="A182" s="2" t="s">
        <v>147</v>
      </c>
      <c r="B182" s="20">
        <v>130.3</v>
      </c>
      <c r="C182" s="20">
        <v>163.1</v>
      </c>
      <c r="D182" s="20">
        <v>25.6</v>
      </c>
      <c r="E182" s="20">
        <v>145</v>
      </c>
      <c r="F182" s="20"/>
      <c r="G182" s="15"/>
      <c r="H182" s="18">
        <v>-1.15</v>
      </c>
      <c r="I182" s="15"/>
    </row>
    <row r="183" spans="1:9" ht="12.75">
      <c r="A183" s="2" t="s">
        <v>148</v>
      </c>
      <c r="B183" s="15"/>
      <c r="C183" s="15"/>
      <c r="D183" s="15"/>
      <c r="E183" s="15"/>
      <c r="F183" s="15"/>
      <c r="G183" s="15"/>
      <c r="H183" s="15"/>
      <c r="I183" s="15"/>
    </row>
    <row r="184" spans="1:9" ht="12.75">
      <c r="A184" s="2"/>
      <c r="B184" s="15"/>
      <c r="C184" s="15"/>
      <c r="D184" s="15"/>
      <c r="E184" s="15"/>
      <c r="F184" s="15"/>
      <c r="G184" s="15"/>
      <c r="H184" s="15"/>
      <c r="I184" s="15"/>
    </row>
    <row r="185" spans="1:9" ht="12.75">
      <c r="A185" s="2" t="s">
        <v>149</v>
      </c>
      <c r="B185" s="15"/>
      <c r="C185" s="15"/>
      <c r="D185" s="15"/>
      <c r="E185" s="15"/>
      <c r="F185" s="15"/>
      <c r="G185" s="15"/>
      <c r="H185" s="15"/>
      <c r="I185" s="15"/>
    </row>
    <row r="186" spans="1:9" ht="12.75">
      <c r="A186" s="2" t="s">
        <v>150</v>
      </c>
      <c r="B186" s="15"/>
      <c r="C186" s="15"/>
      <c r="D186" s="15"/>
      <c r="E186" s="15"/>
      <c r="F186" s="15"/>
      <c r="G186" s="15"/>
      <c r="H186" s="15"/>
      <c r="I186" s="15"/>
    </row>
    <row r="187" spans="1:9" ht="12.75">
      <c r="A187" s="2" t="s">
        <v>151</v>
      </c>
      <c r="B187" s="20">
        <v>12.5</v>
      </c>
      <c r="C187" s="20">
        <v>5</v>
      </c>
      <c r="D187" s="20">
        <v>42.2</v>
      </c>
      <c r="E187" s="20">
        <v>31.4</v>
      </c>
      <c r="F187" s="20">
        <v>68.3</v>
      </c>
      <c r="G187" s="15">
        <v>13.85</v>
      </c>
      <c r="H187" s="18"/>
      <c r="I187" s="15"/>
    </row>
    <row r="188" spans="1:9" ht="12.75">
      <c r="A188" s="2" t="s">
        <v>152</v>
      </c>
      <c r="B188" s="20">
        <v>1.1</v>
      </c>
      <c r="C188" s="20">
        <v>3.1</v>
      </c>
      <c r="D188" s="20">
        <v>1.4</v>
      </c>
      <c r="E188" s="20">
        <v>0.3</v>
      </c>
      <c r="F188" s="20"/>
      <c r="G188" s="15"/>
      <c r="H188" s="18"/>
      <c r="I188" s="15"/>
    </row>
    <row r="189" spans="1:9" ht="12.75">
      <c r="A189" s="2" t="s">
        <v>153</v>
      </c>
      <c r="B189" s="20">
        <v>44.8</v>
      </c>
      <c r="C189" s="20">
        <v>83</v>
      </c>
      <c r="D189" s="20">
        <v>217.9</v>
      </c>
      <c r="E189" s="20">
        <v>230.1</v>
      </c>
      <c r="F189" s="20">
        <v>138.9</v>
      </c>
      <c r="G189" s="15"/>
      <c r="H189" s="18"/>
      <c r="I189" s="15"/>
    </row>
    <row r="190" spans="1:9" ht="12.75">
      <c r="A190" s="2" t="s">
        <v>154</v>
      </c>
      <c r="B190" s="15"/>
      <c r="C190" s="15"/>
      <c r="D190" s="15"/>
      <c r="E190" s="15"/>
      <c r="F190" s="15"/>
      <c r="G190" s="15"/>
      <c r="H190" s="15"/>
      <c r="I190" s="15"/>
    </row>
    <row r="191" spans="1:9" ht="12.75">
      <c r="A191" s="2" t="s">
        <v>155</v>
      </c>
      <c r="B191" s="20">
        <v>3198.9</v>
      </c>
      <c r="C191" s="20">
        <v>3243.3</v>
      </c>
      <c r="D191" s="20">
        <v>2307.4</v>
      </c>
      <c r="E191" s="20">
        <v>2450.1</v>
      </c>
      <c r="F191" s="20">
        <v>3057.4</v>
      </c>
      <c r="G191" s="29">
        <v>1226</v>
      </c>
      <c r="H191" s="18">
        <v>1591.08</v>
      </c>
      <c r="I191" s="15"/>
    </row>
    <row r="192" spans="1:9" ht="12.75">
      <c r="A192" s="2" t="s">
        <v>156</v>
      </c>
      <c r="B192" s="20">
        <v>348.3</v>
      </c>
      <c r="C192" s="20">
        <v>273.9</v>
      </c>
      <c r="D192" s="20">
        <v>223.3</v>
      </c>
      <c r="E192" s="20">
        <v>220.8</v>
      </c>
      <c r="F192" s="20">
        <v>195.2</v>
      </c>
      <c r="G192" s="15">
        <v>188.84</v>
      </c>
      <c r="H192" s="18">
        <v>259.14</v>
      </c>
      <c r="I192" s="15"/>
    </row>
    <row r="193" spans="1:9" ht="12.75">
      <c r="A193" s="6" t="s">
        <v>157</v>
      </c>
      <c r="B193" s="20">
        <v>17.1</v>
      </c>
      <c r="C193" s="20">
        <v>2.4</v>
      </c>
      <c r="D193" s="20">
        <v>13.3</v>
      </c>
      <c r="E193" s="20"/>
      <c r="F193" s="20"/>
      <c r="G193" s="15"/>
      <c r="H193" s="18"/>
      <c r="I193" s="15"/>
    </row>
    <row r="194" spans="1:9" ht="12.75">
      <c r="A194" s="6" t="s">
        <v>158</v>
      </c>
      <c r="B194" s="20">
        <v>242.4</v>
      </c>
      <c r="C194" s="20">
        <v>22.3</v>
      </c>
      <c r="D194" s="20">
        <v>58.2</v>
      </c>
      <c r="E194" s="20">
        <v>1.9</v>
      </c>
      <c r="F194" s="20">
        <v>76.5</v>
      </c>
      <c r="G194" s="15">
        <v>4.35</v>
      </c>
      <c r="H194" s="18"/>
      <c r="I194" s="15"/>
    </row>
    <row r="195" spans="1:9" ht="12.75">
      <c r="A195" s="6" t="s">
        <v>159</v>
      </c>
      <c r="B195" s="20">
        <v>35.4</v>
      </c>
      <c r="C195" s="20">
        <v>8.6</v>
      </c>
      <c r="D195" s="20">
        <v>20</v>
      </c>
      <c r="E195" s="20">
        <v>8.3</v>
      </c>
      <c r="F195" s="20">
        <v>6.4</v>
      </c>
      <c r="G195" s="15">
        <v>4.63</v>
      </c>
      <c r="H195" s="18">
        <v>0.91</v>
      </c>
      <c r="I195" s="15"/>
    </row>
    <row r="196" spans="1:9" ht="12.75">
      <c r="A196" s="6" t="s">
        <v>160</v>
      </c>
      <c r="B196" s="20"/>
      <c r="C196" s="20"/>
      <c r="D196" s="20"/>
      <c r="E196" s="20"/>
      <c r="F196" s="20"/>
      <c r="G196" s="15"/>
      <c r="H196" s="18"/>
      <c r="I196" s="17">
        <v>1757.42</v>
      </c>
    </row>
    <row r="197" spans="1:9" ht="12.75">
      <c r="A197" s="6" t="s">
        <v>161</v>
      </c>
      <c r="B197" s="20"/>
      <c r="C197" s="20"/>
      <c r="D197" s="20"/>
      <c r="E197" s="20"/>
      <c r="F197" s="20"/>
      <c r="G197" s="15"/>
      <c r="H197" s="18"/>
      <c r="I197" s="15">
        <v>0.95</v>
      </c>
    </row>
    <row r="198" spans="1:9" ht="12.75">
      <c r="A198" s="2" t="s">
        <v>162</v>
      </c>
      <c r="B198" s="20"/>
      <c r="C198" s="20"/>
      <c r="D198" s="20"/>
      <c r="E198" s="20"/>
      <c r="F198" s="20"/>
      <c r="G198" s="15"/>
      <c r="H198" s="18">
        <v>-4.98</v>
      </c>
      <c r="I198" s="15"/>
    </row>
    <row r="199" spans="1:9" ht="12.75">
      <c r="A199" s="2" t="s">
        <v>163</v>
      </c>
      <c r="B199" s="20">
        <v>14.8</v>
      </c>
      <c r="C199" s="20">
        <v>14.1</v>
      </c>
      <c r="D199" s="20">
        <v>31.6</v>
      </c>
      <c r="E199" s="20">
        <v>53</v>
      </c>
      <c r="F199" s="20">
        <v>22.5</v>
      </c>
      <c r="G199" s="15"/>
      <c r="H199" s="18"/>
      <c r="I199" s="15"/>
    </row>
    <row r="200" spans="1:9" ht="12.75">
      <c r="A200" s="2" t="s">
        <v>164</v>
      </c>
      <c r="B200" s="20"/>
      <c r="C200" s="20"/>
      <c r="D200" s="20"/>
      <c r="E200" s="20"/>
      <c r="F200" s="20"/>
      <c r="G200" s="15">
        <v>7.12</v>
      </c>
      <c r="H200" s="18">
        <v>6.3</v>
      </c>
      <c r="I200" s="15">
        <v>6.83</v>
      </c>
    </row>
    <row r="201" spans="1:9" ht="12.75">
      <c r="A201" s="2" t="s">
        <v>165</v>
      </c>
      <c r="B201" s="20"/>
      <c r="C201" s="20"/>
      <c r="D201" s="20"/>
      <c r="E201" s="20"/>
      <c r="F201" s="20"/>
      <c r="G201" s="15"/>
      <c r="H201" s="18"/>
      <c r="I201" s="15"/>
    </row>
    <row r="202" spans="1:9" ht="12.75">
      <c r="A202" s="2" t="s">
        <v>166</v>
      </c>
      <c r="B202" s="20"/>
      <c r="C202" s="20"/>
      <c r="D202" s="20"/>
      <c r="E202" s="20"/>
      <c r="F202" s="20"/>
      <c r="G202" s="15"/>
      <c r="H202" s="18"/>
      <c r="I202" s="15"/>
    </row>
    <row r="203" spans="1:9" ht="12.75">
      <c r="A203" s="2" t="s">
        <v>167</v>
      </c>
      <c r="B203" s="20">
        <v>6985.7</v>
      </c>
      <c r="C203" s="20">
        <v>6492.7</v>
      </c>
      <c r="D203" s="20">
        <v>6691.3</v>
      </c>
      <c r="E203" s="20">
        <v>2404.9</v>
      </c>
      <c r="F203" s="20">
        <v>3990.9</v>
      </c>
      <c r="G203" s="17">
        <v>2542.07</v>
      </c>
      <c r="H203" s="18">
        <v>2544.22</v>
      </c>
      <c r="I203" s="17">
        <v>2362.47</v>
      </c>
    </row>
    <row r="204" spans="1:9" ht="12.75">
      <c r="A204" s="6" t="s">
        <v>168</v>
      </c>
      <c r="B204" s="20">
        <v>590.6</v>
      </c>
      <c r="C204" s="20">
        <v>839.3</v>
      </c>
      <c r="D204" s="20">
        <v>907.6</v>
      </c>
      <c r="E204" s="20">
        <v>718.2</v>
      </c>
      <c r="F204" s="20">
        <v>757.6</v>
      </c>
      <c r="G204" s="15">
        <v>846.6</v>
      </c>
      <c r="H204" s="18">
        <v>743.25</v>
      </c>
      <c r="I204" s="20">
        <v>131.21</v>
      </c>
    </row>
    <row r="205" spans="1:9" ht="12.75">
      <c r="A205" s="2" t="s">
        <v>169</v>
      </c>
      <c r="B205" s="20">
        <v>2268.7</v>
      </c>
      <c r="C205" s="20">
        <v>1767.1</v>
      </c>
      <c r="D205" s="20"/>
      <c r="E205" s="20"/>
      <c r="F205" s="20"/>
      <c r="G205" s="15"/>
      <c r="H205" s="18"/>
      <c r="I205" s="15"/>
    </row>
    <row r="206" spans="1:9" ht="12.75">
      <c r="A206" s="2" t="s">
        <v>170</v>
      </c>
      <c r="B206" s="20">
        <v>433.4</v>
      </c>
      <c r="C206" s="20">
        <v>76.1</v>
      </c>
      <c r="D206" s="20">
        <v>3534</v>
      </c>
      <c r="E206" s="20">
        <v>5004</v>
      </c>
      <c r="F206" s="20">
        <v>11624.9</v>
      </c>
      <c r="G206" s="17">
        <v>5363.99</v>
      </c>
      <c r="H206" s="18">
        <v>3975.28</v>
      </c>
      <c r="I206" s="17">
        <v>3010.01</v>
      </c>
    </row>
    <row r="207" spans="1:9" ht="12.75">
      <c r="A207" s="2" t="s">
        <v>171</v>
      </c>
      <c r="B207" s="20"/>
      <c r="C207" s="20"/>
      <c r="D207" s="20"/>
      <c r="E207" s="20"/>
      <c r="F207" s="20"/>
      <c r="G207" s="15"/>
      <c r="H207" s="18"/>
      <c r="I207" s="15"/>
    </row>
    <row r="208" spans="1:9" ht="12.75">
      <c r="A208" s="2" t="s">
        <v>172</v>
      </c>
      <c r="B208" s="20"/>
      <c r="C208" s="20"/>
      <c r="D208" s="20"/>
      <c r="E208" s="20"/>
      <c r="F208" s="20"/>
      <c r="G208" s="15"/>
      <c r="H208" s="18"/>
      <c r="I208" s="15">
        <v>685.27</v>
      </c>
    </row>
    <row r="209" spans="1:9" ht="12.75">
      <c r="A209" s="2" t="s">
        <v>173</v>
      </c>
      <c r="B209" s="15"/>
      <c r="C209" s="15"/>
      <c r="D209" s="15"/>
      <c r="E209" s="15"/>
      <c r="F209" s="15"/>
      <c r="G209" s="15"/>
      <c r="H209" s="15"/>
      <c r="I209" s="15"/>
    </row>
    <row r="210" spans="1:9" ht="12.75">
      <c r="A210" s="2" t="s">
        <v>174</v>
      </c>
      <c r="B210" s="15"/>
      <c r="C210" s="15"/>
      <c r="D210" s="15"/>
      <c r="E210" s="15"/>
      <c r="F210" s="15"/>
      <c r="G210" s="15"/>
      <c r="H210" s="15"/>
      <c r="I210" s="15"/>
    </row>
    <row r="211" spans="1:9" ht="12.75">
      <c r="A211" s="2" t="s">
        <v>175</v>
      </c>
      <c r="B211" s="15"/>
      <c r="C211" s="15"/>
      <c r="D211" s="15"/>
      <c r="E211" s="15"/>
      <c r="F211" s="15"/>
      <c r="G211" s="15"/>
      <c r="H211" s="15"/>
      <c r="I211" s="15"/>
    </row>
    <row r="212" spans="2:9" ht="12.75">
      <c r="B212" s="26"/>
      <c r="C212" s="26"/>
      <c r="D212" s="26"/>
      <c r="E212" s="26"/>
      <c r="F212" s="26"/>
      <c r="G212" s="26"/>
      <c r="H212" s="26"/>
      <c r="I212" s="26"/>
    </row>
    <row r="213" spans="1:9" ht="12.75">
      <c r="A213" s="11" t="s">
        <v>181</v>
      </c>
      <c r="B213" s="53">
        <f>SUM(B164,B166)</f>
        <v>319437.5976553957</v>
      </c>
      <c r="C213" s="53">
        <f aca="true" t="shared" si="20" ref="C213:I213">SUM(C164,C166)</f>
        <v>232866.42566769285</v>
      </c>
      <c r="D213" s="53">
        <f t="shared" si="20"/>
        <v>193617.8479349461</v>
      </c>
      <c r="E213" s="53">
        <f t="shared" si="20"/>
        <v>217177.40538262128</v>
      </c>
      <c r="F213" s="53">
        <f t="shared" si="20"/>
        <v>183550.9257352851</v>
      </c>
      <c r="G213" s="53">
        <f t="shared" si="20"/>
        <v>166039.9854868758</v>
      </c>
      <c r="H213" s="53">
        <f t="shared" si="20"/>
        <v>73861.58077407088</v>
      </c>
      <c r="I213" s="53">
        <f t="shared" si="20"/>
        <v>65458.14078936566</v>
      </c>
    </row>
    <row r="214" spans="2:9" ht="12.75">
      <c r="B214" s="26"/>
      <c r="C214" s="26"/>
      <c r="D214" s="26"/>
      <c r="E214" s="26"/>
      <c r="F214" s="26"/>
      <c r="G214" s="26"/>
      <c r="H214" s="26"/>
      <c r="I214" s="26"/>
    </row>
    <row r="215" spans="1:9" ht="12.75">
      <c r="A215" s="1" t="s">
        <v>182</v>
      </c>
      <c r="B215" s="65">
        <f>SUM(B116,B160,B213)</f>
        <v>452059.1076553957</v>
      </c>
      <c r="C215" s="65">
        <f aca="true" t="shared" si="21" ref="C215:I215">SUM(C116,C160,C213)</f>
        <v>380496.63566769287</v>
      </c>
      <c r="D215" s="65">
        <f t="shared" si="21"/>
        <v>334450.7579349461</v>
      </c>
      <c r="E215" s="65">
        <f t="shared" si="21"/>
        <v>354242.81538262125</v>
      </c>
      <c r="F215" s="65">
        <f t="shared" si="21"/>
        <v>330684.7357352851</v>
      </c>
      <c r="G215" s="65">
        <f t="shared" si="21"/>
        <v>268388.9154868758</v>
      </c>
      <c r="H215" s="65">
        <f t="shared" si="21"/>
        <v>179251.9247740709</v>
      </c>
      <c r="I215" s="65">
        <f t="shared" si="21"/>
        <v>189607.34178936566</v>
      </c>
    </row>
  </sheetData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15"/>
  <sheetViews>
    <sheetView workbookViewId="0" topLeftCell="C181">
      <selection activeCell="L213" sqref="L213"/>
    </sheetView>
  </sheetViews>
  <sheetFormatPr defaultColWidth="11.421875" defaultRowHeight="12.75"/>
  <cols>
    <col min="1" max="1" width="86.421875" style="0" bestFit="1" customWidth="1"/>
  </cols>
  <sheetData>
    <row r="1" spans="1:9" ht="12.75">
      <c r="A1" s="1" t="s">
        <v>203</v>
      </c>
      <c r="B1" s="14">
        <v>2002</v>
      </c>
      <c r="C1" s="14">
        <v>2003</v>
      </c>
      <c r="D1" s="14">
        <v>2004</v>
      </c>
      <c r="E1" s="14">
        <v>2005</v>
      </c>
      <c r="F1" s="14">
        <v>2006</v>
      </c>
      <c r="G1" s="14">
        <v>2007</v>
      </c>
      <c r="H1" s="14">
        <v>2008</v>
      </c>
      <c r="I1" s="14">
        <v>2009</v>
      </c>
    </row>
    <row r="2" spans="1:9" ht="12.75">
      <c r="A2" s="2"/>
      <c r="B2" s="15"/>
      <c r="C2" s="15"/>
      <c r="D2" s="15"/>
      <c r="E2" s="15"/>
      <c r="F2" s="15"/>
      <c r="G2" s="15"/>
      <c r="H2" s="15"/>
      <c r="I2" s="15"/>
    </row>
    <row r="3" spans="1:9" ht="12.75">
      <c r="A3" s="3" t="s">
        <v>186</v>
      </c>
      <c r="B3" s="15"/>
      <c r="C3" s="15"/>
      <c r="D3" s="15"/>
      <c r="E3" s="15"/>
      <c r="F3" s="15"/>
      <c r="G3" s="15"/>
      <c r="H3" s="15"/>
      <c r="I3" s="15"/>
    </row>
    <row r="4" spans="1:9" ht="12.75">
      <c r="A4" s="2"/>
      <c r="B4" s="15"/>
      <c r="C4" s="15"/>
      <c r="D4" s="15"/>
      <c r="E4" s="15"/>
      <c r="F4" s="15"/>
      <c r="G4" s="15"/>
      <c r="H4" s="15"/>
      <c r="I4" s="15"/>
    </row>
    <row r="5" spans="1:9" ht="12.75">
      <c r="A5" s="4" t="s">
        <v>0</v>
      </c>
      <c r="B5" s="19">
        <f>SUM(B7,B9,B12,B16,B21,B23,B40,B45)</f>
        <v>24949.8</v>
      </c>
      <c r="C5" s="19">
        <f aca="true" t="shared" si="0" ref="C5:I5">SUM(C7,C9,C12,C16,C21,C23,C40,C45)</f>
        <v>23142</v>
      </c>
      <c r="D5" s="19">
        <f t="shared" si="0"/>
        <v>24530.6</v>
      </c>
      <c r="E5" s="19">
        <f t="shared" si="0"/>
        <v>25698.600000000002</v>
      </c>
      <c r="F5" s="19">
        <f t="shared" si="0"/>
        <v>25456.628571428573</v>
      </c>
      <c r="G5" s="19">
        <f t="shared" si="0"/>
        <v>1555.58</v>
      </c>
      <c r="H5" s="19">
        <f t="shared" si="0"/>
        <v>2378.1099999999997</v>
      </c>
      <c r="I5" s="19">
        <f t="shared" si="0"/>
        <v>5244.500999999999</v>
      </c>
    </row>
    <row r="6" spans="1:9" ht="12.75">
      <c r="A6" s="2"/>
      <c r="B6" s="15"/>
      <c r="C6" s="15"/>
      <c r="D6" s="15"/>
      <c r="E6" s="15"/>
      <c r="F6" s="15"/>
      <c r="G6" s="15"/>
      <c r="H6" s="15"/>
      <c r="I6" s="15"/>
    </row>
    <row r="7" spans="1:9" ht="12.75">
      <c r="A7" s="5" t="s">
        <v>1</v>
      </c>
      <c r="B7" s="15"/>
      <c r="C7" s="15"/>
      <c r="D7" s="15"/>
      <c r="E7" s="15"/>
      <c r="F7" s="15"/>
      <c r="G7" s="15"/>
      <c r="H7" s="15"/>
      <c r="I7" s="15"/>
    </row>
    <row r="8" spans="1:9" ht="12.75">
      <c r="A8" s="2"/>
      <c r="B8" s="15"/>
      <c r="C8" s="15"/>
      <c r="D8" s="15"/>
      <c r="E8" s="15"/>
      <c r="F8" s="15"/>
      <c r="G8" s="15"/>
      <c r="H8" s="15"/>
      <c r="I8" s="15"/>
    </row>
    <row r="9" spans="1:9" ht="12.75">
      <c r="A9" s="5" t="s">
        <v>2</v>
      </c>
      <c r="B9" s="61">
        <f>B10</f>
        <v>0</v>
      </c>
      <c r="C9" s="61">
        <f aca="true" t="shared" si="1" ref="C9:I9">C10</f>
        <v>0</v>
      </c>
      <c r="D9" s="61">
        <f t="shared" si="1"/>
        <v>0</v>
      </c>
      <c r="E9" s="61">
        <f t="shared" si="1"/>
        <v>0</v>
      </c>
      <c r="F9" s="61">
        <f t="shared" si="1"/>
        <v>0</v>
      </c>
      <c r="G9" s="61">
        <f t="shared" si="1"/>
        <v>0</v>
      </c>
      <c r="H9" s="61">
        <f t="shared" si="1"/>
        <v>0</v>
      </c>
      <c r="I9" s="61">
        <f t="shared" si="1"/>
        <v>0</v>
      </c>
    </row>
    <row r="10" spans="1:9" ht="12.75">
      <c r="A10" s="6" t="s">
        <v>3</v>
      </c>
      <c r="B10" s="15"/>
      <c r="C10" s="15"/>
      <c r="D10" s="15"/>
      <c r="E10" s="15"/>
      <c r="F10" s="15"/>
      <c r="G10" s="15"/>
      <c r="H10" s="15"/>
      <c r="I10" s="15"/>
    </row>
    <row r="11" spans="1:9" ht="12.75">
      <c r="A11" s="7" t="s">
        <v>4</v>
      </c>
      <c r="B11" s="15"/>
      <c r="C11" s="15"/>
      <c r="D11" s="15"/>
      <c r="E11" s="15"/>
      <c r="F11" s="15"/>
      <c r="G11" s="15"/>
      <c r="H11" s="15"/>
      <c r="I11" s="15"/>
    </row>
    <row r="12" spans="1:9" ht="12.75">
      <c r="A12" s="5" t="s">
        <v>5</v>
      </c>
      <c r="B12" s="61">
        <f>SUM(B13:B14)</f>
        <v>71.6</v>
      </c>
      <c r="C12" s="61">
        <f aca="true" t="shared" si="2" ref="C12:I12">SUM(C13:C14)</f>
        <v>0</v>
      </c>
      <c r="D12" s="61">
        <f t="shared" si="2"/>
        <v>0</v>
      </c>
      <c r="E12" s="61">
        <f t="shared" si="2"/>
        <v>5.8</v>
      </c>
      <c r="F12" s="61">
        <f t="shared" si="2"/>
        <v>-16.9</v>
      </c>
      <c r="G12" s="61">
        <f t="shared" si="2"/>
        <v>0</v>
      </c>
      <c r="H12" s="61">
        <f t="shared" si="2"/>
        <v>0</v>
      </c>
      <c r="I12" s="61">
        <f t="shared" si="2"/>
        <v>0</v>
      </c>
    </row>
    <row r="13" spans="1:9" ht="12.75">
      <c r="A13" s="2" t="s">
        <v>6</v>
      </c>
      <c r="B13" s="20">
        <v>71.6</v>
      </c>
      <c r="C13" s="20"/>
      <c r="D13" s="20"/>
      <c r="E13" s="20">
        <v>5.8</v>
      </c>
      <c r="F13" s="20">
        <v>-16.9</v>
      </c>
      <c r="G13" s="20"/>
      <c r="H13" s="18"/>
      <c r="I13" s="15"/>
    </row>
    <row r="14" spans="1:9" ht="12.75">
      <c r="A14" s="6" t="s">
        <v>7</v>
      </c>
      <c r="B14" s="15"/>
      <c r="C14" s="15"/>
      <c r="D14" s="15"/>
      <c r="E14" s="15"/>
      <c r="F14" s="15"/>
      <c r="G14" s="15"/>
      <c r="H14" s="15"/>
      <c r="I14" s="15"/>
    </row>
    <row r="15" spans="1:9" ht="12.75">
      <c r="A15" s="2"/>
      <c r="B15" s="15"/>
      <c r="C15" s="15"/>
      <c r="D15" s="15"/>
      <c r="E15" s="15"/>
      <c r="F15" s="15"/>
      <c r="G15" s="15"/>
      <c r="H15" s="15"/>
      <c r="I15" s="15"/>
    </row>
    <row r="16" spans="1:9" ht="12.75">
      <c r="A16" s="5" t="s">
        <v>8</v>
      </c>
      <c r="B16" s="61">
        <f>SUM(B17:B19)</f>
        <v>0</v>
      </c>
      <c r="C16" s="61">
        <f aca="true" t="shared" si="3" ref="C16:I16">SUM(C17:C19)</f>
        <v>0</v>
      </c>
      <c r="D16" s="61">
        <f t="shared" si="3"/>
        <v>0</v>
      </c>
      <c r="E16" s="61">
        <f t="shared" si="3"/>
        <v>0</v>
      </c>
      <c r="F16" s="61">
        <f t="shared" si="3"/>
        <v>0</v>
      </c>
      <c r="G16" s="61">
        <f t="shared" si="3"/>
        <v>0</v>
      </c>
      <c r="H16" s="61">
        <f t="shared" si="3"/>
        <v>0</v>
      </c>
      <c r="I16" s="61">
        <f t="shared" si="3"/>
        <v>39.08</v>
      </c>
    </row>
    <row r="17" spans="1:9" ht="12.75">
      <c r="A17" s="2" t="s">
        <v>9</v>
      </c>
      <c r="B17" s="20"/>
      <c r="C17" s="20"/>
      <c r="D17" s="20"/>
      <c r="E17" s="20"/>
      <c r="F17" s="20"/>
      <c r="G17" s="20"/>
      <c r="H17" s="18"/>
      <c r="I17" s="15">
        <v>16.14</v>
      </c>
    </row>
    <row r="18" spans="1:9" ht="12.75">
      <c r="A18" s="8" t="s">
        <v>10</v>
      </c>
      <c r="B18" s="20"/>
      <c r="C18" s="20"/>
      <c r="D18" s="20"/>
      <c r="E18" s="20"/>
      <c r="F18" s="20"/>
      <c r="G18" s="20"/>
      <c r="H18" s="18"/>
      <c r="I18" s="15">
        <v>22.94</v>
      </c>
    </row>
    <row r="19" spans="1:9" ht="12.75">
      <c r="A19" s="6" t="s">
        <v>11</v>
      </c>
      <c r="B19" s="15"/>
      <c r="C19" s="15"/>
      <c r="D19" s="15"/>
      <c r="E19" s="15"/>
      <c r="F19" s="15"/>
      <c r="G19" s="15"/>
      <c r="H19" s="15"/>
      <c r="I19" s="15"/>
    </row>
    <row r="20" spans="1:9" ht="12.75">
      <c r="A20" s="2" t="s">
        <v>4</v>
      </c>
      <c r="B20" s="15"/>
      <c r="C20" s="15"/>
      <c r="D20" s="15"/>
      <c r="E20" s="15"/>
      <c r="F20" s="15"/>
      <c r="G20" s="15"/>
      <c r="H20" s="15"/>
      <c r="I20" s="15"/>
    </row>
    <row r="21" spans="1:9" ht="12.75">
      <c r="A21" s="5" t="s">
        <v>12</v>
      </c>
      <c r="B21" s="15"/>
      <c r="C21" s="15"/>
      <c r="D21" s="15"/>
      <c r="E21" s="15"/>
      <c r="F21" s="15"/>
      <c r="G21" s="15"/>
      <c r="H21" s="15"/>
      <c r="I21" s="15"/>
    </row>
    <row r="22" spans="1:9" ht="12.75">
      <c r="A22" s="2"/>
      <c r="B22" s="15"/>
      <c r="C22" s="15"/>
      <c r="D22" s="15"/>
      <c r="E22" s="15"/>
      <c r="F22" s="15"/>
      <c r="G22" s="15"/>
      <c r="H22" s="15"/>
      <c r="I22" s="15"/>
    </row>
    <row r="23" spans="1:9" ht="12.75">
      <c r="A23" s="5" t="s">
        <v>13</v>
      </c>
      <c r="B23" s="61">
        <f>SUM(B24:B38)</f>
        <v>6519.099999999999</v>
      </c>
      <c r="C23" s="61">
        <f aca="true" t="shared" si="4" ref="C23:I23">SUM(C24:C38)</f>
        <v>7597.3</v>
      </c>
      <c r="D23" s="61">
        <f t="shared" si="4"/>
        <v>5947.9</v>
      </c>
      <c r="E23" s="61">
        <f t="shared" si="4"/>
        <v>6997</v>
      </c>
      <c r="F23" s="61">
        <f t="shared" si="4"/>
        <v>7473</v>
      </c>
      <c r="G23" s="61">
        <f t="shared" si="4"/>
        <v>233.12</v>
      </c>
      <c r="H23" s="61">
        <f t="shared" si="4"/>
        <v>1321.3999999999999</v>
      </c>
      <c r="I23" s="61">
        <f t="shared" si="4"/>
        <v>3299.17</v>
      </c>
    </row>
    <row r="24" spans="1:9" ht="12.75">
      <c r="A24" s="2" t="s">
        <v>14</v>
      </c>
      <c r="B24" s="15"/>
      <c r="C24" s="15"/>
      <c r="D24" s="15"/>
      <c r="E24" s="15"/>
      <c r="F24" s="15"/>
      <c r="G24" s="15"/>
      <c r="H24" s="15"/>
      <c r="I24" s="15"/>
    </row>
    <row r="25" spans="1:9" ht="12.75">
      <c r="A25" s="2" t="s">
        <v>15</v>
      </c>
      <c r="B25" s="20"/>
      <c r="C25" s="20"/>
      <c r="D25" s="20"/>
      <c r="E25" s="20"/>
      <c r="F25" s="20">
        <v>7.6</v>
      </c>
      <c r="G25" s="15"/>
      <c r="H25" s="18"/>
      <c r="I25" s="15"/>
    </row>
    <row r="26" spans="1:9" ht="12.75">
      <c r="A26" s="2" t="s">
        <v>16</v>
      </c>
      <c r="B26" s="20"/>
      <c r="C26" s="20"/>
      <c r="D26" s="20"/>
      <c r="E26" s="20"/>
      <c r="F26" s="20"/>
      <c r="G26" s="15"/>
      <c r="H26" s="18"/>
      <c r="I26" s="15"/>
    </row>
    <row r="27" spans="1:9" ht="12.75">
      <c r="A27" s="2" t="s">
        <v>17</v>
      </c>
      <c r="B27" s="20"/>
      <c r="C27" s="20"/>
      <c r="D27" s="20"/>
      <c r="E27" s="20">
        <v>126.9</v>
      </c>
      <c r="F27" s="20">
        <v>209.1</v>
      </c>
      <c r="G27" s="15">
        <v>233.12</v>
      </c>
      <c r="H27" s="18">
        <v>229.31</v>
      </c>
      <c r="I27" s="20">
        <v>309.14</v>
      </c>
    </row>
    <row r="28" spans="1:9" ht="12.75">
      <c r="A28" s="2" t="s">
        <v>18</v>
      </c>
      <c r="B28" s="15"/>
      <c r="C28" s="15"/>
      <c r="D28" s="15"/>
      <c r="E28" s="15"/>
      <c r="F28" s="15"/>
      <c r="G28" s="15"/>
      <c r="H28" s="15"/>
      <c r="I28" s="15"/>
    </row>
    <row r="29" spans="1:9" ht="12.75">
      <c r="A29" s="2" t="s">
        <v>19</v>
      </c>
      <c r="B29" s="20"/>
      <c r="C29" s="20"/>
      <c r="D29" s="20"/>
      <c r="E29" s="20"/>
      <c r="F29" s="20"/>
      <c r="G29" s="15"/>
      <c r="H29" s="18"/>
      <c r="I29" s="17">
        <v>1308.5</v>
      </c>
    </row>
    <row r="30" spans="1:9" ht="12.75">
      <c r="A30" s="2" t="s">
        <v>20</v>
      </c>
      <c r="B30" s="20">
        <v>142.4</v>
      </c>
      <c r="C30" s="20"/>
      <c r="D30" s="20"/>
      <c r="E30" s="20"/>
      <c r="F30" s="20"/>
      <c r="G30" s="15"/>
      <c r="H30" s="18"/>
      <c r="I30" s="15"/>
    </row>
    <row r="31" spans="1:9" ht="12.75">
      <c r="A31" s="2" t="s">
        <v>21</v>
      </c>
      <c r="B31" s="15"/>
      <c r="C31" s="15"/>
      <c r="D31" s="15"/>
      <c r="E31" s="15"/>
      <c r="F31" s="15"/>
      <c r="G31" s="15"/>
      <c r="H31" s="15"/>
      <c r="I31" s="15"/>
    </row>
    <row r="32" spans="1:9" ht="12.75">
      <c r="A32" s="2" t="s">
        <v>22</v>
      </c>
      <c r="B32" s="15"/>
      <c r="C32" s="15"/>
      <c r="D32" s="15"/>
      <c r="E32" s="15"/>
      <c r="F32" s="15"/>
      <c r="G32" s="15"/>
      <c r="H32" s="15"/>
      <c r="I32" s="15"/>
    </row>
    <row r="33" spans="1:9" ht="12.75">
      <c r="A33" s="2" t="s">
        <v>23</v>
      </c>
      <c r="B33" s="15"/>
      <c r="C33" s="15"/>
      <c r="D33" s="15"/>
      <c r="E33" s="15"/>
      <c r="F33" s="15"/>
      <c r="G33" s="15"/>
      <c r="H33" s="15"/>
      <c r="I33" s="15"/>
    </row>
    <row r="34" spans="1:9" ht="12.75">
      <c r="A34" s="2" t="s">
        <v>24</v>
      </c>
      <c r="B34" s="20">
        <v>6376.7</v>
      </c>
      <c r="C34" s="20">
        <v>7597.3</v>
      </c>
      <c r="D34" s="20">
        <v>5947.9</v>
      </c>
      <c r="E34" s="20">
        <v>6870.1</v>
      </c>
      <c r="F34" s="20">
        <v>7256.3</v>
      </c>
      <c r="G34" s="20"/>
      <c r="H34" s="18"/>
      <c r="I34" s="15"/>
    </row>
    <row r="35" spans="1:9" ht="12.75">
      <c r="A35" s="2" t="s">
        <v>25</v>
      </c>
      <c r="B35" s="15"/>
      <c r="C35" s="15"/>
      <c r="D35" s="15"/>
      <c r="E35" s="15"/>
      <c r="F35" s="15"/>
      <c r="G35" s="15"/>
      <c r="H35" s="15"/>
      <c r="I35" s="15"/>
    </row>
    <row r="36" spans="1:9" ht="12.75">
      <c r="A36" s="2" t="s">
        <v>26</v>
      </c>
      <c r="B36" s="15"/>
      <c r="C36" s="15"/>
      <c r="D36" s="15"/>
      <c r="E36" s="15"/>
      <c r="F36" s="15"/>
      <c r="G36" s="15"/>
      <c r="H36" s="15"/>
      <c r="I36" s="15"/>
    </row>
    <row r="37" spans="1:9" ht="12.75">
      <c r="A37" s="6" t="s">
        <v>27</v>
      </c>
      <c r="B37" s="20"/>
      <c r="C37" s="20"/>
      <c r="D37" s="20"/>
      <c r="E37" s="20"/>
      <c r="F37" s="20"/>
      <c r="G37" s="20"/>
      <c r="H37" s="18">
        <v>1092.09</v>
      </c>
      <c r="I37" s="17">
        <v>1681.53</v>
      </c>
    </row>
    <row r="38" spans="1:9" ht="12.75">
      <c r="A38" s="6" t="s">
        <v>28</v>
      </c>
      <c r="B38" s="15"/>
      <c r="C38" s="15"/>
      <c r="D38" s="15"/>
      <c r="E38" s="15"/>
      <c r="F38" s="15"/>
      <c r="G38" s="15"/>
      <c r="H38" s="15"/>
      <c r="I38" s="15"/>
    </row>
    <row r="39" spans="1:9" ht="12.75">
      <c r="A39" s="2"/>
      <c r="B39" s="15"/>
      <c r="C39" s="15"/>
      <c r="D39" s="15"/>
      <c r="E39" s="15"/>
      <c r="F39" s="15"/>
      <c r="G39" s="15"/>
      <c r="H39" s="15"/>
      <c r="I39" s="15"/>
    </row>
    <row r="40" spans="1:9" ht="12.75">
      <c r="A40" s="5" t="s">
        <v>29</v>
      </c>
      <c r="B40" s="61">
        <f>SUM(B41:B43)</f>
        <v>14744.099999999999</v>
      </c>
      <c r="C40" s="61">
        <f aca="true" t="shared" si="5" ref="C40:I40">SUM(C41:C43)</f>
        <v>11912.9</v>
      </c>
      <c r="D40" s="61">
        <f t="shared" si="5"/>
        <v>14967.7</v>
      </c>
      <c r="E40" s="61">
        <f t="shared" si="5"/>
        <v>15080.800000000001</v>
      </c>
      <c r="F40" s="61">
        <f t="shared" si="5"/>
        <v>14354.328571428572</v>
      </c>
      <c r="G40" s="61">
        <f t="shared" si="5"/>
        <v>950.3</v>
      </c>
      <c r="H40" s="61">
        <f t="shared" si="5"/>
        <v>1031.05</v>
      </c>
      <c r="I40" s="61">
        <f t="shared" si="5"/>
        <v>1007.6099999999999</v>
      </c>
    </row>
    <row r="41" spans="1:9" ht="12.75">
      <c r="A41" s="2" t="s">
        <v>30</v>
      </c>
      <c r="B41" s="20">
        <v>4370.2</v>
      </c>
      <c r="C41" s="20">
        <v>4294</v>
      </c>
      <c r="D41" s="20">
        <v>3831.1</v>
      </c>
      <c r="E41" s="20">
        <v>3467.1</v>
      </c>
      <c r="F41" s="20">
        <v>10694.6</v>
      </c>
      <c r="G41" s="20"/>
      <c r="H41" s="18"/>
      <c r="I41" s="15"/>
    </row>
    <row r="42" spans="1:9" ht="12.75">
      <c r="A42" s="2" t="s">
        <v>31</v>
      </c>
      <c r="B42" s="20">
        <v>10373.9</v>
      </c>
      <c r="C42" s="20">
        <v>7618.9</v>
      </c>
      <c r="D42" s="20">
        <v>11136.6</v>
      </c>
      <c r="E42" s="20">
        <v>11613.7</v>
      </c>
      <c r="F42" s="20">
        <v>3659.7285714285717</v>
      </c>
      <c r="G42" s="20">
        <v>950.3</v>
      </c>
      <c r="H42" s="20">
        <v>950.3</v>
      </c>
      <c r="I42" s="20">
        <v>950.3</v>
      </c>
    </row>
    <row r="43" spans="1:9" ht="12.75">
      <c r="A43" s="2" t="s">
        <v>32</v>
      </c>
      <c r="B43" s="20"/>
      <c r="C43" s="20"/>
      <c r="D43" s="20"/>
      <c r="E43" s="20"/>
      <c r="F43" s="20"/>
      <c r="G43" s="20"/>
      <c r="H43" s="18">
        <v>80.75</v>
      </c>
      <c r="I43" s="15">
        <v>57.31</v>
      </c>
    </row>
    <row r="44" spans="1:9" ht="12.75">
      <c r="A44" s="2"/>
      <c r="B44" s="15"/>
      <c r="C44" s="15"/>
      <c r="D44" s="15"/>
      <c r="E44" s="15"/>
      <c r="F44" s="15"/>
      <c r="G44" s="15"/>
      <c r="H44" s="15"/>
      <c r="I44" s="15"/>
    </row>
    <row r="45" spans="1:9" ht="12.75">
      <c r="A45" s="5" t="s">
        <v>33</v>
      </c>
      <c r="B45" s="61">
        <f>SUM(B46:B56)</f>
        <v>3615</v>
      </c>
      <c r="C45" s="61">
        <f aca="true" t="shared" si="6" ref="C45:I45">SUM(C46:C56)</f>
        <v>3631.8</v>
      </c>
      <c r="D45" s="61">
        <f t="shared" si="6"/>
        <v>3615</v>
      </c>
      <c r="E45" s="61">
        <f t="shared" si="6"/>
        <v>3615</v>
      </c>
      <c r="F45" s="61">
        <f t="shared" si="6"/>
        <v>3646.2</v>
      </c>
      <c r="G45" s="61">
        <f t="shared" si="6"/>
        <v>372.15999999999997</v>
      </c>
      <c r="H45" s="61">
        <f t="shared" si="6"/>
        <v>25.66</v>
      </c>
      <c r="I45" s="61">
        <f t="shared" si="6"/>
        <v>898.641</v>
      </c>
    </row>
    <row r="46" spans="1:9" ht="12.75">
      <c r="A46" s="2" t="s">
        <v>34</v>
      </c>
      <c r="B46" s="20"/>
      <c r="C46" s="20">
        <v>16.8</v>
      </c>
      <c r="D46" s="20"/>
      <c r="E46" s="20"/>
      <c r="F46" s="20">
        <v>31.2</v>
      </c>
      <c r="G46" s="20"/>
      <c r="H46" s="18"/>
      <c r="I46" s="15"/>
    </row>
    <row r="47" spans="1:9" ht="12.75">
      <c r="A47" s="6" t="s">
        <v>35</v>
      </c>
      <c r="B47" s="15"/>
      <c r="C47" s="15"/>
      <c r="D47" s="15"/>
      <c r="E47" s="15"/>
      <c r="F47" s="15"/>
      <c r="G47" s="15"/>
      <c r="H47" s="15"/>
      <c r="I47" s="15"/>
    </row>
    <row r="48" spans="1:9" ht="12.75">
      <c r="A48" s="6" t="s">
        <v>36</v>
      </c>
      <c r="B48" s="15"/>
      <c r="C48" s="15"/>
      <c r="D48" s="15"/>
      <c r="E48" s="15"/>
      <c r="F48" s="15"/>
      <c r="G48" s="15"/>
      <c r="H48" s="15"/>
      <c r="I48" s="15"/>
    </row>
    <row r="49" spans="1:9" ht="12.75">
      <c r="A49" s="6" t="s">
        <v>37</v>
      </c>
      <c r="B49" s="20"/>
      <c r="C49" s="20"/>
      <c r="D49" s="20"/>
      <c r="E49" s="20"/>
      <c r="F49" s="20"/>
      <c r="G49" s="20">
        <v>366.63</v>
      </c>
      <c r="H49" s="18"/>
      <c r="I49" s="15"/>
    </row>
    <row r="50" spans="1:9" ht="12.75">
      <c r="A50" s="9" t="s">
        <v>38</v>
      </c>
      <c r="B50" s="15"/>
      <c r="C50" s="15"/>
      <c r="D50" s="15"/>
      <c r="E50" s="15"/>
      <c r="F50" s="15"/>
      <c r="G50" s="15"/>
      <c r="H50" s="15"/>
      <c r="I50" s="15"/>
    </row>
    <row r="51" spans="1:9" ht="12.75">
      <c r="A51" s="6" t="s">
        <v>39</v>
      </c>
      <c r="B51" s="20"/>
      <c r="C51" s="20"/>
      <c r="D51" s="20"/>
      <c r="E51" s="20"/>
      <c r="F51" s="20"/>
      <c r="G51" s="20">
        <v>5.53</v>
      </c>
      <c r="H51" s="18">
        <v>25.66</v>
      </c>
      <c r="I51" s="15">
        <v>39.27</v>
      </c>
    </row>
    <row r="52" spans="1:9" ht="12.75">
      <c r="A52" s="6" t="s">
        <v>40</v>
      </c>
      <c r="B52" s="15"/>
      <c r="C52" s="15"/>
      <c r="D52" s="15"/>
      <c r="E52" s="15"/>
      <c r="F52" s="15"/>
      <c r="G52" s="15"/>
      <c r="H52" s="15"/>
      <c r="I52" s="15"/>
    </row>
    <row r="53" spans="1:9" ht="12.75">
      <c r="A53" s="6" t="s">
        <v>41</v>
      </c>
      <c r="B53" s="20"/>
      <c r="C53" s="20"/>
      <c r="D53" s="20"/>
      <c r="E53" s="20"/>
      <c r="F53" s="20"/>
      <c r="G53" s="20"/>
      <c r="H53" s="18"/>
      <c r="I53" s="15">
        <v>45.97</v>
      </c>
    </row>
    <row r="54" spans="1:9" ht="12.75">
      <c r="A54" s="6" t="s">
        <v>42</v>
      </c>
      <c r="B54" s="15"/>
      <c r="C54" s="15"/>
      <c r="D54" s="15"/>
      <c r="E54" s="15"/>
      <c r="F54" s="15"/>
      <c r="G54" s="15"/>
      <c r="H54" s="15"/>
      <c r="I54" s="15"/>
    </row>
    <row r="55" spans="1:9" ht="12.75">
      <c r="A55" s="9" t="s">
        <v>43</v>
      </c>
      <c r="B55" s="15"/>
      <c r="C55" s="15"/>
      <c r="D55" s="15"/>
      <c r="E55" s="15"/>
      <c r="F55" s="15"/>
      <c r="G55" s="15"/>
      <c r="H55" s="15"/>
      <c r="I55" s="15"/>
    </row>
    <row r="56" spans="1:9" ht="12.75">
      <c r="A56" s="9" t="s">
        <v>44</v>
      </c>
      <c r="B56" s="15">
        <v>3615</v>
      </c>
      <c r="C56" s="15">
        <v>3615</v>
      </c>
      <c r="D56" s="15">
        <v>3615</v>
      </c>
      <c r="E56" s="15">
        <v>3615</v>
      </c>
      <c r="F56" s="15">
        <v>3615</v>
      </c>
      <c r="G56" s="15"/>
      <c r="H56" s="15"/>
      <c r="I56" s="15">
        <v>813.401</v>
      </c>
    </row>
    <row r="57" spans="1:9" ht="12.75">
      <c r="A57" s="9"/>
      <c r="B57" s="15"/>
      <c r="C57" s="15"/>
      <c r="D57" s="15"/>
      <c r="E57" s="15"/>
      <c r="F57" s="15"/>
      <c r="G57" s="15"/>
      <c r="H57" s="15"/>
      <c r="I57" s="15"/>
    </row>
    <row r="58" spans="1:9" ht="12.75">
      <c r="A58" s="4" t="s">
        <v>45</v>
      </c>
      <c r="B58" s="19">
        <f>SUM(B59:B65)</f>
        <v>0</v>
      </c>
      <c r="C58" s="19">
        <f aca="true" t="shared" si="7" ref="C58:I58">SUM(C59:C65)</f>
        <v>0</v>
      </c>
      <c r="D58" s="19">
        <f t="shared" si="7"/>
        <v>0</v>
      </c>
      <c r="E58" s="19">
        <f t="shared" si="7"/>
        <v>0</v>
      </c>
      <c r="F58" s="19">
        <f t="shared" si="7"/>
        <v>0</v>
      </c>
      <c r="G58" s="19">
        <f t="shared" si="7"/>
        <v>0</v>
      </c>
      <c r="H58" s="19">
        <f t="shared" si="7"/>
        <v>0</v>
      </c>
      <c r="I58" s="19">
        <f t="shared" si="7"/>
        <v>0</v>
      </c>
    </row>
    <row r="59" spans="1:9" ht="12.75">
      <c r="A59" s="2" t="s">
        <v>46</v>
      </c>
      <c r="B59" s="15"/>
      <c r="C59" s="15"/>
      <c r="D59" s="15"/>
      <c r="E59" s="15"/>
      <c r="F59" s="15"/>
      <c r="G59" s="15"/>
      <c r="H59" s="15"/>
      <c r="I59" s="15"/>
    </row>
    <row r="60" spans="1:9" ht="12.75">
      <c r="A60" s="2" t="s">
        <v>47</v>
      </c>
      <c r="B60" s="15"/>
      <c r="C60" s="15"/>
      <c r="D60" s="15"/>
      <c r="E60" s="15"/>
      <c r="F60" s="15"/>
      <c r="G60" s="15"/>
      <c r="H60" s="15"/>
      <c r="I60" s="15"/>
    </row>
    <row r="61" spans="1:9" ht="12.75">
      <c r="A61" s="2" t="s">
        <v>48</v>
      </c>
      <c r="B61" s="15"/>
      <c r="C61" s="15"/>
      <c r="D61" s="15"/>
      <c r="E61" s="15"/>
      <c r="F61" s="15"/>
      <c r="G61" s="15"/>
      <c r="H61" s="15"/>
      <c r="I61" s="15"/>
    </row>
    <row r="62" spans="1:9" ht="12.75">
      <c r="A62" s="2" t="s">
        <v>49</v>
      </c>
      <c r="B62" s="15"/>
      <c r="C62" s="15"/>
      <c r="D62" s="15"/>
      <c r="E62" s="15"/>
      <c r="F62" s="15"/>
      <c r="G62" s="15"/>
      <c r="H62" s="15"/>
      <c r="I62" s="15"/>
    </row>
    <row r="63" spans="1:9" ht="12.75">
      <c r="A63" s="2" t="s">
        <v>50</v>
      </c>
      <c r="B63" s="15"/>
      <c r="C63" s="15"/>
      <c r="D63" s="15"/>
      <c r="E63" s="15"/>
      <c r="F63" s="15"/>
      <c r="G63" s="15"/>
      <c r="H63" s="15"/>
      <c r="I63" s="15"/>
    </row>
    <row r="64" spans="1:9" ht="12.75">
      <c r="A64" s="2" t="s">
        <v>51</v>
      </c>
      <c r="B64" s="15"/>
      <c r="C64" s="15"/>
      <c r="D64" s="15"/>
      <c r="E64" s="15"/>
      <c r="F64" s="15"/>
      <c r="G64" s="15"/>
      <c r="H64" s="15"/>
      <c r="I64" s="15"/>
    </row>
    <row r="65" spans="1:9" ht="12.75">
      <c r="A65" s="2" t="s">
        <v>52</v>
      </c>
      <c r="B65" s="15"/>
      <c r="C65" s="15"/>
      <c r="D65" s="15"/>
      <c r="E65" s="15"/>
      <c r="F65" s="15"/>
      <c r="G65" s="15"/>
      <c r="H65" s="15"/>
      <c r="I65" s="15"/>
    </row>
    <row r="66" spans="1:9" ht="12.75">
      <c r="A66" s="2"/>
      <c r="B66" s="15"/>
      <c r="C66" s="15"/>
      <c r="D66" s="15"/>
      <c r="E66" s="15"/>
      <c r="F66" s="15"/>
      <c r="G66" s="15"/>
      <c r="H66" s="15"/>
      <c r="I66" s="15"/>
    </row>
    <row r="67" spans="1:9" ht="12.75">
      <c r="A67" s="4" t="s">
        <v>53</v>
      </c>
      <c r="B67" s="19">
        <f>SUM(B68:B70)</f>
        <v>0</v>
      </c>
      <c r="C67" s="19">
        <f aca="true" t="shared" si="8" ref="C67:I67">SUM(C68:C70)</f>
        <v>0</v>
      </c>
      <c r="D67" s="19">
        <f t="shared" si="8"/>
        <v>0</v>
      </c>
      <c r="E67" s="19">
        <f t="shared" si="8"/>
        <v>0</v>
      </c>
      <c r="F67" s="19">
        <f t="shared" si="8"/>
        <v>0</v>
      </c>
      <c r="G67" s="19">
        <f t="shared" si="8"/>
        <v>0</v>
      </c>
      <c r="H67" s="19">
        <f t="shared" si="8"/>
        <v>0</v>
      </c>
      <c r="I67" s="19">
        <f t="shared" si="8"/>
        <v>0</v>
      </c>
    </row>
    <row r="68" spans="1:9" ht="12.75">
      <c r="A68" s="2" t="s">
        <v>54</v>
      </c>
      <c r="B68" s="15"/>
      <c r="C68" s="15"/>
      <c r="D68" s="15"/>
      <c r="E68" s="15"/>
      <c r="F68" s="15"/>
      <c r="G68" s="15"/>
      <c r="H68" s="15"/>
      <c r="I68" s="15"/>
    </row>
    <row r="69" spans="1:9" ht="12.75">
      <c r="A69" s="2" t="s">
        <v>55</v>
      </c>
      <c r="B69" s="15"/>
      <c r="C69" s="15"/>
      <c r="D69" s="15"/>
      <c r="E69" s="15"/>
      <c r="F69" s="15"/>
      <c r="G69" s="15"/>
      <c r="H69" s="15"/>
      <c r="I69" s="15"/>
    </row>
    <row r="70" spans="1:9" ht="12.75">
      <c r="A70" s="2" t="s">
        <v>56</v>
      </c>
      <c r="B70" s="15"/>
      <c r="C70" s="15"/>
      <c r="D70" s="15"/>
      <c r="E70" s="15"/>
      <c r="F70" s="15"/>
      <c r="G70" s="15"/>
      <c r="H70" s="15"/>
      <c r="I70" s="15"/>
    </row>
    <row r="71" spans="1:9" ht="12.75">
      <c r="A71" s="2"/>
      <c r="B71" s="15"/>
      <c r="C71" s="15"/>
      <c r="D71" s="15"/>
      <c r="E71" s="15"/>
      <c r="F71" s="15"/>
      <c r="G71" s="15"/>
      <c r="H71" s="15"/>
      <c r="I71" s="15"/>
    </row>
    <row r="72" spans="1:9" ht="12.75">
      <c r="A72" s="4" t="s">
        <v>57</v>
      </c>
      <c r="B72" s="19">
        <f>B73</f>
        <v>0</v>
      </c>
      <c r="C72" s="19">
        <f aca="true" t="shared" si="9" ref="C72:I72">C73</f>
        <v>0</v>
      </c>
      <c r="D72" s="19">
        <f t="shared" si="9"/>
        <v>0</v>
      </c>
      <c r="E72" s="19">
        <f t="shared" si="9"/>
        <v>0</v>
      </c>
      <c r="F72" s="19">
        <f t="shared" si="9"/>
        <v>0</v>
      </c>
      <c r="G72" s="19">
        <f t="shared" si="9"/>
        <v>46845.39</v>
      </c>
      <c r="H72" s="19">
        <f t="shared" si="9"/>
        <v>29244.921</v>
      </c>
      <c r="I72" s="19">
        <f t="shared" si="9"/>
        <v>33216.72</v>
      </c>
    </row>
    <row r="73" spans="1:9" ht="12.75">
      <c r="A73" s="2" t="s">
        <v>58</v>
      </c>
      <c r="B73" s="20"/>
      <c r="C73" s="20"/>
      <c r="D73" s="20"/>
      <c r="E73" s="20"/>
      <c r="F73" s="20"/>
      <c r="G73" s="17">
        <v>46845.39</v>
      </c>
      <c r="H73" s="18">
        <v>29244.921</v>
      </c>
      <c r="I73" s="17">
        <v>33216.72</v>
      </c>
    </row>
    <row r="74" spans="1:9" ht="12.75">
      <c r="A74" s="2"/>
      <c r="B74" s="15"/>
      <c r="C74" s="15"/>
      <c r="D74" s="15"/>
      <c r="E74" s="15"/>
      <c r="F74" s="15"/>
      <c r="G74" s="15"/>
      <c r="H74" s="15"/>
      <c r="I74" s="15"/>
    </row>
    <row r="75" spans="1:9" ht="12.75">
      <c r="A75" s="4" t="s">
        <v>59</v>
      </c>
      <c r="B75" s="15"/>
      <c r="C75" s="15"/>
      <c r="D75" s="15"/>
      <c r="E75" s="15"/>
      <c r="F75" s="15"/>
      <c r="G75" s="15"/>
      <c r="H75" s="15"/>
      <c r="I75" s="15"/>
    </row>
    <row r="76" spans="1:9" ht="12.75">
      <c r="A76" s="2" t="s">
        <v>60</v>
      </c>
      <c r="B76" s="15"/>
      <c r="C76" s="15"/>
      <c r="D76" s="15"/>
      <c r="E76" s="15"/>
      <c r="F76" s="15"/>
      <c r="G76" s="15"/>
      <c r="H76" s="15"/>
      <c r="I76" s="15"/>
    </row>
    <row r="77" spans="1:9" ht="12.75">
      <c r="A77" s="4" t="s">
        <v>61</v>
      </c>
      <c r="B77" s="15"/>
      <c r="C77" s="15"/>
      <c r="D77" s="15"/>
      <c r="E77" s="15"/>
      <c r="F77" s="15"/>
      <c r="G77" s="15"/>
      <c r="H77" s="15"/>
      <c r="I77" s="15"/>
    </row>
    <row r="78" spans="1:9" ht="12.75">
      <c r="A78" s="2" t="s">
        <v>62</v>
      </c>
      <c r="B78" s="15"/>
      <c r="C78" s="15"/>
      <c r="D78" s="15"/>
      <c r="E78" s="15"/>
      <c r="F78" s="15"/>
      <c r="G78" s="15"/>
      <c r="H78" s="15"/>
      <c r="I78" s="15"/>
    </row>
    <row r="79" spans="1:9" ht="12.75">
      <c r="A79" s="4" t="s">
        <v>63</v>
      </c>
      <c r="B79" s="19">
        <f>B80</f>
        <v>194</v>
      </c>
      <c r="C79" s="19">
        <f aca="true" t="shared" si="10" ref="C79:I79">C80</f>
        <v>385.7</v>
      </c>
      <c r="D79" s="19">
        <f t="shared" si="10"/>
        <v>498.9</v>
      </c>
      <c r="E79" s="19">
        <f t="shared" si="10"/>
        <v>349.9</v>
      </c>
      <c r="F79" s="19">
        <f t="shared" si="10"/>
        <v>354.7</v>
      </c>
      <c r="G79" s="19">
        <f t="shared" si="10"/>
        <v>0</v>
      </c>
      <c r="H79" s="19">
        <f t="shared" si="10"/>
        <v>135.59</v>
      </c>
      <c r="I79" s="19">
        <f t="shared" si="10"/>
        <v>0</v>
      </c>
    </row>
    <row r="80" spans="1:9" ht="12.75">
      <c r="A80" s="2" t="s">
        <v>64</v>
      </c>
      <c r="B80" s="20">
        <v>194</v>
      </c>
      <c r="C80" s="20">
        <v>385.7</v>
      </c>
      <c r="D80" s="20">
        <v>498.9</v>
      </c>
      <c r="E80" s="20">
        <v>349.9</v>
      </c>
      <c r="F80" s="20">
        <v>354.7</v>
      </c>
      <c r="G80" s="20"/>
      <c r="H80" s="18">
        <v>135.59</v>
      </c>
      <c r="I80" s="15"/>
    </row>
    <row r="81" spans="1:9" ht="12.75">
      <c r="A81" s="2"/>
      <c r="B81" s="15"/>
      <c r="C81" s="15"/>
      <c r="D81" s="15"/>
      <c r="E81" s="15"/>
      <c r="F81" s="15"/>
      <c r="G81" s="15"/>
      <c r="H81" s="15"/>
      <c r="I81" s="15"/>
    </row>
    <row r="82" spans="1:9" ht="12.75">
      <c r="A82" s="4" t="s">
        <v>65</v>
      </c>
      <c r="B82" s="19">
        <f>SUM(B83:B85)</f>
        <v>0</v>
      </c>
      <c r="C82" s="19">
        <f aca="true" t="shared" si="11" ref="C82:I82">SUM(C83:C85)</f>
        <v>0</v>
      </c>
      <c r="D82" s="19">
        <f t="shared" si="11"/>
        <v>0</v>
      </c>
      <c r="E82" s="19">
        <f t="shared" si="11"/>
        <v>0</v>
      </c>
      <c r="F82" s="19">
        <f t="shared" si="11"/>
        <v>0</v>
      </c>
      <c r="G82" s="19">
        <f t="shared" si="11"/>
        <v>0</v>
      </c>
      <c r="H82" s="19">
        <f t="shared" si="11"/>
        <v>0</v>
      </c>
      <c r="I82" s="19">
        <f t="shared" si="11"/>
        <v>0</v>
      </c>
    </row>
    <row r="83" spans="1:9" ht="12.75">
      <c r="A83" s="2" t="s">
        <v>66</v>
      </c>
      <c r="B83" s="15"/>
      <c r="C83" s="15"/>
      <c r="D83" s="15"/>
      <c r="E83" s="15"/>
      <c r="F83" s="15"/>
      <c r="G83" s="15"/>
      <c r="H83" s="15"/>
      <c r="I83" s="15"/>
    </row>
    <row r="84" spans="1:9" ht="12.75">
      <c r="A84" s="2" t="s">
        <v>67</v>
      </c>
      <c r="B84" s="15"/>
      <c r="C84" s="15"/>
      <c r="D84" s="15"/>
      <c r="E84" s="15"/>
      <c r="F84" s="15"/>
      <c r="G84" s="15"/>
      <c r="H84" s="15"/>
      <c r="I84" s="15"/>
    </row>
    <row r="85" spans="1:9" ht="12.75">
      <c r="A85" s="2" t="s">
        <v>68</v>
      </c>
      <c r="B85" s="15"/>
      <c r="C85" s="15"/>
      <c r="D85" s="15"/>
      <c r="E85" s="15"/>
      <c r="F85" s="15"/>
      <c r="G85" s="15"/>
      <c r="H85" s="15"/>
      <c r="I85" s="15"/>
    </row>
    <row r="86" spans="1:9" ht="12.75">
      <c r="A86" s="2"/>
      <c r="B86" s="15"/>
      <c r="C86" s="15"/>
      <c r="D86" s="15"/>
      <c r="E86" s="15"/>
      <c r="F86" s="15"/>
      <c r="G86" s="15"/>
      <c r="H86" s="15"/>
      <c r="I86" s="15"/>
    </row>
    <row r="87" spans="1:9" ht="12.75">
      <c r="A87" s="4" t="s">
        <v>69</v>
      </c>
      <c r="B87" s="19">
        <f>SUM(B88:B95)</f>
        <v>8023.23</v>
      </c>
      <c r="C87" s="19">
        <f aca="true" t="shared" si="12" ref="C87:I87">SUM(C88:C95)</f>
        <v>8190.929999999999</v>
      </c>
      <c r="D87" s="19">
        <f t="shared" si="12"/>
        <v>8722.23</v>
      </c>
      <c r="E87" s="19">
        <f t="shared" si="12"/>
        <v>7477.329999999999</v>
      </c>
      <c r="F87" s="19">
        <f t="shared" si="12"/>
        <v>10018.129999999997</v>
      </c>
      <c r="G87" s="19">
        <f t="shared" si="12"/>
        <v>582</v>
      </c>
      <c r="H87" s="19">
        <f t="shared" si="12"/>
        <v>2362.95</v>
      </c>
      <c r="I87" s="19">
        <f t="shared" si="12"/>
        <v>987.39</v>
      </c>
    </row>
    <row r="88" spans="1:9" ht="12.75">
      <c r="A88" s="2" t="s">
        <v>70</v>
      </c>
      <c r="B88" s="15"/>
      <c r="C88" s="15"/>
      <c r="D88" s="15"/>
      <c r="E88" s="15"/>
      <c r="F88" s="15"/>
      <c r="G88" s="15"/>
      <c r="H88" s="15"/>
      <c r="I88" s="15"/>
    </row>
    <row r="89" spans="1:9" ht="12.75">
      <c r="A89" s="2" t="s">
        <v>71</v>
      </c>
      <c r="B89" s="20">
        <v>1298.9</v>
      </c>
      <c r="C89" s="20">
        <v>572.2</v>
      </c>
      <c r="D89" s="20">
        <v>764.5</v>
      </c>
      <c r="E89" s="20">
        <v>1302.7</v>
      </c>
      <c r="F89" s="20">
        <v>1360.9</v>
      </c>
      <c r="G89" s="15">
        <v>582</v>
      </c>
      <c r="H89" s="18">
        <v>1052</v>
      </c>
      <c r="I89" s="20">
        <v>976.34</v>
      </c>
    </row>
    <row r="90" spans="1:9" ht="12.75">
      <c r="A90" s="2" t="s">
        <v>72</v>
      </c>
      <c r="B90" s="20">
        <v>1826</v>
      </c>
      <c r="C90" s="20">
        <v>2484.4</v>
      </c>
      <c r="D90" s="20">
        <v>2719.7</v>
      </c>
      <c r="E90" s="20">
        <v>1075.3</v>
      </c>
      <c r="F90" s="20">
        <v>3147.5</v>
      </c>
      <c r="G90" s="20"/>
      <c r="H90" s="18"/>
      <c r="I90" s="15"/>
    </row>
    <row r="91" spans="1:9" ht="12.75">
      <c r="A91" s="2" t="s">
        <v>73</v>
      </c>
      <c r="B91" s="20">
        <v>4519.86</v>
      </c>
      <c r="C91" s="20">
        <v>4519.86</v>
      </c>
      <c r="D91" s="20">
        <v>4519.86</v>
      </c>
      <c r="E91" s="20">
        <v>4519.86</v>
      </c>
      <c r="F91" s="20">
        <v>4519.86</v>
      </c>
      <c r="G91" s="20"/>
      <c r="H91" s="18"/>
      <c r="I91" s="15"/>
    </row>
    <row r="92" spans="1:9" ht="12.75">
      <c r="A92" s="2" t="s">
        <v>74</v>
      </c>
      <c r="B92" s="20"/>
      <c r="C92" s="20"/>
      <c r="D92" s="20"/>
      <c r="E92" s="20"/>
      <c r="F92" s="20"/>
      <c r="G92" s="20"/>
      <c r="H92" s="18">
        <v>1039.47</v>
      </c>
      <c r="I92" s="15"/>
    </row>
    <row r="93" spans="1:9" ht="12.75">
      <c r="A93" s="2" t="s">
        <v>75</v>
      </c>
      <c r="B93" s="20">
        <v>104.9</v>
      </c>
      <c r="C93" s="20">
        <v>340.9</v>
      </c>
      <c r="D93" s="20">
        <v>444.6</v>
      </c>
      <c r="E93" s="20">
        <v>305.9</v>
      </c>
      <c r="F93" s="20">
        <v>716.3</v>
      </c>
      <c r="G93" s="20"/>
      <c r="H93" s="18">
        <v>247.49</v>
      </c>
      <c r="I93" s="15"/>
    </row>
    <row r="94" spans="1:9" ht="12.75">
      <c r="A94" s="2" t="s">
        <v>76</v>
      </c>
      <c r="B94" s="20">
        <v>273.57</v>
      </c>
      <c r="C94" s="20">
        <v>273.57</v>
      </c>
      <c r="D94" s="20">
        <v>273.57</v>
      </c>
      <c r="E94" s="20">
        <v>273.57</v>
      </c>
      <c r="F94" s="20">
        <v>273.57</v>
      </c>
      <c r="G94" s="20"/>
      <c r="H94" s="18"/>
      <c r="I94" s="15"/>
    </row>
    <row r="95" spans="1:9" ht="12.75">
      <c r="A95" s="6" t="s">
        <v>77</v>
      </c>
      <c r="B95" s="20"/>
      <c r="C95" s="20"/>
      <c r="D95" s="20"/>
      <c r="E95" s="20"/>
      <c r="F95" s="20"/>
      <c r="G95" s="20"/>
      <c r="H95" s="18">
        <v>23.99</v>
      </c>
      <c r="I95" s="15">
        <v>11.05</v>
      </c>
    </row>
    <row r="96" spans="1:9" ht="12.75">
      <c r="A96" s="6"/>
      <c r="B96" s="15"/>
      <c r="C96" s="15"/>
      <c r="D96" s="15"/>
      <c r="E96" s="15"/>
      <c r="F96" s="15"/>
      <c r="G96" s="15"/>
      <c r="H96" s="15"/>
      <c r="I96" s="15"/>
    </row>
    <row r="97" spans="1:9" ht="12.75">
      <c r="A97" s="4" t="s">
        <v>78</v>
      </c>
      <c r="B97" s="19">
        <f>SUM(B98:B105)</f>
        <v>3130.7000000000003</v>
      </c>
      <c r="C97" s="19">
        <f aca="true" t="shared" si="13" ref="C97:I97">SUM(C98:C105)</f>
        <v>2885</v>
      </c>
      <c r="D97" s="19">
        <f t="shared" si="13"/>
        <v>1090.6999999999998</v>
      </c>
      <c r="E97" s="19">
        <f t="shared" si="13"/>
        <v>2245.2</v>
      </c>
      <c r="F97" s="19">
        <f t="shared" si="13"/>
        <v>4268</v>
      </c>
      <c r="G97" s="19">
        <f t="shared" si="13"/>
        <v>3.59</v>
      </c>
      <c r="H97" s="19">
        <f t="shared" si="13"/>
        <v>818.26</v>
      </c>
      <c r="I97" s="19">
        <f t="shared" si="13"/>
        <v>338.76</v>
      </c>
    </row>
    <row r="98" spans="1:9" ht="12.75">
      <c r="A98" s="2" t="s">
        <v>79</v>
      </c>
      <c r="B98" s="20">
        <v>451.8</v>
      </c>
      <c r="C98" s="20">
        <v>245</v>
      </c>
      <c r="D98" s="20">
        <v>824.8</v>
      </c>
      <c r="E98" s="20">
        <v>660.6</v>
      </c>
      <c r="F98" s="20">
        <v>1614.5</v>
      </c>
      <c r="G98" s="20"/>
      <c r="H98" s="18"/>
      <c r="I98" s="15"/>
    </row>
    <row r="99" spans="1:9" ht="12.75">
      <c r="A99" s="2" t="s">
        <v>80</v>
      </c>
      <c r="B99" s="20"/>
      <c r="C99" s="20"/>
      <c r="D99" s="20"/>
      <c r="E99" s="20"/>
      <c r="F99" s="20"/>
      <c r="G99" s="20">
        <v>3.59</v>
      </c>
      <c r="H99" s="18">
        <v>319.03</v>
      </c>
      <c r="I99" s="15"/>
    </row>
    <row r="100" spans="1:9" ht="12.75">
      <c r="A100" s="6" t="s">
        <v>81</v>
      </c>
      <c r="B100" s="15"/>
      <c r="C100" s="15"/>
      <c r="D100" s="15"/>
      <c r="E100" s="15"/>
      <c r="F100" s="15"/>
      <c r="G100" s="15"/>
      <c r="H100" s="15"/>
      <c r="I100" s="15"/>
    </row>
    <row r="101" spans="1:9" ht="12.75">
      <c r="A101" s="2" t="s">
        <v>82</v>
      </c>
      <c r="B101" s="20">
        <v>2678.9</v>
      </c>
      <c r="C101" s="20">
        <v>2640</v>
      </c>
      <c r="D101" s="20">
        <v>265.9</v>
      </c>
      <c r="E101" s="20">
        <v>1584.6</v>
      </c>
      <c r="F101" s="20">
        <v>2653.5</v>
      </c>
      <c r="G101" s="20"/>
      <c r="H101" s="18"/>
      <c r="I101" s="15"/>
    </row>
    <row r="102" spans="1:9" ht="12.75">
      <c r="A102" s="2" t="s">
        <v>83</v>
      </c>
      <c r="B102" s="15"/>
      <c r="C102" s="15"/>
      <c r="D102" s="15"/>
      <c r="E102" s="15"/>
      <c r="F102" s="15"/>
      <c r="G102" s="15"/>
      <c r="H102" s="15"/>
      <c r="I102" s="15"/>
    </row>
    <row r="103" spans="1:9" ht="12.75">
      <c r="A103" s="6" t="s">
        <v>183</v>
      </c>
      <c r="B103" s="15"/>
      <c r="C103" s="15"/>
      <c r="D103" s="15"/>
      <c r="E103" s="15"/>
      <c r="F103" s="15"/>
      <c r="G103" s="15"/>
      <c r="H103" s="15"/>
      <c r="I103" s="15"/>
    </row>
    <row r="104" spans="1:9" ht="12.75">
      <c r="A104" s="6" t="s">
        <v>187</v>
      </c>
      <c r="B104" s="20"/>
      <c r="C104" s="20"/>
      <c r="D104" s="20"/>
      <c r="E104" s="20"/>
      <c r="F104" s="20"/>
      <c r="G104" s="20"/>
      <c r="H104" s="18">
        <v>191</v>
      </c>
      <c r="I104" s="15">
        <v>61.5</v>
      </c>
    </row>
    <row r="105" spans="1:9" ht="12.75">
      <c r="A105" s="6" t="s">
        <v>84</v>
      </c>
      <c r="B105" s="20"/>
      <c r="C105" s="20"/>
      <c r="D105" s="20"/>
      <c r="E105" s="20"/>
      <c r="F105" s="20"/>
      <c r="G105" s="20"/>
      <c r="H105" s="18">
        <v>308.23</v>
      </c>
      <c r="I105" s="15">
        <v>277.26</v>
      </c>
    </row>
    <row r="106" spans="1:9" ht="12.75">
      <c r="A106" s="6"/>
      <c r="B106" s="15"/>
      <c r="C106" s="15"/>
      <c r="D106" s="15"/>
      <c r="E106" s="15"/>
      <c r="F106" s="15"/>
      <c r="G106" s="15"/>
      <c r="H106" s="15"/>
      <c r="I106" s="15"/>
    </row>
    <row r="107" spans="1:9" ht="12.75">
      <c r="A107" s="4" t="s">
        <v>85</v>
      </c>
      <c r="B107" s="19">
        <f>SUM(B108:B112)</f>
        <v>593.1</v>
      </c>
      <c r="C107" s="19">
        <f aca="true" t="shared" si="14" ref="C107:I107">SUM(C108:C112)</f>
        <v>1429.5</v>
      </c>
      <c r="D107" s="19">
        <f t="shared" si="14"/>
        <v>1426.3</v>
      </c>
      <c r="E107" s="19">
        <f t="shared" si="14"/>
        <v>1386.9</v>
      </c>
      <c r="F107" s="19">
        <f t="shared" si="14"/>
        <v>1747.3</v>
      </c>
      <c r="G107" s="19">
        <f t="shared" si="14"/>
        <v>0</v>
      </c>
      <c r="H107" s="19">
        <f t="shared" si="14"/>
        <v>1414.1899999999998</v>
      </c>
      <c r="I107" s="19">
        <f t="shared" si="14"/>
        <v>-13.94</v>
      </c>
    </row>
    <row r="108" spans="1:9" ht="12.75">
      <c r="A108" s="2" t="s">
        <v>86</v>
      </c>
      <c r="B108" s="20">
        <v>593.1</v>
      </c>
      <c r="C108" s="20">
        <v>1429.5</v>
      </c>
      <c r="D108" s="20">
        <v>1426.3</v>
      </c>
      <c r="E108" s="20">
        <v>1386.9</v>
      </c>
      <c r="F108" s="20">
        <v>1747.3</v>
      </c>
      <c r="G108" s="20"/>
      <c r="H108" s="18"/>
      <c r="I108" s="15"/>
    </row>
    <row r="109" spans="1:9" ht="12.75">
      <c r="A109" s="2" t="s">
        <v>87</v>
      </c>
      <c r="B109" s="20"/>
      <c r="C109" s="20"/>
      <c r="D109" s="20"/>
      <c r="E109" s="20"/>
      <c r="F109" s="20"/>
      <c r="G109" s="20"/>
      <c r="H109" s="18">
        <v>1409.62</v>
      </c>
      <c r="I109" s="15">
        <v>-13.94</v>
      </c>
    </row>
    <row r="110" spans="1:9" ht="12.75">
      <c r="A110" s="2" t="s">
        <v>88</v>
      </c>
      <c r="B110" s="20"/>
      <c r="C110" s="20"/>
      <c r="D110" s="20"/>
      <c r="E110" s="20"/>
      <c r="F110" s="20"/>
      <c r="G110" s="20"/>
      <c r="H110" s="18">
        <v>4.57</v>
      </c>
      <c r="I110" s="15"/>
    </row>
    <row r="111" spans="1:9" ht="12.75">
      <c r="A111" s="2" t="s">
        <v>89</v>
      </c>
      <c r="B111" s="15"/>
      <c r="C111" s="15"/>
      <c r="D111" s="15"/>
      <c r="E111" s="15"/>
      <c r="F111" s="15"/>
      <c r="G111" s="15"/>
      <c r="H111" s="15"/>
      <c r="I111" s="15"/>
    </row>
    <row r="112" spans="1:9" ht="12.75">
      <c r="A112" s="2" t="s">
        <v>90</v>
      </c>
      <c r="B112" s="15"/>
      <c r="C112" s="15"/>
      <c r="D112" s="15"/>
      <c r="E112" s="15"/>
      <c r="F112" s="15"/>
      <c r="G112" s="15"/>
      <c r="H112" s="15"/>
      <c r="I112" s="15"/>
    </row>
    <row r="113" spans="1:9" ht="12.75">
      <c r="A113" s="2"/>
      <c r="B113" s="15"/>
      <c r="C113" s="15"/>
      <c r="D113" s="15"/>
      <c r="E113" s="15"/>
      <c r="F113" s="15"/>
      <c r="G113" s="15"/>
      <c r="H113" s="15"/>
      <c r="I113" s="15"/>
    </row>
    <row r="114" spans="1:9" ht="12.75">
      <c r="A114" s="4" t="s">
        <v>177</v>
      </c>
      <c r="B114" s="15"/>
      <c r="C114" s="15"/>
      <c r="D114" s="15"/>
      <c r="E114" s="15"/>
      <c r="F114" s="15"/>
      <c r="G114" s="15"/>
      <c r="H114" s="15"/>
      <c r="I114" s="15"/>
    </row>
    <row r="115" spans="1:9" ht="12.75">
      <c r="A115" s="2"/>
      <c r="B115" s="15"/>
      <c r="C115" s="15"/>
      <c r="D115" s="15"/>
      <c r="E115" s="15"/>
      <c r="F115" s="15"/>
      <c r="G115" s="15"/>
      <c r="H115" s="15"/>
      <c r="I115" s="15"/>
    </row>
    <row r="116" spans="1:9" ht="12.75">
      <c r="A116" s="3" t="s">
        <v>179</v>
      </c>
      <c r="B116" s="63">
        <f>SUM(B5,B58,B67,B72,B75,B77,B79,B82,B87,B97,B107,B114)</f>
        <v>36890.829999999994</v>
      </c>
      <c r="C116" s="63">
        <f aca="true" t="shared" si="15" ref="C116:I116">SUM(C5,C58,C67,C72,C75,C77,C79,C82,C87,C97,C107,C114)</f>
        <v>36033.130000000005</v>
      </c>
      <c r="D116" s="63">
        <f t="shared" si="15"/>
        <v>36268.729999999996</v>
      </c>
      <c r="E116" s="63">
        <f t="shared" si="15"/>
        <v>37157.93</v>
      </c>
      <c r="F116" s="63">
        <f t="shared" si="15"/>
        <v>41844.758571428574</v>
      </c>
      <c r="G116" s="63">
        <f t="shared" si="15"/>
        <v>48986.56</v>
      </c>
      <c r="H116" s="63">
        <f t="shared" si="15"/>
        <v>36354.021</v>
      </c>
      <c r="I116" s="63">
        <f t="shared" si="15"/>
        <v>39773.431</v>
      </c>
    </row>
    <row r="117" spans="2:9" ht="12.75">
      <c r="B117" s="26"/>
      <c r="C117" s="26"/>
      <c r="D117" s="26"/>
      <c r="E117" s="26"/>
      <c r="F117" s="26"/>
      <c r="G117" s="26"/>
      <c r="H117" s="26"/>
      <c r="I117" s="26"/>
    </row>
    <row r="118" spans="1:9" ht="12.75">
      <c r="A118" s="10" t="s">
        <v>91</v>
      </c>
      <c r="B118" s="15"/>
      <c r="C118" s="15"/>
      <c r="D118" s="15"/>
      <c r="E118" s="15"/>
      <c r="F118" s="15"/>
      <c r="G118" s="15"/>
      <c r="H118" s="15"/>
      <c r="I118" s="15"/>
    </row>
    <row r="119" spans="1:9" ht="12.75">
      <c r="A119" s="2"/>
      <c r="B119" s="15"/>
      <c r="C119" s="15"/>
      <c r="D119" s="15"/>
      <c r="E119" s="15"/>
      <c r="F119" s="15"/>
      <c r="G119" s="15"/>
      <c r="H119" s="15"/>
      <c r="I119" s="15"/>
    </row>
    <row r="120" spans="1:9" ht="12.75">
      <c r="A120" s="4" t="s">
        <v>92</v>
      </c>
      <c r="B120" s="19">
        <f>SUM(B121:B142)</f>
        <v>16599.7</v>
      </c>
      <c r="C120" s="19">
        <f aca="true" t="shared" si="16" ref="C120:I120">SUM(C121:C142)</f>
        <v>15124.1</v>
      </c>
      <c r="D120" s="19">
        <f t="shared" si="16"/>
        <v>15195.400000000001</v>
      </c>
      <c r="E120" s="19">
        <f t="shared" si="16"/>
        <v>12117</v>
      </c>
      <c r="F120" s="19">
        <f t="shared" si="16"/>
        <v>2420.8999999999996</v>
      </c>
      <c r="G120" s="19">
        <f t="shared" si="16"/>
        <v>6038.040000000001</v>
      </c>
      <c r="H120" s="19">
        <f t="shared" si="16"/>
        <v>3177.8</v>
      </c>
      <c r="I120" s="19">
        <f t="shared" si="16"/>
        <v>3585.07</v>
      </c>
    </row>
    <row r="121" spans="1:9" ht="12.75">
      <c r="A121" s="2" t="s">
        <v>93</v>
      </c>
      <c r="B121" s="15"/>
      <c r="C121" s="15"/>
      <c r="D121" s="15"/>
      <c r="E121" s="15"/>
      <c r="F121" s="15"/>
      <c r="G121" s="15"/>
      <c r="H121" s="15"/>
      <c r="I121" s="15"/>
    </row>
    <row r="122" spans="1:9" ht="12.75">
      <c r="A122" s="2" t="s">
        <v>94</v>
      </c>
      <c r="B122" s="15"/>
      <c r="C122" s="15"/>
      <c r="D122" s="15"/>
      <c r="E122" s="15"/>
      <c r="F122" s="15"/>
      <c r="G122" s="15"/>
      <c r="H122" s="15"/>
      <c r="I122" s="15"/>
    </row>
    <row r="123" spans="1:9" ht="12.75">
      <c r="A123" s="2" t="s">
        <v>95</v>
      </c>
      <c r="B123" s="20"/>
      <c r="C123" s="20">
        <v>0.9</v>
      </c>
      <c r="D123" s="20"/>
      <c r="E123" s="20"/>
      <c r="F123" s="20"/>
      <c r="G123" s="15"/>
      <c r="H123" s="18"/>
      <c r="I123" s="15"/>
    </row>
    <row r="124" spans="1:9" ht="12.75">
      <c r="A124" s="2" t="s">
        <v>96</v>
      </c>
      <c r="B124" s="15"/>
      <c r="C124" s="15"/>
      <c r="D124" s="15"/>
      <c r="E124" s="15"/>
      <c r="F124" s="15"/>
      <c r="G124" s="15"/>
      <c r="H124" s="15"/>
      <c r="I124" s="15"/>
    </row>
    <row r="125" spans="1:9" ht="12.75">
      <c r="A125" s="2" t="s">
        <v>97</v>
      </c>
      <c r="B125" s="20"/>
      <c r="C125" s="20"/>
      <c r="D125" s="20"/>
      <c r="E125" s="20"/>
      <c r="F125" s="20"/>
      <c r="G125" s="15">
        <v>5.29</v>
      </c>
      <c r="H125" s="18">
        <v>5.64</v>
      </c>
      <c r="I125" s="15">
        <v>5.38</v>
      </c>
    </row>
    <row r="126" spans="1:9" ht="12.75">
      <c r="A126" s="2" t="s">
        <v>98</v>
      </c>
      <c r="B126" s="15"/>
      <c r="C126" s="15"/>
      <c r="D126" s="15"/>
      <c r="E126" s="15"/>
      <c r="F126" s="15"/>
      <c r="G126" s="15"/>
      <c r="H126" s="15"/>
      <c r="I126" s="15"/>
    </row>
    <row r="127" spans="1:9" ht="12.75">
      <c r="A127" s="2" t="s">
        <v>99</v>
      </c>
      <c r="B127" s="15"/>
      <c r="C127" s="15"/>
      <c r="D127" s="15"/>
      <c r="E127" s="15"/>
      <c r="F127" s="15"/>
      <c r="G127" s="15"/>
      <c r="H127" s="15"/>
      <c r="I127" s="15"/>
    </row>
    <row r="128" spans="1:9" ht="12.75">
      <c r="A128" s="2" t="s">
        <v>100</v>
      </c>
      <c r="B128" s="15"/>
      <c r="C128" s="15"/>
      <c r="D128" s="15"/>
      <c r="E128" s="15"/>
      <c r="F128" s="15"/>
      <c r="G128" s="15"/>
      <c r="H128" s="15"/>
      <c r="I128" s="15"/>
    </row>
    <row r="129" spans="1:9" ht="12.75">
      <c r="A129" s="2" t="s">
        <v>101</v>
      </c>
      <c r="B129" s="20"/>
      <c r="C129" s="20"/>
      <c r="D129" s="20">
        <v>14505.9</v>
      </c>
      <c r="E129" s="20">
        <v>11718.1</v>
      </c>
      <c r="F129" s="20">
        <v>2327.7</v>
      </c>
      <c r="G129" s="17">
        <v>5941.6</v>
      </c>
      <c r="H129" s="18">
        <v>3145.59</v>
      </c>
      <c r="I129" s="17">
        <v>3548.77</v>
      </c>
    </row>
    <row r="130" spans="1:9" ht="12.75">
      <c r="A130" s="2" t="s">
        <v>102</v>
      </c>
      <c r="B130" s="20">
        <v>14335.9</v>
      </c>
      <c r="C130" s="20">
        <v>12792.9</v>
      </c>
      <c r="D130" s="20">
        <v>351.7</v>
      </c>
      <c r="E130" s="20"/>
      <c r="F130" s="20"/>
      <c r="G130" s="15"/>
      <c r="H130" s="18"/>
      <c r="I130" s="15"/>
    </row>
    <row r="131" spans="1:9" ht="12.75">
      <c r="A131" s="2" t="s">
        <v>103</v>
      </c>
      <c r="B131" s="20">
        <v>208.6</v>
      </c>
      <c r="C131" s="20">
        <v>188</v>
      </c>
      <c r="D131" s="20">
        <v>4.2</v>
      </c>
      <c r="E131" s="20"/>
      <c r="F131" s="20"/>
      <c r="G131" s="15"/>
      <c r="H131" s="18"/>
      <c r="I131" s="15"/>
    </row>
    <row r="132" spans="1:9" ht="12.75">
      <c r="A132" s="2" t="s">
        <v>104</v>
      </c>
      <c r="B132" s="20"/>
      <c r="C132" s="20"/>
      <c r="D132" s="20">
        <v>44.2</v>
      </c>
      <c r="E132" s="20">
        <v>36.6</v>
      </c>
      <c r="F132" s="20">
        <v>7.3</v>
      </c>
      <c r="G132" s="15">
        <v>55.46</v>
      </c>
      <c r="H132" s="18">
        <v>20.84</v>
      </c>
      <c r="I132" s="20">
        <v>13.11</v>
      </c>
    </row>
    <row r="133" spans="1:9" ht="12.75">
      <c r="A133" s="2" t="s">
        <v>105</v>
      </c>
      <c r="B133" s="20">
        <v>311.7</v>
      </c>
      <c r="C133" s="20">
        <v>436.1</v>
      </c>
      <c r="D133" s="20">
        <v>29.4</v>
      </c>
      <c r="E133" s="20"/>
      <c r="F133" s="20"/>
      <c r="G133" s="15"/>
      <c r="H133" s="18"/>
      <c r="I133" s="15"/>
    </row>
    <row r="134" spans="1:9" ht="12.75">
      <c r="A134" s="2" t="s">
        <v>106</v>
      </c>
      <c r="B134" s="20">
        <v>1646.5</v>
      </c>
      <c r="C134" s="20">
        <v>1702.6</v>
      </c>
      <c r="D134" s="20">
        <v>258</v>
      </c>
      <c r="E134" s="20">
        <v>358.6</v>
      </c>
      <c r="F134" s="20">
        <v>79</v>
      </c>
      <c r="G134" s="15">
        <v>0.07</v>
      </c>
      <c r="H134" s="18"/>
      <c r="I134" s="15"/>
    </row>
    <row r="135" spans="1:9" ht="12.75">
      <c r="A135" s="2" t="s">
        <v>107</v>
      </c>
      <c r="B135" s="20">
        <v>1.3</v>
      </c>
      <c r="C135" s="20">
        <v>3.6</v>
      </c>
      <c r="D135" s="20">
        <v>1.6</v>
      </c>
      <c r="E135" s="20"/>
      <c r="F135" s="20">
        <v>0.7</v>
      </c>
      <c r="G135" s="15"/>
      <c r="H135" s="18"/>
      <c r="I135" s="15"/>
    </row>
    <row r="136" spans="1:9" ht="12.75">
      <c r="A136" s="2" t="s">
        <v>108</v>
      </c>
      <c r="B136" s="20"/>
      <c r="C136" s="20"/>
      <c r="D136" s="20">
        <v>0.4</v>
      </c>
      <c r="E136" s="20">
        <v>0.3</v>
      </c>
      <c r="F136" s="20">
        <v>2.2</v>
      </c>
      <c r="G136" s="15">
        <v>11.56</v>
      </c>
      <c r="H136" s="18">
        <v>3.44</v>
      </c>
      <c r="I136" s="20">
        <v>12.24</v>
      </c>
    </row>
    <row r="137" spans="1:9" ht="12.75">
      <c r="A137" s="2" t="s">
        <v>109</v>
      </c>
      <c r="B137" s="20"/>
      <c r="C137" s="20"/>
      <c r="D137" s="20"/>
      <c r="E137" s="20">
        <v>3.4</v>
      </c>
      <c r="F137" s="20">
        <v>4</v>
      </c>
      <c r="G137" s="15">
        <v>2.71</v>
      </c>
      <c r="H137" s="18">
        <v>2.29</v>
      </c>
      <c r="I137" s="20">
        <v>2.09</v>
      </c>
    </row>
    <row r="138" spans="1:9" ht="12.75">
      <c r="A138" s="2" t="s">
        <v>110</v>
      </c>
      <c r="B138" s="20"/>
      <c r="C138" s="20"/>
      <c r="D138" s="20"/>
      <c r="E138" s="20"/>
      <c r="F138" s="20"/>
      <c r="G138" s="15"/>
      <c r="H138" s="18"/>
      <c r="I138" s="15"/>
    </row>
    <row r="139" spans="1:9" ht="12.75">
      <c r="A139" s="2" t="s">
        <v>111</v>
      </c>
      <c r="B139" s="20"/>
      <c r="C139" s="20"/>
      <c r="D139" s="20"/>
      <c r="E139" s="20"/>
      <c r="F139" s="20"/>
      <c r="G139" s="15"/>
      <c r="H139" s="18"/>
      <c r="I139" s="15"/>
    </row>
    <row r="140" spans="1:9" ht="12.75">
      <c r="A140" s="2" t="s">
        <v>112</v>
      </c>
      <c r="B140" s="20">
        <v>95.7</v>
      </c>
      <c r="C140" s="20"/>
      <c r="D140" s="20"/>
      <c r="E140" s="20"/>
      <c r="F140" s="20"/>
      <c r="G140" s="15">
        <v>21.35</v>
      </c>
      <c r="H140" s="18"/>
      <c r="I140" s="15">
        <v>3.48</v>
      </c>
    </row>
    <row r="141" spans="1:9" ht="12.75">
      <c r="A141" s="2" t="s">
        <v>113</v>
      </c>
      <c r="B141" s="20"/>
      <c r="C141" s="20"/>
      <c r="D141" s="20"/>
      <c r="E141" s="20"/>
      <c r="F141" s="20"/>
      <c r="G141" s="15"/>
      <c r="H141" s="18"/>
      <c r="I141" s="15"/>
    </row>
    <row r="142" spans="1:9" ht="12.75">
      <c r="A142" s="2" t="s">
        <v>114</v>
      </c>
      <c r="B142" s="15"/>
      <c r="C142" s="15"/>
      <c r="D142" s="15"/>
      <c r="E142" s="15"/>
      <c r="F142" s="15"/>
      <c r="G142" s="15"/>
      <c r="H142" s="15"/>
      <c r="I142" s="15"/>
    </row>
    <row r="143" spans="1:9" ht="12.75">
      <c r="A143" s="2"/>
      <c r="B143" s="15"/>
      <c r="C143" s="15"/>
      <c r="D143" s="15"/>
      <c r="E143" s="15"/>
      <c r="F143" s="15"/>
      <c r="G143" s="15"/>
      <c r="H143" s="15"/>
      <c r="I143" s="15"/>
    </row>
    <row r="144" spans="1:9" ht="12.75">
      <c r="A144" s="4" t="s">
        <v>115</v>
      </c>
      <c r="B144" s="15"/>
      <c r="C144" s="15"/>
      <c r="D144" s="15"/>
      <c r="E144" s="15"/>
      <c r="F144" s="15"/>
      <c r="G144" s="15"/>
      <c r="H144" s="15"/>
      <c r="I144" s="15"/>
    </row>
    <row r="145" spans="1:9" ht="12.75">
      <c r="A145" s="2"/>
      <c r="B145" s="15"/>
      <c r="C145" s="15"/>
      <c r="D145" s="15"/>
      <c r="E145" s="15"/>
      <c r="F145" s="15"/>
      <c r="G145" s="15"/>
      <c r="H145" s="15"/>
      <c r="I145" s="15"/>
    </row>
    <row r="146" spans="1:9" ht="12.75">
      <c r="A146" s="4" t="s">
        <v>116</v>
      </c>
      <c r="B146" s="19">
        <f>SUM(B147:B158)</f>
        <v>23812.9</v>
      </c>
      <c r="C146" s="19">
        <f aca="true" t="shared" si="17" ref="C146:I146">SUM(C147:C158)</f>
        <v>26695.7</v>
      </c>
      <c r="D146" s="19">
        <f t="shared" si="17"/>
        <v>25349.499999999996</v>
      </c>
      <c r="E146" s="19">
        <f t="shared" si="17"/>
        <v>28816.5</v>
      </c>
      <c r="F146" s="19">
        <f t="shared" si="17"/>
        <v>17361.600000000006</v>
      </c>
      <c r="G146" s="19">
        <f t="shared" si="17"/>
        <v>16565.55</v>
      </c>
      <c r="H146" s="19">
        <f t="shared" si="17"/>
        <v>12923.03</v>
      </c>
      <c r="I146" s="19">
        <f t="shared" si="17"/>
        <v>13341.390000000001</v>
      </c>
    </row>
    <row r="147" spans="1:9" ht="12.75">
      <c r="A147" s="2" t="s">
        <v>117</v>
      </c>
      <c r="B147" s="20">
        <v>2718.8</v>
      </c>
      <c r="C147" s="20">
        <v>5330.6</v>
      </c>
      <c r="D147" s="20">
        <v>1710.8</v>
      </c>
      <c r="E147" s="20">
        <v>3210.1</v>
      </c>
      <c r="F147" s="20">
        <v>2649.4</v>
      </c>
      <c r="G147" s="15">
        <v>867.36</v>
      </c>
      <c r="H147" s="18">
        <v>857.63</v>
      </c>
      <c r="I147" s="20">
        <v>825.66</v>
      </c>
    </row>
    <row r="148" spans="1:9" ht="12.75">
      <c r="A148" s="2" t="s">
        <v>118</v>
      </c>
      <c r="B148" s="20"/>
      <c r="C148" s="20"/>
      <c r="D148" s="20">
        <v>1855.7</v>
      </c>
      <c r="E148" s="20">
        <v>3566.3</v>
      </c>
      <c r="F148" s="20"/>
      <c r="G148" s="15"/>
      <c r="H148" s="18"/>
      <c r="I148" s="15"/>
    </row>
    <row r="149" spans="1:9" ht="12.75">
      <c r="A149" s="2" t="s">
        <v>119</v>
      </c>
      <c r="B149" s="20"/>
      <c r="C149" s="20"/>
      <c r="D149" s="20">
        <v>890.9</v>
      </c>
      <c r="E149" s="20">
        <v>1744.6</v>
      </c>
      <c r="F149" s="20"/>
      <c r="G149" s="15"/>
      <c r="H149" s="18"/>
      <c r="I149" s="15"/>
    </row>
    <row r="150" spans="1:9" ht="12.75">
      <c r="A150" s="2" t="s">
        <v>120</v>
      </c>
      <c r="B150" s="20"/>
      <c r="C150" s="20"/>
      <c r="D150" s="20"/>
      <c r="E150" s="20"/>
      <c r="F150" s="20"/>
      <c r="G150" s="17">
        <v>1377.46</v>
      </c>
      <c r="H150" s="18">
        <v>667.18</v>
      </c>
      <c r="I150" s="15">
        <v>691.32</v>
      </c>
    </row>
    <row r="151" spans="1:9" ht="12.75">
      <c r="A151" s="2" t="s">
        <v>121</v>
      </c>
      <c r="B151" s="20">
        <v>7545.6</v>
      </c>
      <c r="C151" s="20">
        <v>8269</v>
      </c>
      <c r="D151" s="20">
        <v>8144.4</v>
      </c>
      <c r="E151" s="20">
        <v>7889.2</v>
      </c>
      <c r="F151" s="20">
        <v>7558.3</v>
      </c>
      <c r="G151" s="17">
        <v>7083.76</v>
      </c>
      <c r="H151" s="18">
        <v>7060.75</v>
      </c>
      <c r="I151" s="17">
        <v>6964.31</v>
      </c>
    </row>
    <row r="152" spans="1:9" ht="12.75">
      <c r="A152" s="2" t="s">
        <v>122</v>
      </c>
      <c r="B152" s="20">
        <v>2325.5</v>
      </c>
      <c r="C152" s="20">
        <v>2188.8</v>
      </c>
      <c r="D152" s="20">
        <v>2055.1</v>
      </c>
      <c r="E152" s="20">
        <v>2065.6</v>
      </c>
      <c r="F152" s="20">
        <v>2686</v>
      </c>
      <c r="G152" s="15">
        <v>7.08</v>
      </c>
      <c r="H152" s="18"/>
      <c r="I152" s="15"/>
    </row>
    <row r="153" spans="1:9" ht="12.75">
      <c r="A153" s="6" t="s">
        <v>123</v>
      </c>
      <c r="B153" s="20">
        <v>3520.7</v>
      </c>
      <c r="C153" s="20">
        <v>3531.5</v>
      </c>
      <c r="D153" s="20">
        <v>3493.4</v>
      </c>
      <c r="E153" s="20">
        <v>3541.4</v>
      </c>
      <c r="F153" s="20">
        <v>2992.2</v>
      </c>
      <c r="G153" s="15">
        <v>5.68</v>
      </c>
      <c r="H153" s="18"/>
      <c r="I153" s="15"/>
    </row>
    <row r="154" spans="1:9" ht="12.75">
      <c r="A154" s="2" t="s">
        <v>124</v>
      </c>
      <c r="B154" s="20">
        <v>694.1</v>
      </c>
      <c r="C154" s="20">
        <v>1039.5</v>
      </c>
      <c r="D154" s="20">
        <v>1034.5</v>
      </c>
      <c r="E154" s="20">
        <v>998.8</v>
      </c>
      <c r="F154" s="20">
        <v>967.5</v>
      </c>
      <c r="G154" s="15">
        <v>1.53</v>
      </c>
      <c r="H154" s="18"/>
      <c r="I154" s="15"/>
    </row>
    <row r="155" spans="1:9" ht="12.75">
      <c r="A155" s="2" t="s">
        <v>125</v>
      </c>
      <c r="B155" s="20"/>
      <c r="C155" s="20"/>
      <c r="D155" s="20"/>
      <c r="E155" s="20"/>
      <c r="F155" s="20"/>
      <c r="G155" s="17">
        <v>1630.14</v>
      </c>
      <c r="H155" s="18">
        <v>1568.46</v>
      </c>
      <c r="I155" s="17">
        <v>1528.71</v>
      </c>
    </row>
    <row r="156" spans="1:9" ht="12.75">
      <c r="A156" s="2" t="s">
        <v>126</v>
      </c>
      <c r="B156" s="20">
        <v>4835.1</v>
      </c>
      <c r="C156" s="20">
        <v>4343.2</v>
      </c>
      <c r="D156" s="20">
        <v>4407.9</v>
      </c>
      <c r="E156" s="20">
        <v>3969.6</v>
      </c>
      <c r="F156" s="20">
        <v>214.9</v>
      </c>
      <c r="G156" s="17">
        <v>4015.75</v>
      </c>
      <c r="H156" s="18">
        <v>1991.08</v>
      </c>
      <c r="I156" s="17">
        <v>2430.86</v>
      </c>
    </row>
    <row r="157" spans="1:9" ht="12.75">
      <c r="A157" s="2" t="s">
        <v>127</v>
      </c>
      <c r="B157" s="20">
        <v>1911.8</v>
      </c>
      <c r="C157" s="20">
        <v>1733.3</v>
      </c>
      <c r="D157" s="20">
        <v>1755</v>
      </c>
      <c r="E157" s="20">
        <v>1569.7</v>
      </c>
      <c r="F157" s="20">
        <v>40.9</v>
      </c>
      <c r="G157" s="17">
        <v>1576.79</v>
      </c>
      <c r="H157" s="18">
        <v>777.93</v>
      </c>
      <c r="I157" s="20">
        <v>900.53</v>
      </c>
    </row>
    <row r="158" spans="1:9" ht="12.75">
      <c r="A158" s="2" t="s">
        <v>128</v>
      </c>
      <c r="B158" s="20">
        <v>261.3</v>
      </c>
      <c r="C158" s="20">
        <v>259.8</v>
      </c>
      <c r="D158" s="20">
        <v>1.8</v>
      </c>
      <c r="E158" s="20">
        <v>261.2</v>
      </c>
      <c r="F158" s="20">
        <v>252.4</v>
      </c>
      <c r="G158" s="15"/>
      <c r="H158" s="18"/>
      <c r="I158" s="15"/>
    </row>
    <row r="159" spans="1:9" ht="12.75">
      <c r="A159" s="2"/>
      <c r="B159" s="15"/>
      <c r="C159" s="15"/>
      <c r="D159" s="15"/>
      <c r="E159" s="15"/>
      <c r="F159" s="15"/>
      <c r="G159" s="15"/>
      <c r="H159" s="15"/>
      <c r="I159" s="15"/>
    </row>
    <row r="160" spans="1:9" ht="12.75">
      <c r="A160" s="10" t="s">
        <v>180</v>
      </c>
      <c r="B160" s="64">
        <f>SUM(B120,B144,B146)</f>
        <v>40412.600000000006</v>
      </c>
      <c r="C160" s="64">
        <f aca="true" t="shared" si="18" ref="C160:I160">SUM(C120,C144,C146)</f>
        <v>41819.8</v>
      </c>
      <c r="D160" s="64">
        <f t="shared" si="18"/>
        <v>40544.899999999994</v>
      </c>
      <c r="E160" s="64">
        <f t="shared" si="18"/>
        <v>40933.5</v>
      </c>
      <c r="F160" s="64">
        <f t="shared" si="18"/>
        <v>19782.500000000007</v>
      </c>
      <c r="G160" s="64">
        <f t="shared" si="18"/>
        <v>22603.59</v>
      </c>
      <c r="H160" s="64">
        <f t="shared" si="18"/>
        <v>16100.830000000002</v>
      </c>
      <c r="I160" s="64">
        <f t="shared" si="18"/>
        <v>16926.460000000003</v>
      </c>
    </row>
    <row r="161" spans="2:9" ht="12.75">
      <c r="B161" s="26"/>
      <c r="C161" s="26"/>
      <c r="D161" s="26"/>
      <c r="E161" s="26"/>
      <c r="F161" s="26"/>
      <c r="G161" s="26"/>
      <c r="H161" s="26"/>
      <c r="I161" s="26"/>
    </row>
    <row r="162" spans="1:9" ht="12.75">
      <c r="A162" s="11" t="s">
        <v>129</v>
      </c>
      <c r="B162" s="15"/>
      <c r="C162" s="15"/>
      <c r="D162" s="15"/>
      <c r="E162" s="15"/>
      <c r="F162" s="15"/>
      <c r="G162" s="15"/>
      <c r="H162" s="15"/>
      <c r="I162" s="15"/>
    </row>
    <row r="163" spans="1:9" ht="12.75">
      <c r="A163" s="12"/>
      <c r="B163" s="15"/>
      <c r="C163" s="15"/>
      <c r="D163" s="15"/>
      <c r="E163" s="15"/>
      <c r="F163" s="15"/>
      <c r="G163" s="15"/>
      <c r="H163" s="15"/>
      <c r="I163" s="15"/>
    </row>
    <row r="164" spans="1:9" ht="12.75">
      <c r="A164" s="4" t="s">
        <v>130</v>
      </c>
      <c r="B164" s="50">
        <v>1473292.1563392112</v>
      </c>
      <c r="C164" s="50">
        <v>1057803.8412358137</v>
      </c>
      <c r="D164" s="50">
        <v>863400.8461941694</v>
      </c>
      <c r="E164" s="50">
        <v>990443.2146415929</v>
      </c>
      <c r="F164" s="50">
        <v>792444.9824210226</v>
      </c>
      <c r="G164" s="50">
        <v>757620.9005565236</v>
      </c>
      <c r="H164" s="50">
        <v>313856.38969007024</v>
      </c>
      <c r="I164" s="50">
        <v>279476.6888092265</v>
      </c>
    </row>
    <row r="165" spans="1:9" ht="12.75">
      <c r="A165" s="4"/>
      <c r="B165" s="15"/>
      <c r="C165" s="15"/>
      <c r="D165" s="15"/>
      <c r="E165" s="15"/>
      <c r="F165" s="15"/>
      <c r="G165" s="15"/>
      <c r="H165" s="15"/>
      <c r="I165" s="15"/>
    </row>
    <row r="166" spans="1:9" ht="12.75">
      <c r="A166" s="4" t="s">
        <v>131</v>
      </c>
      <c r="B166" s="19">
        <f>SUM(B167:B211)</f>
        <v>1823.3000000000002</v>
      </c>
      <c r="C166" s="19">
        <f aca="true" t="shared" si="19" ref="C166:I166">SUM(C167:C211)</f>
        <v>1534.4</v>
      </c>
      <c r="D166" s="19">
        <f t="shared" si="19"/>
        <v>1523.5</v>
      </c>
      <c r="E166" s="19">
        <f t="shared" si="19"/>
        <v>1639.7</v>
      </c>
      <c r="F166" s="19">
        <f t="shared" si="19"/>
        <v>1273</v>
      </c>
      <c r="G166" s="19">
        <f t="shared" si="19"/>
        <v>1162.72</v>
      </c>
      <c r="H166" s="19">
        <f t="shared" si="19"/>
        <v>801.3699999999999</v>
      </c>
      <c r="I166" s="19">
        <f t="shared" si="19"/>
        <v>830.12</v>
      </c>
    </row>
    <row r="167" spans="1:9" ht="12.75">
      <c r="A167" s="2" t="s">
        <v>132</v>
      </c>
      <c r="B167" s="20">
        <v>38.3</v>
      </c>
      <c r="C167" s="20">
        <v>42.7</v>
      </c>
      <c r="D167" s="20">
        <v>61.3</v>
      </c>
      <c r="E167" s="20">
        <v>79.6</v>
      </c>
      <c r="F167" s="20">
        <v>33.6</v>
      </c>
      <c r="G167" s="15"/>
      <c r="H167" s="18">
        <v>0.02</v>
      </c>
      <c r="I167" s="15"/>
    </row>
    <row r="168" spans="1:9" ht="12.75">
      <c r="A168" s="2" t="s">
        <v>133</v>
      </c>
      <c r="B168" s="15"/>
      <c r="C168" s="15"/>
      <c r="D168" s="15"/>
      <c r="E168" s="15"/>
      <c r="F168" s="15"/>
      <c r="G168" s="15"/>
      <c r="H168" s="15"/>
      <c r="I168" s="15"/>
    </row>
    <row r="169" spans="1:9" ht="12.75">
      <c r="A169" s="2" t="s">
        <v>134</v>
      </c>
      <c r="B169" s="15"/>
      <c r="C169" s="15"/>
      <c r="D169" s="15"/>
      <c r="E169" s="15"/>
      <c r="F169" s="15"/>
      <c r="G169" s="15"/>
      <c r="H169" s="15"/>
      <c r="I169" s="15"/>
    </row>
    <row r="170" spans="1:9" ht="12.75">
      <c r="A170" s="2" t="s">
        <v>135</v>
      </c>
      <c r="B170" s="15"/>
      <c r="C170" s="15"/>
      <c r="D170" s="15"/>
      <c r="E170" s="15"/>
      <c r="F170" s="15"/>
      <c r="G170" s="15"/>
      <c r="H170" s="15"/>
      <c r="I170" s="15"/>
    </row>
    <row r="171" spans="1:9" ht="12.75">
      <c r="A171" s="2" t="s">
        <v>136</v>
      </c>
      <c r="B171" s="15"/>
      <c r="C171" s="15"/>
      <c r="D171" s="15"/>
      <c r="E171" s="15"/>
      <c r="F171" s="15"/>
      <c r="G171" s="15"/>
      <c r="H171" s="15"/>
      <c r="I171" s="15"/>
    </row>
    <row r="172" spans="1:9" ht="12.75">
      <c r="A172" s="2" t="s">
        <v>137</v>
      </c>
      <c r="B172" s="15"/>
      <c r="C172" s="15"/>
      <c r="D172" s="15"/>
      <c r="E172" s="15"/>
      <c r="F172" s="15"/>
      <c r="G172" s="15"/>
      <c r="H172" s="15"/>
      <c r="I172" s="15"/>
    </row>
    <row r="173" spans="1:9" ht="12.75">
      <c r="A173" s="2" t="s">
        <v>138</v>
      </c>
      <c r="B173" s="20"/>
      <c r="C173" s="20"/>
      <c r="D173" s="20"/>
      <c r="E173" s="20"/>
      <c r="F173" s="20"/>
      <c r="G173" s="15">
        <v>66.04</v>
      </c>
      <c r="H173" s="18">
        <v>71.14</v>
      </c>
      <c r="I173" s="15">
        <v>25.6</v>
      </c>
    </row>
    <row r="174" spans="1:9" ht="12.75">
      <c r="A174" s="2" t="s">
        <v>139</v>
      </c>
      <c r="B174" s="20"/>
      <c r="C174" s="20"/>
      <c r="D174" s="20"/>
      <c r="E174" s="20"/>
      <c r="F174" s="20"/>
      <c r="G174" s="15">
        <v>2.73</v>
      </c>
      <c r="H174" s="18">
        <v>3.1</v>
      </c>
      <c r="I174" s="15">
        <v>1.14</v>
      </c>
    </row>
    <row r="175" spans="1:9" ht="12.75">
      <c r="A175" s="2" t="s">
        <v>140</v>
      </c>
      <c r="B175" s="15"/>
      <c r="C175" s="15"/>
      <c r="D175" s="15"/>
      <c r="E175" s="15"/>
      <c r="F175" s="15"/>
      <c r="G175" s="15"/>
      <c r="H175" s="15"/>
      <c r="I175" s="15"/>
    </row>
    <row r="176" spans="1:9" ht="12.75">
      <c r="A176" s="2" t="s">
        <v>141</v>
      </c>
      <c r="B176" s="15"/>
      <c r="C176" s="15"/>
      <c r="D176" s="15"/>
      <c r="E176" s="15"/>
      <c r="F176" s="15"/>
      <c r="G176" s="15"/>
      <c r="H176" s="15"/>
      <c r="I176" s="15"/>
    </row>
    <row r="177" spans="1:9" ht="12.75">
      <c r="A177" s="2" t="s">
        <v>142</v>
      </c>
      <c r="B177" s="20"/>
      <c r="C177" s="20">
        <v>35.3</v>
      </c>
      <c r="D177" s="20">
        <v>10.1</v>
      </c>
      <c r="E177" s="20"/>
      <c r="F177" s="20"/>
      <c r="G177" s="15"/>
      <c r="H177" s="18">
        <v>10.32</v>
      </c>
      <c r="I177" s="15"/>
    </row>
    <row r="178" spans="1:9" ht="12.75">
      <c r="A178" s="2" t="s">
        <v>143</v>
      </c>
      <c r="B178" s="15"/>
      <c r="C178" s="15"/>
      <c r="D178" s="15"/>
      <c r="E178" s="15"/>
      <c r="F178" s="15"/>
      <c r="G178" s="15"/>
      <c r="H178" s="15"/>
      <c r="I178" s="15"/>
    </row>
    <row r="179" spans="1:9" ht="12.75">
      <c r="A179" s="2" t="s">
        <v>144</v>
      </c>
      <c r="B179" s="15"/>
      <c r="C179" s="15"/>
      <c r="D179" s="15"/>
      <c r="E179" s="15"/>
      <c r="F179" s="15"/>
      <c r="G179" s="15"/>
      <c r="H179" s="15"/>
      <c r="I179" s="15"/>
    </row>
    <row r="180" spans="1:9" ht="12.75">
      <c r="A180" s="2" t="s">
        <v>145</v>
      </c>
      <c r="B180" s="15"/>
      <c r="C180" s="15"/>
      <c r="D180" s="15"/>
      <c r="E180" s="15"/>
      <c r="F180" s="15"/>
      <c r="G180" s="15"/>
      <c r="H180" s="15"/>
      <c r="I180" s="15"/>
    </row>
    <row r="181" spans="1:9" ht="12.75">
      <c r="A181" s="2" t="s">
        <v>146</v>
      </c>
      <c r="B181" s="20"/>
      <c r="C181" s="20"/>
      <c r="D181" s="20"/>
      <c r="E181" s="20">
        <v>24.5</v>
      </c>
      <c r="F181" s="20">
        <v>27.7</v>
      </c>
      <c r="G181" s="15">
        <v>20.85</v>
      </c>
      <c r="H181" s="18">
        <v>20.24</v>
      </c>
      <c r="I181" s="20">
        <v>43.16</v>
      </c>
    </row>
    <row r="182" spans="1:9" ht="12.75">
      <c r="A182" s="2" t="s">
        <v>147</v>
      </c>
      <c r="B182" s="20"/>
      <c r="C182" s="20">
        <v>55.8</v>
      </c>
      <c r="D182" s="20">
        <v>49</v>
      </c>
      <c r="E182" s="20"/>
      <c r="F182" s="20"/>
      <c r="G182" s="15"/>
      <c r="H182" s="18"/>
      <c r="I182" s="15"/>
    </row>
    <row r="183" spans="1:9" ht="12.75">
      <c r="A183" s="2" t="s">
        <v>148</v>
      </c>
      <c r="B183" s="15"/>
      <c r="C183" s="15"/>
      <c r="D183" s="15"/>
      <c r="E183" s="15"/>
      <c r="F183" s="15"/>
      <c r="G183" s="15"/>
      <c r="H183" s="15"/>
      <c r="I183" s="15"/>
    </row>
    <row r="184" spans="1:9" ht="12.75">
      <c r="A184" s="2"/>
      <c r="B184" s="15"/>
      <c r="C184" s="15"/>
      <c r="D184" s="15"/>
      <c r="E184" s="15"/>
      <c r="F184" s="15"/>
      <c r="G184" s="15"/>
      <c r="H184" s="15"/>
      <c r="I184" s="15"/>
    </row>
    <row r="185" spans="1:9" ht="12.75">
      <c r="A185" s="2" t="s">
        <v>149</v>
      </c>
      <c r="B185" s="15"/>
      <c r="C185" s="15"/>
      <c r="D185" s="15"/>
      <c r="E185" s="15"/>
      <c r="F185" s="15"/>
      <c r="G185" s="15"/>
      <c r="H185" s="15"/>
      <c r="I185" s="15"/>
    </row>
    <row r="186" spans="1:9" ht="12.75">
      <c r="A186" s="2" t="s">
        <v>150</v>
      </c>
      <c r="B186" s="15"/>
      <c r="C186" s="15"/>
      <c r="D186" s="15"/>
      <c r="E186" s="15"/>
      <c r="F186" s="15"/>
      <c r="G186" s="15"/>
      <c r="H186" s="15"/>
      <c r="I186" s="15"/>
    </row>
    <row r="187" spans="1:9" ht="12.75">
      <c r="A187" s="2" t="s">
        <v>151</v>
      </c>
      <c r="B187" s="20">
        <v>155.3</v>
      </c>
      <c r="C187" s="20">
        <v>10</v>
      </c>
      <c r="D187" s="20">
        <v>78.9</v>
      </c>
      <c r="E187" s="20">
        <v>60.6</v>
      </c>
      <c r="F187" s="20">
        <v>137.6</v>
      </c>
      <c r="G187" s="15">
        <v>178.8</v>
      </c>
      <c r="H187" s="18"/>
      <c r="I187" s="15"/>
    </row>
    <row r="188" spans="1:9" ht="12.75">
      <c r="A188" s="2" t="s">
        <v>152</v>
      </c>
      <c r="B188" s="20"/>
      <c r="C188" s="20"/>
      <c r="D188" s="20"/>
      <c r="E188" s="20"/>
      <c r="F188" s="20"/>
      <c r="G188" s="15"/>
      <c r="H188" s="18"/>
      <c r="I188" s="15"/>
    </row>
    <row r="189" spans="1:9" ht="12.75">
      <c r="A189" s="2" t="s">
        <v>153</v>
      </c>
      <c r="B189" s="20">
        <v>1122.3</v>
      </c>
      <c r="C189" s="20">
        <v>875.4</v>
      </c>
      <c r="D189" s="20">
        <v>936.1</v>
      </c>
      <c r="E189" s="20">
        <v>1111.6</v>
      </c>
      <c r="F189" s="20">
        <v>959.7</v>
      </c>
      <c r="G189" s="15">
        <v>233.2</v>
      </c>
      <c r="H189" s="18"/>
      <c r="I189" s="15"/>
    </row>
    <row r="190" spans="1:9" ht="12.75">
      <c r="A190" s="2" t="s">
        <v>154</v>
      </c>
      <c r="B190" s="15"/>
      <c r="C190" s="15"/>
      <c r="D190" s="15"/>
      <c r="E190" s="15"/>
      <c r="F190" s="15"/>
      <c r="G190" s="15"/>
      <c r="H190" s="15"/>
      <c r="I190" s="15"/>
    </row>
    <row r="191" spans="1:9" ht="12.75">
      <c r="A191" s="2" t="s">
        <v>155</v>
      </c>
      <c r="B191" s="15"/>
      <c r="C191" s="15"/>
      <c r="D191" s="15"/>
      <c r="E191" s="15"/>
      <c r="F191" s="15"/>
      <c r="G191" s="15"/>
      <c r="H191" s="15"/>
      <c r="I191" s="15"/>
    </row>
    <row r="192" spans="1:9" ht="12.75">
      <c r="A192" s="2" t="s">
        <v>156</v>
      </c>
      <c r="B192" s="15"/>
      <c r="C192" s="15"/>
      <c r="D192" s="15"/>
      <c r="E192" s="15"/>
      <c r="F192" s="15"/>
      <c r="G192" s="15"/>
      <c r="H192" s="15"/>
      <c r="I192" s="15"/>
    </row>
    <row r="193" spans="1:9" ht="12.75">
      <c r="A193" s="6" t="s">
        <v>157</v>
      </c>
      <c r="B193" s="15"/>
      <c r="C193" s="15"/>
      <c r="D193" s="15"/>
      <c r="E193" s="15"/>
      <c r="F193" s="15"/>
      <c r="G193" s="15"/>
      <c r="H193" s="15"/>
      <c r="I193" s="15"/>
    </row>
    <row r="194" spans="1:9" ht="12.75">
      <c r="A194" s="6" t="s">
        <v>158</v>
      </c>
      <c r="B194" s="15"/>
      <c r="C194" s="15"/>
      <c r="D194" s="15"/>
      <c r="E194" s="15"/>
      <c r="F194" s="15"/>
      <c r="G194" s="15"/>
      <c r="H194" s="15"/>
      <c r="I194" s="15"/>
    </row>
    <row r="195" spans="1:9" ht="12.75">
      <c r="A195" s="6" t="s">
        <v>159</v>
      </c>
      <c r="B195" s="15"/>
      <c r="C195" s="15"/>
      <c r="D195" s="15"/>
      <c r="E195" s="15"/>
      <c r="F195" s="15"/>
      <c r="G195" s="15"/>
      <c r="H195" s="15"/>
      <c r="I195" s="15"/>
    </row>
    <row r="196" spans="1:9" ht="12.75">
      <c r="A196" s="6" t="s">
        <v>160</v>
      </c>
      <c r="B196" s="15"/>
      <c r="C196" s="15"/>
      <c r="D196" s="15"/>
      <c r="E196" s="15"/>
      <c r="F196" s="15"/>
      <c r="G196" s="15"/>
      <c r="H196" s="15"/>
      <c r="I196" s="15"/>
    </row>
    <row r="197" spans="1:9" ht="12.75">
      <c r="A197" s="6" t="s">
        <v>161</v>
      </c>
      <c r="B197" s="15"/>
      <c r="C197" s="15"/>
      <c r="D197" s="15"/>
      <c r="E197" s="15"/>
      <c r="F197" s="15"/>
      <c r="G197" s="15"/>
      <c r="H197" s="15"/>
      <c r="I197" s="15"/>
    </row>
    <row r="198" spans="1:9" ht="12.75">
      <c r="A198" s="2" t="s">
        <v>162</v>
      </c>
      <c r="B198" s="15"/>
      <c r="C198" s="15"/>
      <c r="D198" s="15"/>
      <c r="E198" s="15"/>
      <c r="F198" s="15"/>
      <c r="G198" s="15"/>
      <c r="H198" s="15"/>
      <c r="I198" s="15"/>
    </row>
    <row r="199" spans="1:9" ht="12.75">
      <c r="A199" s="2" t="s">
        <v>163</v>
      </c>
      <c r="B199" s="20">
        <v>107.8</v>
      </c>
      <c r="C199" s="20">
        <v>180.3</v>
      </c>
      <c r="D199" s="20">
        <v>156.6</v>
      </c>
      <c r="E199" s="20">
        <v>150.7</v>
      </c>
      <c r="F199" s="20">
        <v>67.9</v>
      </c>
      <c r="G199" s="15">
        <v>70.79</v>
      </c>
      <c r="H199" s="18"/>
      <c r="I199" s="15"/>
    </row>
    <row r="200" spans="1:9" ht="12.75">
      <c r="A200" s="2" t="s">
        <v>164</v>
      </c>
      <c r="B200" s="20"/>
      <c r="C200" s="20"/>
      <c r="D200" s="20"/>
      <c r="E200" s="20"/>
      <c r="F200" s="20"/>
      <c r="G200" s="15">
        <v>517.26</v>
      </c>
      <c r="H200" s="18">
        <v>627.71</v>
      </c>
      <c r="I200" s="15">
        <v>760.22</v>
      </c>
    </row>
    <row r="201" spans="1:9" ht="12.75">
      <c r="A201" s="2" t="s">
        <v>165</v>
      </c>
      <c r="B201" s="15"/>
      <c r="C201" s="15"/>
      <c r="D201" s="15"/>
      <c r="E201" s="15"/>
      <c r="F201" s="15"/>
      <c r="G201" s="15"/>
      <c r="H201" s="15"/>
      <c r="I201" s="15"/>
    </row>
    <row r="202" spans="1:9" ht="12.75">
      <c r="A202" s="2" t="s">
        <v>166</v>
      </c>
      <c r="B202" s="15"/>
      <c r="C202" s="15"/>
      <c r="D202" s="15"/>
      <c r="E202" s="15"/>
      <c r="F202" s="15"/>
      <c r="G202" s="15"/>
      <c r="H202" s="15"/>
      <c r="I202" s="15"/>
    </row>
    <row r="203" spans="1:9" ht="12.75">
      <c r="A203" s="2" t="s">
        <v>167</v>
      </c>
      <c r="B203" s="15"/>
      <c r="C203" s="15"/>
      <c r="D203" s="15"/>
      <c r="E203" s="15"/>
      <c r="F203" s="15"/>
      <c r="G203" s="15"/>
      <c r="H203" s="15"/>
      <c r="I203" s="15"/>
    </row>
    <row r="204" spans="1:9" ht="12.75">
      <c r="A204" s="6" t="s">
        <v>168</v>
      </c>
      <c r="B204" s="20">
        <v>22.2</v>
      </c>
      <c r="C204" s="20">
        <v>10</v>
      </c>
      <c r="D204" s="20">
        <v>12.3</v>
      </c>
      <c r="E204" s="20">
        <v>11.5</v>
      </c>
      <c r="F204" s="20">
        <v>6.6</v>
      </c>
      <c r="G204" s="15">
        <v>13.94</v>
      </c>
      <c r="H204" s="18">
        <v>8.67</v>
      </c>
      <c r="I204" s="15"/>
    </row>
    <row r="205" spans="1:9" ht="12.75">
      <c r="A205" s="2" t="s">
        <v>169</v>
      </c>
      <c r="B205" s="15"/>
      <c r="C205" s="15"/>
      <c r="D205" s="15"/>
      <c r="E205" s="15"/>
      <c r="F205" s="15"/>
      <c r="G205" s="15"/>
      <c r="H205" s="15"/>
      <c r="I205" s="15"/>
    </row>
    <row r="206" spans="1:9" ht="12.75">
      <c r="A206" s="2" t="s">
        <v>170</v>
      </c>
      <c r="B206" s="15"/>
      <c r="C206" s="15"/>
      <c r="D206" s="15"/>
      <c r="E206" s="15"/>
      <c r="F206" s="15"/>
      <c r="G206" s="15"/>
      <c r="H206" s="15"/>
      <c r="I206" s="15"/>
    </row>
    <row r="207" spans="1:9" ht="12.75">
      <c r="A207" s="2" t="s">
        <v>171</v>
      </c>
      <c r="B207" s="15"/>
      <c r="C207" s="15"/>
      <c r="D207" s="15"/>
      <c r="E207" s="15"/>
      <c r="F207" s="15"/>
      <c r="G207" s="15"/>
      <c r="H207" s="15"/>
      <c r="I207" s="15"/>
    </row>
    <row r="208" spans="1:9" ht="12.75">
      <c r="A208" s="2" t="s">
        <v>172</v>
      </c>
      <c r="B208" s="15"/>
      <c r="C208" s="15"/>
      <c r="D208" s="15"/>
      <c r="E208" s="15"/>
      <c r="F208" s="15"/>
      <c r="G208" s="15"/>
      <c r="H208" s="15"/>
      <c r="I208" s="15"/>
    </row>
    <row r="209" spans="1:9" ht="12.75">
      <c r="A209" s="2" t="s">
        <v>173</v>
      </c>
      <c r="B209" s="20">
        <v>377.4</v>
      </c>
      <c r="C209" s="20">
        <v>324.9</v>
      </c>
      <c r="D209" s="20">
        <v>219.2</v>
      </c>
      <c r="E209" s="20">
        <v>201.2</v>
      </c>
      <c r="F209" s="20">
        <v>39.9</v>
      </c>
      <c r="G209" s="15">
        <v>59.11</v>
      </c>
      <c r="H209" s="18">
        <v>60.17</v>
      </c>
      <c r="I209" s="15"/>
    </row>
    <row r="210" spans="1:9" ht="12.75">
      <c r="A210" s="2" t="s">
        <v>174</v>
      </c>
      <c r="B210" s="15"/>
      <c r="C210" s="15"/>
      <c r="D210" s="15"/>
      <c r="E210" s="15"/>
      <c r="F210" s="15"/>
      <c r="G210" s="15"/>
      <c r="H210" s="15"/>
      <c r="I210" s="15"/>
    </row>
    <row r="211" spans="1:9" ht="12.75">
      <c r="A211" s="2" t="s">
        <v>175</v>
      </c>
      <c r="B211" s="15"/>
      <c r="C211" s="15"/>
      <c r="D211" s="15"/>
      <c r="E211" s="15"/>
      <c r="F211" s="15"/>
      <c r="G211" s="15"/>
      <c r="H211" s="15"/>
      <c r="I211" s="15"/>
    </row>
    <row r="212" spans="2:9" ht="12.75">
      <c r="B212" s="26"/>
      <c r="C212" s="26"/>
      <c r="D212" s="26"/>
      <c r="E212" s="26"/>
      <c r="F212" s="26"/>
      <c r="G212" s="26"/>
      <c r="H212" s="26"/>
      <c r="I212" s="26"/>
    </row>
    <row r="213" spans="1:9" ht="12.75">
      <c r="A213" s="11" t="s">
        <v>181</v>
      </c>
      <c r="B213" s="53">
        <f>SUM(B164,B166)</f>
        <v>1475115.4563392112</v>
      </c>
      <c r="C213" s="53">
        <f aca="true" t="shared" si="20" ref="C213:I213">SUM(C164,C166)</f>
        <v>1059338.2412358136</v>
      </c>
      <c r="D213" s="53">
        <f t="shared" si="20"/>
        <v>864924.3461941694</v>
      </c>
      <c r="E213" s="53">
        <f t="shared" si="20"/>
        <v>992082.9146415929</v>
      </c>
      <c r="F213" s="53">
        <f t="shared" si="20"/>
        <v>793717.9824210226</v>
      </c>
      <c r="G213" s="53">
        <f t="shared" si="20"/>
        <v>758783.6205565236</v>
      </c>
      <c r="H213" s="53">
        <f t="shared" si="20"/>
        <v>314657.75969007023</v>
      </c>
      <c r="I213" s="53">
        <f t="shared" si="20"/>
        <v>280306.8088092265</v>
      </c>
    </row>
    <row r="214" spans="2:9" ht="12.75">
      <c r="B214" s="26"/>
      <c r="C214" s="26"/>
      <c r="D214" s="26"/>
      <c r="E214" s="26"/>
      <c r="F214" s="26"/>
      <c r="G214" s="26"/>
      <c r="H214" s="26"/>
      <c r="I214" s="26"/>
    </row>
    <row r="215" spans="1:9" ht="12.75">
      <c r="A215" s="1" t="s">
        <v>182</v>
      </c>
      <c r="B215" s="65">
        <f>SUM(B116,B160,B213)</f>
        <v>1552418.8863392111</v>
      </c>
      <c r="C215" s="65">
        <f aca="true" t="shared" si="21" ref="C215:I215">SUM(C116,C160,C213)</f>
        <v>1137191.1712358135</v>
      </c>
      <c r="D215" s="65">
        <f t="shared" si="21"/>
        <v>941737.9761941694</v>
      </c>
      <c r="E215" s="65">
        <f t="shared" si="21"/>
        <v>1070174.3446415928</v>
      </c>
      <c r="F215" s="65">
        <f t="shared" si="21"/>
        <v>855345.2409924512</v>
      </c>
      <c r="G215" s="65">
        <f t="shared" si="21"/>
        <v>830373.7705565236</v>
      </c>
      <c r="H215" s="65">
        <f t="shared" si="21"/>
        <v>367112.61069007026</v>
      </c>
      <c r="I215" s="65">
        <f t="shared" si="21"/>
        <v>337006.6998092265</v>
      </c>
    </row>
  </sheetData>
  <printOptions/>
  <pageMargins left="0.75" right="0.75" top="1" bottom="1" header="0" footer="0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15"/>
  <sheetViews>
    <sheetView workbookViewId="0" topLeftCell="C181">
      <selection activeCell="L213" sqref="L213"/>
    </sheetView>
  </sheetViews>
  <sheetFormatPr defaultColWidth="11.421875" defaultRowHeight="12.75"/>
  <cols>
    <col min="1" max="1" width="86.421875" style="0" bestFit="1" customWidth="1"/>
  </cols>
  <sheetData>
    <row r="1" spans="1:9" ht="12.75">
      <c r="A1" s="1" t="s">
        <v>203</v>
      </c>
      <c r="B1" s="14">
        <v>2002</v>
      </c>
      <c r="C1" s="14">
        <v>2003</v>
      </c>
      <c r="D1" s="14">
        <v>2004</v>
      </c>
      <c r="E1" s="14">
        <v>2005</v>
      </c>
      <c r="F1" s="14">
        <v>2006</v>
      </c>
      <c r="G1" s="14">
        <v>2007</v>
      </c>
      <c r="H1" s="14">
        <v>2008</v>
      </c>
      <c r="I1" s="14">
        <v>2009</v>
      </c>
    </row>
    <row r="2" spans="1:9" ht="12.75">
      <c r="A2" s="2"/>
      <c r="B2" s="15"/>
      <c r="C2" s="15"/>
      <c r="D2" s="15"/>
      <c r="E2" s="15"/>
      <c r="F2" s="15"/>
      <c r="G2" s="15"/>
      <c r="H2" s="15"/>
      <c r="I2" s="15"/>
    </row>
    <row r="3" spans="1:9" ht="12.75">
      <c r="A3" s="3" t="s">
        <v>186</v>
      </c>
      <c r="B3" s="15"/>
      <c r="C3" s="15"/>
      <c r="D3" s="15"/>
      <c r="E3" s="15"/>
      <c r="F3" s="15"/>
      <c r="G3" s="15"/>
      <c r="H3" s="15"/>
      <c r="I3" s="15"/>
    </row>
    <row r="4" spans="1:9" ht="12.75">
      <c r="A4" s="2"/>
      <c r="B4" s="15"/>
      <c r="C4" s="15"/>
      <c r="D4" s="15"/>
      <c r="E4" s="15"/>
      <c r="F4" s="15"/>
      <c r="G4" s="15"/>
      <c r="H4" s="15"/>
      <c r="I4" s="15"/>
    </row>
    <row r="5" spans="1:9" ht="12.75">
      <c r="A5" s="4" t="s">
        <v>0</v>
      </c>
      <c r="B5" s="19">
        <f>SUM(B7,B9,B12,B16,B21,B23,B40,B45)</f>
        <v>18380.690000000002</v>
      </c>
      <c r="C5" s="19">
        <f aca="true" t="shared" si="0" ref="C5:I5">SUM(C7,C9,C12,C16,C21,C23,C40,C45)</f>
        <v>19407.88</v>
      </c>
      <c r="D5" s="19">
        <f t="shared" si="0"/>
        <v>19071.78</v>
      </c>
      <c r="E5" s="19">
        <f t="shared" si="0"/>
        <v>17961.78</v>
      </c>
      <c r="F5" s="19">
        <f t="shared" si="0"/>
        <v>17862.38</v>
      </c>
      <c r="G5" s="19">
        <f t="shared" si="0"/>
        <v>3819.34</v>
      </c>
      <c r="H5" s="19">
        <f t="shared" si="0"/>
        <v>3571.31</v>
      </c>
      <c r="I5" s="19">
        <f t="shared" si="0"/>
        <v>5374.389999999999</v>
      </c>
    </row>
    <row r="6" spans="1:9" ht="12.75">
      <c r="A6" s="2"/>
      <c r="B6" s="15"/>
      <c r="C6" s="15"/>
      <c r="D6" s="15"/>
      <c r="E6" s="15"/>
      <c r="F6" s="15"/>
      <c r="G6" s="15"/>
      <c r="H6" s="15"/>
      <c r="I6" s="15"/>
    </row>
    <row r="7" spans="1:9" ht="12.75">
      <c r="A7" s="5" t="s">
        <v>1</v>
      </c>
      <c r="B7" s="15"/>
      <c r="C7" s="15"/>
      <c r="D7" s="15"/>
      <c r="E7" s="15"/>
      <c r="F7" s="15"/>
      <c r="G7" s="15"/>
      <c r="H7" s="15"/>
      <c r="I7" s="15"/>
    </row>
    <row r="8" spans="1:9" ht="12.75">
      <c r="A8" s="2"/>
      <c r="B8" s="15"/>
      <c r="C8" s="15"/>
      <c r="D8" s="15"/>
      <c r="E8" s="15"/>
      <c r="F8" s="15"/>
      <c r="G8" s="15"/>
      <c r="H8" s="15"/>
      <c r="I8" s="15"/>
    </row>
    <row r="9" spans="1:9" ht="12.75">
      <c r="A9" s="5" t="s">
        <v>2</v>
      </c>
      <c r="B9" s="61">
        <f>B10</f>
        <v>0</v>
      </c>
      <c r="C9" s="61">
        <f aca="true" t="shared" si="1" ref="C9:I9">C10</f>
        <v>0</v>
      </c>
      <c r="D9" s="61">
        <f t="shared" si="1"/>
        <v>0</v>
      </c>
      <c r="E9" s="61">
        <f t="shared" si="1"/>
        <v>0</v>
      </c>
      <c r="F9" s="61">
        <f t="shared" si="1"/>
        <v>0</v>
      </c>
      <c r="G9" s="61">
        <f t="shared" si="1"/>
        <v>0</v>
      </c>
      <c r="H9" s="61">
        <f t="shared" si="1"/>
        <v>0</v>
      </c>
      <c r="I9" s="61">
        <f t="shared" si="1"/>
        <v>0</v>
      </c>
    </row>
    <row r="10" spans="1:9" ht="12.75">
      <c r="A10" s="6" t="s">
        <v>3</v>
      </c>
      <c r="B10" s="15"/>
      <c r="C10" s="15"/>
      <c r="D10" s="15"/>
      <c r="E10" s="15"/>
      <c r="F10" s="15"/>
      <c r="G10" s="15"/>
      <c r="H10" s="15"/>
      <c r="I10" s="15"/>
    </row>
    <row r="11" spans="1:9" ht="12.75">
      <c r="A11" s="7" t="s">
        <v>4</v>
      </c>
      <c r="B11" s="15"/>
      <c r="C11" s="15"/>
      <c r="D11" s="15"/>
      <c r="E11" s="15"/>
      <c r="F11" s="15"/>
      <c r="G11" s="15"/>
      <c r="H11" s="15"/>
      <c r="I11" s="15"/>
    </row>
    <row r="12" spans="1:9" ht="12.75">
      <c r="A12" s="5" t="s">
        <v>5</v>
      </c>
      <c r="B12" s="61">
        <f>SUM(B13:B14)</f>
        <v>140.2</v>
      </c>
      <c r="C12" s="61">
        <f aca="true" t="shared" si="2" ref="C12:I12">SUM(C13:C14)</f>
        <v>38.7</v>
      </c>
      <c r="D12" s="61">
        <f t="shared" si="2"/>
        <v>42.7</v>
      </c>
      <c r="E12" s="61">
        <f t="shared" si="2"/>
        <v>136</v>
      </c>
      <c r="F12" s="61">
        <f t="shared" si="2"/>
        <v>85.7</v>
      </c>
      <c r="G12" s="61">
        <f t="shared" si="2"/>
        <v>31.79</v>
      </c>
      <c r="H12" s="61">
        <f t="shared" si="2"/>
        <v>31.79</v>
      </c>
      <c r="I12" s="61">
        <f t="shared" si="2"/>
        <v>14.37</v>
      </c>
    </row>
    <row r="13" spans="1:9" ht="12.75">
      <c r="A13" s="2" t="s">
        <v>6</v>
      </c>
      <c r="B13" s="20">
        <v>140.2</v>
      </c>
      <c r="C13" s="20">
        <v>38.7</v>
      </c>
      <c r="D13" s="20">
        <v>42.7</v>
      </c>
      <c r="E13" s="20">
        <v>136</v>
      </c>
      <c r="F13" s="20">
        <v>85.7</v>
      </c>
      <c r="G13" s="20"/>
      <c r="H13" s="18"/>
      <c r="I13" s="15"/>
    </row>
    <row r="14" spans="1:9" ht="12.75">
      <c r="A14" s="6" t="s">
        <v>7</v>
      </c>
      <c r="B14" s="20"/>
      <c r="C14" s="20"/>
      <c r="D14" s="20"/>
      <c r="E14" s="20"/>
      <c r="F14" s="20"/>
      <c r="G14" s="20">
        <v>31.79</v>
      </c>
      <c r="H14" s="20">
        <v>31.79</v>
      </c>
      <c r="I14" s="15">
        <v>14.37</v>
      </c>
    </row>
    <row r="15" spans="1:9" ht="12.75">
      <c r="A15" s="2"/>
      <c r="B15" s="15"/>
      <c r="C15" s="15"/>
      <c r="D15" s="15"/>
      <c r="E15" s="15"/>
      <c r="F15" s="15"/>
      <c r="G15" s="15"/>
      <c r="H15" s="15"/>
      <c r="I15" s="15"/>
    </row>
    <row r="16" spans="1:9" ht="12.75">
      <c r="A16" s="5" t="s">
        <v>8</v>
      </c>
      <c r="B16" s="61">
        <f>SUM(B17:B19)</f>
        <v>0</v>
      </c>
      <c r="C16" s="61">
        <f aca="true" t="shared" si="3" ref="C16:I16">SUM(C17:C19)</f>
        <v>0</v>
      </c>
      <c r="D16" s="61">
        <f t="shared" si="3"/>
        <v>0</v>
      </c>
      <c r="E16" s="61">
        <f t="shared" si="3"/>
        <v>0</v>
      </c>
      <c r="F16" s="61">
        <f t="shared" si="3"/>
        <v>0</v>
      </c>
      <c r="G16" s="61">
        <f t="shared" si="3"/>
        <v>0</v>
      </c>
      <c r="H16" s="61">
        <f t="shared" si="3"/>
        <v>0</v>
      </c>
      <c r="I16" s="61">
        <f t="shared" si="3"/>
        <v>155.13</v>
      </c>
    </row>
    <row r="17" spans="1:9" ht="12.75">
      <c r="A17" s="2" t="s">
        <v>9</v>
      </c>
      <c r="B17" s="15"/>
      <c r="C17" s="15"/>
      <c r="D17" s="15"/>
      <c r="E17" s="15"/>
      <c r="F17" s="15"/>
      <c r="G17" s="15"/>
      <c r="H17" s="15"/>
      <c r="I17" s="15"/>
    </row>
    <row r="18" spans="1:9" ht="12.75">
      <c r="A18" s="8" t="s">
        <v>10</v>
      </c>
      <c r="B18" s="15"/>
      <c r="C18" s="15"/>
      <c r="D18" s="15"/>
      <c r="E18" s="15"/>
      <c r="F18" s="15"/>
      <c r="G18" s="15"/>
      <c r="H18" s="15"/>
      <c r="I18" s="15"/>
    </row>
    <row r="19" spans="1:9" ht="12.75">
      <c r="A19" s="6" t="s">
        <v>11</v>
      </c>
      <c r="B19" s="20"/>
      <c r="C19" s="20"/>
      <c r="D19" s="20"/>
      <c r="E19" s="20"/>
      <c r="F19" s="20"/>
      <c r="G19" s="20"/>
      <c r="H19" s="20"/>
      <c r="I19" s="15">
        <v>155.13</v>
      </c>
    </row>
    <row r="20" spans="1:9" ht="12.75">
      <c r="A20" s="2" t="s">
        <v>4</v>
      </c>
      <c r="B20" s="15"/>
      <c r="C20" s="15"/>
      <c r="D20" s="15"/>
      <c r="E20" s="15"/>
      <c r="F20" s="15"/>
      <c r="G20" s="15"/>
      <c r="H20" s="15"/>
      <c r="I20" s="15"/>
    </row>
    <row r="21" spans="1:9" ht="12.75">
      <c r="A21" s="5" t="s">
        <v>12</v>
      </c>
      <c r="B21" s="15"/>
      <c r="C21" s="15"/>
      <c r="D21" s="15"/>
      <c r="E21" s="15"/>
      <c r="F21" s="15"/>
      <c r="G21" s="15"/>
      <c r="H21" s="15"/>
      <c r="I21" s="15"/>
    </row>
    <row r="22" spans="1:9" ht="12.75">
      <c r="A22" s="2"/>
      <c r="B22" s="15"/>
      <c r="C22" s="15"/>
      <c r="D22" s="15"/>
      <c r="E22" s="15"/>
      <c r="F22" s="15"/>
      <c r="G22" s="15"/>
      <c r="H22" s="15"/>
      <c r="I22" s="15"/>
    </row>
    <row r="23" spans="1:9" ht="12.75">
      <c r="A23" s="5" t="s">
        <v>13</v>
      </c>
      <c r="B23" s="61">
        <f>SUM(B24:B38)</f>
        <v>2664.2</v>
      </c>
      <c r="C23" s="61">
        <f aca="true" t="shared" si="4" ref="C23:I23">SUM(C24:C38)</f>
        <v>2467</v>
      </c>
      <c r="D23" s="61">
        <f t="shared" si="4"/>
        <v>2387.5</v>
      </c>
      <c r="E23" s="61">
        <f t="shared" si="4"/>
        <v>1668.9</v>
      </c>
      <c r="F23" s="61">
        <f t="shared" si="4"/>
        <v>3059.7</v>
      </c>
      <c r="G23" s="61">
        <f t="shared" si="4"/>
        <v>1712.5900000000001</v>
      </c>
      <c r="H23" s="61">
        <f t="shared" si="4"/>
        <v>1467.29</v>
      </c>
      <c r="I23" s="61">
        <f t="shared" si="4"/>
        <v>2857.87</v>
      </c>
    </row>
    <row r="24" spans="1:9" ht="12.75">
      <c r="A24" s="2" t="s">
        <v>14</v>
      </c>
      <c r="B24" s="15"/>
      <c r="C24" s="15"/>
      <c r="D24" s="15"/>
      <c r="E24" s="15"/>
      <c r="F24" s="15"/>
      <c r="G24" s="15"/>
      <c r="H24" s="15"/>
      <c r="I24" s="15"/>
    </row>
    <row r="25" spans="1:9" ht="12.75">
      <c r="A25" s="2" t="s">
        <v>15</v>
      </c>
      <c r="B25" s="20">
        <v>26.5</v>
      </c>
      <c r="C25" s="20">
        <v>28.7</v>
      </c>
      <c r="D25" s="20">
        <v>28.9</v>
      </c>
      <c r="E25" s="20">
        <v>21.2</v>
      </c>
      <c r="F25" s="20">
        <v>24.5</v>
      </c>
      <c r="G25" s="15"/>
      <c r="H25" s="18"/>
      <c r="I25" s="15"/>
    </row>
    <row r="26" spans="1:9" ht="12.75">
      <c r="A26" s="2" t="s">
        <v>16</v>
      </c>
      <c r="B26" s="20"/>
      <c r="C26" s="20"/>
      <c r="D26" s="20"/>
      <c r="E26" s="20"/>
      <c r="F26" s="20"/>
      <c r="G26" s="15"/>
      <c r="H26" s="18"/>
      <c r="I26" s="15"/>
    </row>
    <row r="27" spans="1:9" ht="12.75">
      <c r="A27" s="2" t="s">
        <v>17</v>
      </c>
      <c r="B27" s="20">
        <v>98.2</v>
      </c>
      <c r="C27" s="20">
        <v>277.3</v>
      </c>
      <c r="D27" s="20">
        <v>300.4</v>
      </c>
      <c r="E27" s="20">
        <v>518.2</v>
      </c>
      <c r="F27" s="20">
        <v>1364.9</v>
      </c>
      <c r="G27" s="17">
        <v>1460.38</v>
      </c>
      <c r="H27" s="18">
        <v>1255.24</v>
      </c>
      <c r="I27" s="17">
        <v>1727.6</v>
      </c>
    </row>
    <row r="28" spans="1:9" ht="12.75">
      <c r="A28" s="2" t="s">
        <v>18</v>
      </c>
      <c r="B28" s="15"/>
      <c r="C28" s="15"/>
      <c r="D28" s="15"/>
      <c r="E28" s="15"/>
      <c r="F28" s="15"/>
      <c r="G28" s="15"/>
      <c r="H28" s="15"/>
      <c r="I28" s="15"/>
    </row>
    <row r="29" spans="1:9" ht="12.75">
      <c r="A29" s="2" t="s">
        <v>19</v>
      </c>
      <c r="B29" s="20"/>
      <c r="C29" s="20"/>
      <c r="D29" s="20"/>
      <c r="E29" s="20"/>
      <c r="F29" s="20"/>
      <c r="G29" s="15"/>
      <c r="H29" s="18"/>
      <c r="I29" s="17">
        <v>1077.36</v>
      </c>
    </row>
    <row r="30" spans="1:9" ht="12.75">
      <c r="A30" s="2" t="s">
        <v>20</v>
      </c>
      <c r="B30" s="15"/>
      <c r="C30" s="15"/>
      <c r="D30" s="15"/>
      <c r="E30" s="15"/>
      <c r="F30" s="15"/>
      <c r="G30" s="15"/>
      <c r="H30" s="15"/>
      <c r="I30" s="15"/>
    </row>
    <row r="31" spans="1:9" ht="12.75">
      <c r="A31" s="2" t="s">
        <v>21</v>
      </c>
      <c r="B31" s="15"/>
      <c r="C31" s="15"/>
      <c r="D31" s="15"/>
      <c r="E31" s="15"/>
      <c r="F31" s="15"/>
      <c r="G31" s="15"/>
      <c r="H31" s="15"/>
      <c r="I31" s="15"/>
    </row>
    <row r="32" spans="1:9" ht="12.75">
      <c r="A32" s="2" t="s">
        <v>22</v>
      </c>
      <c r="B32" s="15"/>
      <c r="C32" s="15"/>
      <c r="D32" s="15"/>
      <c r="E32" s="15"/>
      <c r="F32" s="15"/>
      <c r="G32" s="15"/>
      <c r="H32" s="15"/>
      <c r="I32" s="15"/>
    </row>
    <row r="33" spans="1:9" ht="12.75">
      <c r="A33" s="2" t="s">
        <v>23</v>
      </c>
      <c r="B33" s="20"/>
      <c r="C33" s="20"/>
      <c r="D33" s="20"/>
      <c r="E33" s="20"/>
      <c r="F33" s="20"/>
      <c r="G33" s="15">
        <v>40.16</v>
      </c>
      <c r="H33" s="18"/>
      <c r="I33" s="15"/>
    </row>
    <row r="34" spans="1:9" ht="12.75">
      <c r="A34" s="2" t="s">
        <v>24</v>
      </c>
      <c r="B34" s="20">
        <v>2539.5</v>
      </c>
      <c r="C34" s="20">
        <v>2161</v>
      </c>
      <c r="D34" s="20">
        <v>2058.2</v>
      </c>
      <c r="E34" s="20">
        <v>1129.5</v>
      </c>
      <c r="F34" s="20">
        <v>1670.3</v>
      </c>
      <c r="G34" s="20"/>
      <c r="H34" s="18"/>
      <c r="I34" s="15"/>
    </row>
    <row r="35" spans="1:9" ht="12.75">
      <c r="A35" s="2" t="s">
        <v>25</v>
      </c>
      <c r="B35" s="15"/>
      <c r="C35" s="15"/>
      <c r="D35" s="15"/>
      <c r="E35" s="15"/>
      <c r="F35" s="15"/>
      <c r="G35" s="15"/>
      <c r="H35" s="15"/>
      <c r="I35" s="15"/>
    </row>
    <row r="36" spans="1:9" ht="12.75">
      <c r="A36" s="2" t="s">
        <v>26</v>
      </c>
      <c r="B36" s="15"/>
      <c r="C36" s="15"/>
      <c r="D36" s="15"/>
      <c r="E36" s="15"/>
      <c r="F36" s="15"/>
      <c r="G36" s="15"/>
      <c r="H36" s="15"/>
      <c r="I36" s="15"/>
    </row>
    <row r="37" spans="1:9" ht="12.75">
      <c r="A37" s="6" t="s">
        <v>27</v>
      </c>
      <c r="B37" s="20"/>
      <c r="C37" s="20"/>
      <c r="D37" s="20"/>
      <c r="E37" s="20"/>
      <c r="F37" s="20"/>
      <c r="G37" s="20">
        <v>212.05</v>
      </c>
      <c r="H37" s="20">
        <v>212.05</v>
      </c>
      <c r="I37" s="15">
        <v>52.91</v>
      </c>
    </row>
    <row r="38" spans="1:9" ht="12.75">
      <c r="A38" s="6" t="s">
        <v>28</v>
      </c>
      <c r="B38" s="15"/>
      <c r="C38" s="15"/>
      <c r="D38" s="15"/>
      <c r="E38" s="15"/>
      <c r="F38" s="15"/>
      <c r="G38" s="15"/>
      <c r="H38" s="15"/>
      <c r="I38" s="15"/>
    </row>
    <row r="39" spans="1:9" ht="12.75">
      <c r="A39" s="2"/>
      <c r="B39" s="15"/>
      <c r="C39" s="15"/>
      <c r="D39" s="15"/>
      <c r="E39" s="15"/>
      <c r="F39" s="15"/>
      <c r="G39" s="15"/>
      <c r="H39" s="15"/>
      <c r="I39" s="15"/>
    </row>
    <row r="40" spans="1:9" ht="12.75">
      <c r="A40" s="5" t="s">
        <v>29</v>
      </c>
      <c r="B40" s="61">
        <f>SUM(B41:B43)</f>
        <v>13760</v>
      </c>
      <c r="C40" s="61">
        <f aca="true" t="shared" si="5" ref="C40:I40">SUM(C41:C43)</f>
        <v>15085.89</v>
      </c>
      <c r="D40" s="61">
        <f t="shared" si="5"/>
        <v>14825.289999999999</v>
      </c>
      <c r="E40" s="61">
        <f t="shared" si="5"/>
        <v>14340.59</v>
      </c>
      <c r="F40" s="61">
        <f t="shared" si="5"/>
        <v>12900.69</v>
      </c>
      <c r="G40" s="61">
        <f t="shared" si="5"/>
        <v>2074.96</v>
      </c>
      <c r="H40" s="61">
        <f t="shared" si="5"/>
        <v>2074.96</v>
      </c>
      <c r="I40" s="61">
        <f t="shared" si="5"/>
        <v>2347.02</v>
      </c>
    </row>
    <row r="41" spans="1:9" ht="12.75">
      <c r="A41" s="2" t="s">
        <v>30</v>
      </c>
      <c r="B41" s="20">
        <v>3511</v>
      </c>
      <c r="C41" s="20">
        <v>3935.5</v>
      </c>
      <c r="D41" s="20">
        <v>2460.4</v>
      </c>
      <c r="E41" s="20">
        <v>3514.3</v>
      </c>
      <c r="F41" s="20">
        <v>3309</v>
      </c>
      <c r="G41" s="20"/>
      <c r="H41" s="18"/>
      <c r="I41" s="15"/>
    </row>
    <row r="42" spans="1:9" ht="12.75">
      <c r="A42" s="2" t="s">
        <v>31</v>
      </c>
      <c r="B42" s="20">
        <v>10249</v>
      </c>
      <c r="C42" s="20">
        <v>11150.39</v>
      </c>
      <c r="D42" s="20">
        <v>12364.89</v>
      </c>
      <c r="E42" s="20">
        <v>10826.29</v>
      </c>
      <c r="F42" s="20">
        <v>9591.69</v>
      </c>
      <c r="G42" s="20">
        <v>802.6</v>
      </c>
      <c r="H42" s="20">
        <v>802.6</v>
      </c>
      <c r="I42" s="20">
        <v>802.6</v>
      </c>
    </row>
    <row r="43" spans="1:9" ht="12.75">
      <c r="A43" s="2" t="s">
        <v>32</v>
      </c>
      <c r="B43" s="20"/>
      <c r="C43" s="20"/>
      <c r="D43" s="20"/>
      <c r="E43" s="20"/>
      <c r="F43" s="20"/>
      <c r="G43" s="20">
        <v>1272.36</v>
      </c>
      <c r="H43" s="20">
        <v>1272.36</v>
      </c>
      <c r="I43" s="17">
        <v>1544.42</v>
      </c>
    </row>
    <row r="44" spans="1:9" ht="12.75">
      <c r="A44" s="2"/>
      <c r="B44" s="15"/>
      <c r="C44" s="15"/>
      <c r="D44" s="15"/>
      <c r="E44" s="15"/>
      <c r="F44" s="15"/>
      <c r="G44" s="15"/>
      <c r="H44" s="15"/>
      <c r="I44" s="15"/>
    </row>
    <row r="45" spans="1:9" ht="12.75">
      <c r="A45" s="5" t="s">
        <v>33</v>
      </c>
      <c r="B45" s="61">
        <f>SUM(B46:B56)</f>
        <v>1816.29</v>
      </c>
      <c r="C45" s="61">
        <f aca="true" t="shared" si="6" ref="C45:I45">SUM(C46:C56)</f>
        <v>1816.29</v>
      </c>
      <c r="D45" s="61">
        <f t="shared" si="6"/>
        <v>1816.29</v>
      </c>
      <c r="E45" s="61">
        <f t="shared" si="6"/>
        <v>1816.29</v>
      </c>
      <c r="F45" s="61">
        <f t="shared" si="6"/>
        <v>1816.29</v>
      </c>
      <c r="G45" s="61">
        <f t="shared" si="6"/>
        <v>0</v>
      </c>
      <c r="H45" s="61">
        <f t="shared" si="6"/>
        <v>-2.73</v>
      </c>
      <c r="I45" s="61">
        <f t="shared" si="6"/>
        <v>0</v>
      </c>
    </row>
    <row r="46" spans="1:9" ht="12.75">
      <c r="A46" s="2" t="s">
        <v>34</v>
      </c>
      <c r="B46" s="20"/>
      <c r="C46" s="20"/>
      <c r="D46" s="20"/>
      <c r="E46" s="20"/>
      <c r="F46" s="20"/>
      <c r="G46" s="15"/>
      <c r="H46" s="18">
        <v>-2.73</v>
      </c>
      <c r="I46" s="15"/>
    </row>
    <row r="47" spans="1:9" ht="12.75">
      <c r="A47" s="6" t="s">
        <v>35</v>
      </c>
      <c r="B47" s="15"/>
      <c r="C47" s="15"/>
      <c r="D47" s="15"/>
      <c r="E47" s="15"/>
      <c r="F47" s="15"/>
      <c r="G47" s="15"/>
      <c r="H47" s="15"/>
      <c r="I47" s="15"/>
    </row>
    <row r="48" spans="1:9" ht="12.75">
      <c r="A48" s="6" t="s">
        <v>36</v>
      </c>
      <c r="B48" s="15"/>
      <c r="C48" s="15"/>
      <c r="D48" s="15"/>
      <c r="E48" s="15"/>
      <c r="F48" s="15"/>
      <c r="G48" s="15"/>
      <c r="H48" s="15"/>
      <c r="I48" s="15"/>
    </row>
    <row r="49" spans="1:9" ht="12.75">
      <c r="A49" s="6" t="s">
        <v>37</v>
      </c>
      <c r="B49" s="15"/>
      <c r="C49" s="15"/>
      <c r="D49" s="15"/>
      <c r="E49" s="15"/>
      <c r="F49" s="15"/>
      <c r="G49" s="15"/>
      <c r="H49" s="15"/>
      <c r="I49" s="15"/>
    </row>
    <row r="50" spans="1:9" ht="12.75">
      <c r="A50" s="9" t="s">
        <v>38</v>
      </c>
      <c r="B50" s="15"/>
      <c r="C50" s="15"/>
      <c r="D50" s="15"/>
      <c r="E50" s="15"/>
      <c r="F50" s="15"/>
      <c r="G50" s="15"/>
      <c r="H50" s="15"/>
      <c r="I50" s="15"/>
    </row>
    <row r="51" spans="1:9" ht="12.75">
      <c r="A51" s="6" t="s">
        <v>39</v>
      </c>
      <c r="B51" s="15"/>
      <c r="C51" s="15"/>
      <c r="D51" s="15"/>
      <c r="E51" s="15"/>
      <c r="F51" s="15"/>
      <c r="G51" s="15"/>
      <c r="H51" s="15"/>
      <c r="I51" s="15"/>
    </row>
    <row r="52" spans="1:9" ht="12.75">
      <c r="A52" s="6" t="s">
        <v>40</v>
      </c>
      <c r="B52" s="15"/>
      <c r="C52" s="15"/>
      <c r="D52" s="15"/>
      <c r="E52" s="15"/>
      <c r="F52" s="15"/>
      <c r="G52" s="15"/>
      <c r="H52" s="15"/>
      <c r="I52" s="15"/>
    </row>
    <row r="53" spans="1:9" ht="12.75">
      <c r="A53" s="6" t="s">
        <v>41</v>
      </c>
      <c r="B53" s="15"/>
      <c r="C53" s="15"/>
      <c r="D53" s="15"/>
      <c r="E53" s="15"/>
      <c r="F53" s="15"/>
      <c r="G53" s="15"/>
      <c r="H53" s="15"/>
      <c r="I53" s="15"/>
    </row>
    <row r="54" spans="1:9" ht="12.75">
      <c r="A54" s="6" t="s">
        <v>42</v>
      </c>
      <c r="B54" s="15"/>
      <c r="C54" s="15"/>
      <c r="D54" s="15"/>
      <c r="E54" s="15"/>
      <c r="F54" s="15"/>
      <c r="G54" s="15"/>
      <c r="H54" s="15"/>
      <c r="I54" s="15"/>
    </row>
    <row r="55" spans="1:9" ht="12.75">
      <c r="A55" s="9" t="s">
        <v>43</v>
      </c>
      <c r="B55" s="15"/>
      <c r="C55" s="15"/>
      <c r="D55" s="15"/>
      <c r="E55" s="15"/>
      <c r="F55" s="15"/>
      <c r="G55" s="15"/>
      <c r="H55" s="15"/>
      <c r="I55" s="15"/>
    </row>
    <row r="56" spans="1:9" ht="12.75">
      <c r="A56" s="9" t="s">
        <v>44</v>
      </c>
      <c r="B56" s="15">
        <v>1816.29</v>
      </c>
      <c r="C56" s="15">
        <v>1816.29</v>
      </c>
      <c r="D56" s="15">
        <v>1816.29</v>
      </c>
      <c r="E56" s="15">
        <v>1816.29</v>
      </c>
      <c r="F56" s="15">
        <v>1816.29</v>
      </c>
      <c r="G56" s="15"/>
      <c r="H56" s="15"/>
      <c r="I56" s="15"/>
    </row>
    <row r="57" spans="1:9" ht="12.75">
      <c r="A57" s="9"/>
      <c r="B57" s="15"/>
      <c r="C57" s="15"/>
      <c r="D57" s="15"/>
      <c r="E57" s="15"/>
      <c r="F57" s="15"/>
      <c r="G57" s="15"/>
      <c r="H57" s="15"/>
      <c r="I57" s="15"/>
    </row>
    <row r="58" spans="1:9" ht="12.75">
      <c r="A58" s="4" t="s">
        <v>45</v>
      </c>
      <c r="B58" s="19">
        <f>SUM(B59:B65)</f>
        <v>0</v>
      </c>
      <c r="C58" s="19">
        <f aca="true" t="shared" si="7" ref="C58:I58">SUM(C59:C65)</f>
        <v>0</v>
      </c>
      <c r="D58" s="19">
        <f t="shared" si="7"/>
        <v>0</v>
      </c>
      <c r="E58" s="19">
        <f t="shared" si="7"/>
        <v>0</v>
      </c>
      <c r="F58" s="19">
        <f t="shared" si="7"/>
        <v>0</v>
      </c>
      <c r="G58" s="19">
        <f t="shared" si="7"/>
        <v>0</v>
      </c>
      <c r="H58" s="19">
        <f t="shared" si="7"/>
        <v>0</v>
      </c>
      <c r="I58" s="19">
        <f t="shared" si="7"/>
        <v>0</v>
      </c>
    </row>
    <row r="59" spans="1:9" ht="12.75">
      <c r="A59" s="2" t="s">
        <v>46</v>
      </c>
      <c r="B59" s="15"/>
      <c r="C59" s="15"/>
      <c r="D59" s="15"/>
      <c r="E59" s="15"/>
      <c r="F59" s="15"/>
      <c r="G59" s="15"/>
      <c r="H59" s="15"/>
      <c r="I59" s="15"/>
    </row>
    <row r="60" spans="1:9" ht="12.75">
      <c r="A60" s="2" t="s">
        <v>47</v>
      </c>
      <c r="B60" s="15"/>
      <c r="C60" s="15"/>
      <c r="D60" s="15"/>
      <c r="E60" s="15"/>
      <c r="F60" s="15"/>
      <c r="G60" s="15"/>
      <c r="H60" s="15"/>
      <c r="I60" s="15"/>
    </row>
    <row r="61" spans="1:9" ht="12.75">
      <c r="A61" s="2" t="s">
        <v>48</v>
      </c>
      <c r="B61" s="15"/>
      <c r="C61" s="15"/>
      <c r="D61" s="15"/>
      <c r="E61" s="15"/>
      <c r="F61" s="15"/>
      <c r="G61" s="15"/>
      <c r="H61" s="15"/>
      <c r="I61" s="15"/>
    </row>
    <row r="62" spans="1:9" ht="12.75">
      <c r="A62" s="2" t="s">
        <v>49</v>
      </c>
      <c r="B62" s="15"/>
      <c r="C62" s="15"/>
      <c r="D62" s="15"/>
      <c r="E62" s="15"/>
      <c r="F62" s="15"/>
      <c r="G62" s="15"/>
      <c r="H62" s="15"/>
      <c r="I62" s="15"/>
    </row>
    <row r="63" spans="1:9" ht="12.75">
      <c r="A63" s="2" t="s">
        <v>50</v>
      </c>
      <c r="B63" s="15"/>
      <c r="C63" s="15"/>
      <c r="D63" s="15"/>
      <c r="E63" s="15"/>
      <c r="F63" s="15"/>
      <c r="G63" s="15"/>
      <c r="H63" s="15"/>
      <c r="I63" s="15"/>
    </row>
    <row r="64" spans="1:9" ht="12.75">
      <c r="A64" s="2" t="s">
        <v>51</v>
      </c>
      <c r="B64" s="15"/>
      <c r="C64" s="15"/>
      <c r="D64" s="15"/>
      <c r="E64" s="15"/>
      <c r="F64" s="15"/>
      <c r="G64" s="15"/>
      <c r="H64" s="15"/>
      <c r="I64" s="15"/>
    </row>
    <row r="65" spans="1:9" ht="12.75">
      <c r="A65" s="2" t="s">
        <v>52</v>
      </c>
      <c r="B65" s="15"/>
      <c r="C65" s="15"/>
      <c r="D65" s="15"/>
      <c r="E65" s="15"/>
      <c r="F65" s="15"/>
      <c r="G65" s="15"/>
      <c r="H65" s="15"/>
      <c r="I65" s="15"/>
    </row>
    <row r="66" spans="1:9" ht="12.75">
      <c r="A66" s="2"/>
      <c r="B66" s="15"/>
      <c r="C66" s="15"/>
      <c r="D66" s="15"/>
      <c r="E66" s="15"/>
      <c r="F66" s="15"/>
      <c r="G66" s="15"/>
      <c r="H66" s="15"/>
      <c r="I66" s="15"/>
    </row>
    <row r="67" spans="1:9" ht="12.75">
      <c r="A67" s="4" t="s">
        <v>53</v>
      </c>
      <c r="B67" s="19">
        <f>SUM(B68:B70)</f>
        <v>17.5</v>
      </c>
      <c r="C67" s="19">
        <f aca="true" t="shared" si="8" ref="C67:I67">SUM(C68:C70)</f>
        <v>16</v>
      </c>
      <c r="D67" s="19">
        <f t="shared" si="8"/>
        <v>10.9</v>
      </c>
      <c r="E67" s="19">
        <f t="shared" si="8"/>
        <v>14.5</v>
      </c>
      <c r="F67" s="19">
        <f t="shared" si="8"/>
        <v>6.2</v>
      </c>
      <c r="G67" s="19">
        <f t="shared" si="8"/>
        <v>9.98</v>
      </c>
      <c r="H67" s="19">
        <f t="shared" si="8"/>
        <v>6.67</v>
      </c>
      <c r="I67" s="19">
        <f t="shared" si="8"/>
        <v>5.18</v>
      </c>
    </row>
    <row r="68" spans="1:9" ht="12.75">
      <c r="A68" s="2" t="s">
        <v>54</v>
      </c>
      <c r="B68" s="15"/>
      <c r="C68" s="15"/>
      <c r="D68" s="15"/>
      <c r="E68" s="15"/>
      <c r="F68" s="15"/>
      <c r="G68" s="15"/>
      <c r="H68" s="15"/>
      <c r="I68" s="15"/>
    </row>
    <row r="69" spans="1:9" ht="12.75">
      <c r="A69" s="2" t="s">
        <v>55</v>
      </c>
      <c r="B69" s="15"/>
      <c r="C69" s="15"/>
      <c r="D69" s="15"/>
      <c r="E69" s="15"/>
      <c r="F69" s="15"/>
      <c r="G69" s="15"/>
      <c r="H69" s="15"/>
      <c r="I69" s="15"/>
    </row>
    <row r="70" spans="1:9" ht="12.75">
      <c r="A70" s="2" t="s">
        <v>56</v>
      </c>
      <c r="B70" s="20">
        <v>17.5</v>
      </c>
      <c r="C70" s="20">
        <v>16</v>
      </c>
      <c r="D70" s="20">
        <v>10.9</v>
      </c>
      <c r="E70" s="20">
        <v>14.5</v>
      </c>
      <c r="F70" s="20">
        <v>6.2</v>
      </c>
      <c r="G70" s="15">
        <v>9.98</v>
      </c>
      <c r="H70" s="18">
        <v>6.67</v>
      </c>
      <c r="I70" s="20">
        <v>5.18</v>
      </c>
    </row>
    <row r="71" spans="1:9" ht="12.75">
      <c r="A71" s="2"/>
      <c r="B71" s="15"/>
      <c r="C71" s="15"/>
      <c r="D71" s="15"/>
      <c r="E71" s="15"/>
      <c r="F71" s="15"/>
      <c r="G71" s="15"/>
      <c r="H71" s="15"/>
      <c r="I71" s="15"/>
    </row>
    <row r="72" spans="1:9" ht="12.75">
      <c r="A72" s="4" t="s">
        <v>57</v>
      </c>
      <c r="B72" s="19">
        <f>B73</f>
        <v>0</v>
      </c>
      <c r="C72" s="19">
        <f aca="true" t="shared" si="9" ref="C72:I72">C73</f>
        <v>0</v>
      </c>
      <c r="D72" s="19">
        <f t="shared" si="9"/>
        <v>0</v>
      </c>
      <c r="E72" s="19">
        <f t="shared" si="9"/>
        <v>0</v>
      </c>
      <c r="F72" s="19">
        <f t="shared" si="9"/>
        <v>7166.1</v>
      </c>
      <c r="G72" s="19">
        <f t="shared" si="9"/>
        <v>25540.99</v>
      </c>
      <c r="H72" s="19">
        <f t="shared" si="9"/>
        <v>17306.76</v>
      </c>
      <c r="I72" s="19">
        <f t="shared" si="9"/>
        <v>18810.04</v>
      </c>
    </row>
    <row r="73" spans="1:9" ht="12.75">
      <c r="A73" s="2" t="s">
        <v>58</v>
      </c>
      <c r="B73" s="20"/>
      <c r="C73" s="20"/>
      <c r="D73" s="20"/>
      <c r="E73" s="20"/>
      <c r="F73" s="20">
        <v>7166.1</v>
      </c>
      <c r="G73" s="17">
        <v>25540.99</v>
      </c>
      <c r="H73" s="18">
        <v>17306.76</v>
      </c>
      <c r="I73" s="17">
        <v>18810.04</v>
      </c>
    </row>
    <row r="74" spans="1:9" ht="12.75">
      <c r="A74" s="2"/>
      <c r="B74" s="15"/>
      <c r="C74" s="15"/>
      <c r="D74" s="15"/>
      <c r="E74" s="15"/>
      <c r="F74" s="15"/>
      <c r="G74" s="15"/>
      <c r="H74" s="15"/>
      <c r="I74" s="15"/>
    </row>
    <row r="75" spans="1:9" ht="12.75">
      <c r="A75" s="4" t="s">
        <v>59</v>
      </c>
      <c r="B75" s="15"/>
      <c r="C75" s="15"/>
      <c r="D75" s="15"/>
      <c r="E75" s="15"/>
      <c r="F75" s="15"/>
      <c r="G75" s="15"/>
      <c r="H75" s="15"/>
      <c r="I75" s="15"/>
    </row>
    <row r="76" spans="1:9" ht="12.75">
      <c r="A76" s="2" t="s">
        <v>60</v>
      </c>
      <c r="B76" s="15"/>
      <c r="C76" s="15"/>
      <c r="D76" s="15"/>
      <c r="E76" s="15"/>
      <c r="F76" s="15"/>
      <c r="G76" s="15"/>
      <c r="H76" s="15"/>
      <c r="I76" s="15"/>
    </row>
    <row r="77" spans="1:9" ht="12.75">
      <c r="A77" s="4" t="s">
        <v>61</v>
      </c>
      <c r="B77" s="15"/>
      <c r="C77" s="15"/>
      <c r="D77" s="15"/>
      <c r="E77" s="15"/>
      <c r="F77" s="15"/>
      <c r="G77" s="15"/>
      <c r="H77" s="15"/>
      <c r="I77" s="15"/>
    </row>
    <row r="78" spans="1:9" ht="12.75">
      <c r="A78" s="2" t="s">
        <v>62</v>
      </c>
      <c r="B78" s="15"/>
      <c r="C78" s="15"/>
      <c r="D78" s="15"/>
      <c r="E78" s="15"/>
      <c r="F78" s="15"/>
      <c r="G78" s="15"/>
      <c r="H78" s="15"/>
      <c r="I78" s="15"/>
    </row>
    <row r="79" spans="1:9" ht="12.75">
      <c r="A79" s="4" t="s">
        <v>63</v>
      </c>
      <c r="B79" s="19">
        <f>B80</f>
        <v>150.6</v>
      </c>
      <c r="C79" s="19">
        <f aca="true" t="shared" si="10" ref="C79:I79">C80</f>
        <v>217.7</v>
      </c>
      <c r="D79" s="19">
        <f t="shared" si="10"/>
        <v>288.8</v>
      </c>
      <c r="E79" s="19">
        <f t="shared" si="10"/>
        <v>308</v>
      </c>
      <c r="F79" s="19">
        <f t="shared" si="10"/>
        <v>308.8</v>
      </c>
      <c r="G79" s="19">
        <f t="shared" si="10"/>
        <v>384.94</v>
      </c>
      <c r="H79" s="19">
        <f t="shared" si="10"/>
        <v>384.94</v>
      </c>
      <c r="I79" s="19">
        <f t="shared" si="10"/>
        <v>203.47</v>
      </c>
    </row>
    <row r="80" spans="1:9" ht="12.75">
      <c r="A80" s="2" t="s">
        <v>64</v>
      </c>
      <c r="B80" s="20">
        <v>150.6</v>
      </c>
      <c r="C80" s="20">
        <v>217.7</v>
      </c>
      <c r="D80" s="20">
        <v>288.8</v>
      </c>
      <c r="E80" s="20">
        <v>308</v>
      </c>
      <c r="F80" s="20">
        <v>308.8</v>
      </c>
      <c r="G80" s="20">
        <v>384.94</v>
      </c>
      <c r="H80" s="20">
        <v>384.94</v>
      </c>
      <c r="I80" s="15">
        <v>203.47</v>
      </c>
    </row>
    <row r="81" spans="1:9" ht="12.75">
      <c r="A81" s="2"/>
      <c r="B81" s="15"/>
      <c r="C81" s="15"/>
      <c r="D81" s="15"/>
      <c r="E81" s="15"/>
      <c r="F81" s="15"/>
      <c r="G81" s="15"/>
      <c r="H81" s="15"/>
      <c r="I81" s="15"/>
    </row>
    <row r="82" spans="1:9" ht="12.75">
      <c r="A82" s="4" t="s">
        <v>65</v>
      </c>
      <c r="B82" s="15">
        <f>SUM(B83:B85)</f>
        <v>0</v>
      </c>
      <c r="C82" s="15">
        <f aca="true" t="shared" si="11" ref="C82:I82">SUM(C83:C85)</f>
        <v>0</v>
      </c>
      <c r="D82" s="15">
        <f t="shared" si="11"/>
        <v>0</v>
      </c>
      <c r="E82" s="15">
        <f t="shared" si="11"/>
        <v>0</v>
      </c>
      <c r="F82" s="15">
        <f t="shared" si="11"/>
        <v>0</v>
      </c>
      <c r="G82" s="15">
        <f t="shared" si="11"/>
        <v>0</v>
      </c>
      <c r="H82" s="15">
        <f t="shared" si="11"/>
        <v>0</v>
      </c>
      <c r="I82" s="15">
        <f t="shared" si="11"/>
        <v>0</v>
      </c>
    </row>
    <row r="83" spans="1:9" ht="12.75">
      <c r="A83" s="2" t="s">
        <v>66</v>
      </c>
      <c r="B83" s="15"/>
      <c r="C83" s="15"/>
      <c r="D83" s="15"/>
      <c r="E83" s="15"/>
      <c r="F83" s="15"/>
      <c r="G83" s="15"/>
      <c r="H83" s="15"/>
      <c r="I83" s="15"/>
    </row>
    <row r="84" spans="1:9" ht="12.75">
      <c r="A84" s="2" t="s">
        <v>67</v>
      </c>
      <c r="B84" s="15"/>
      <c r="C84" s="15"/>
      <c r="D84" s="15"/>
      <c r="E84" s="15"/>
      <c r="F84" s="15"/>
      <c r="G84" s="15"/>
      <c r="H84" s="15"/>
      <c r="I84" s="15"/>
    </row>
    <row r="85" spans="1:9" ht="12.75">
      <c r="A85" s="2" t="s">
        <v>68</v>
      </c>
      <c r="B85" s="15"/>
      <c r="C85" s="15"/>
      <c r="D85" s="15"/>
      <c r="E85" s="15"/>
      <c r="F85" s="15"/>
      <c r="G85" s="15"/>
      <c r="H85" s="15"/>
      <c r="I85" s="15"/>
    </row>
    <row r="86" spans="1:9" ht="12.75">
      <c r="A86" s="2"/>
      <c r="B86" s="15"/>
      <c r="C86" s="15"/>
      <c r="D86" s="15"/>
      <c r="E86" s="15"/>
      <c r="F86" s="15"/>
      <c r="G86" s="15"/>
      <c r="H86" s="15"/>
      <c r="I86" s="15"/>
    </row>
    <row r="87" spans="1:9" ht="12.75">
      <c r="A87" s="4" t="s">
        <v>69</v>
      </c>
      <c r="B87" s="19">
        <f>SUM(B88:B95)</f>
        <v>7320.95</v>
      </c>
      <c r="C87" s="19">
        <f aca="true" t="shared" si="12" ref="C87:I87">SUM(C88:C95)</f>
        <v>7747.349999999999</v>
      </c>
      <c r="D87" s="19">
        <f t="shared" si="12"/>
        <v>7408.05</v>
      </c>
      <c r="E87" s="19">
        <f t="shared" si="12"/>
        <v>7330.15</v>
      </c>
      <c r="F87" s="19">
        <f t="shared" si="12"/>
        <v>8144.449999999999</v>
      </c>
      <c r="G87" s="19">
        <f t="shared" si="12"/>
        <v>7052.969999999999</v>
      </c>
      <c r="H87" s="19">
        <f t="shared" si="12"/>
        <v>6339.15</v>
      </c>
      <c r="I87" s="19">
        <f t="shared" si="12"/>
        <v>5206.040000000001</v>
      </c>
    </row>
    <row r="88" spans="1:9" ht="12.75">
      <c r="A88" s="2" t="s">
        <v>70</v>
      </c>
      <c r="B88" s="15"/>
      <c r="C88" s="15"/>
      <c r="D88" s="15"/>
      <c r="E88" s="15"/>
      <c r="F88" s="15"/>
      <c r="G88" s="15"/>
      <c r="H88" s="15"/>
      <c r="I88" s="15"/>
    </row>
    <row r="89" spans="1:9" ht="12.75">
      <c r="A89" s="2" t="s">
        <v>71</v>
      </c>
      <c r="B89" s="20">
        <v>3692.3</v>
      </c>
      <c r="C89" s="20">
        <v>3847.3</v>
      </c>
      <c r="D89" s="20">
        <v>3505</v>
      </c>
      <c r="E89" s="20">
        <v>3344.9</v>
      </c>
      <c r="F89" s="20">
        <v>3710.8</v>
      </c>
      <c r="G89" s="17">
        <v>4595.24</v>
      </c>
      <c r="H89" s="18">
        <v>3881.42</v>
      </c>
      <c r="I89" s="17">
        <v>2817.06</v>
      </c>
    </row>
    <row r="90" spans="1:9" ht="12.75">
      <c r="A90" s="2" t="s">
        <v>72</v>
      </c>
      <c r="B90" s="20">
        <v>398.7</v>
      </c>
      <c r="C90" s="20">
        <v>793.2</v>
      </c>
      <c r="D90" s="20">
        <v>628.6</v>
      </c>
      <c r="E90" s="20">
        <v>844.5</v>
      </c>
      <c r="F90" s="20">
        <v>1067.1</v>
      </c>
      <c r="G90" s="20"/>
      <c r="H90" s="18"/>
      <c r="I90" s="15"/>
    </row>
    <row r="91" spans="1:9" ht="12.75">
      <c r="A91" s="2" t="s">
        <v>73</v>
      </c>
      <c r="B91" s="20">
        <v>1777.86</v>
      </c>
      <c r="C91" s="20">
        <v>1777.86</v>
      </c>
      <c r="D91" s="20">
        <v>1777.86</v>
      </c>
      <c r="E91" s="20">
        <v>1777.86</v>
      </c>
      <c r="F91" s="20">
        <v>1777.86</v>
      </c>
      <c r="G91" s="20"/>
      <c r="H91" s="18"/>
      <c r="I91" s="15"/>
    </row>
    <row r="92" spans="1:9" ht="12.75">
      <c r="A92" s="2" t="s">
        <v>74</v>
      </c>
      <c r="B92" s="20"/>
      <c r="C92" s="20"/>
      <c r="D92" s="20"/>
      <c r="E92" s="20"/>
      <c r="F92" s="20"/>
      <c r="G92" s="18">
        <v>973.58</v>
      </c>
      <c r="H92" s="18">
        <v>973.58</v>
      </c>
      <c r="I92" s="17">
        <v>1398.98</v>
      </c>
    </row>
    <row r="93" spans="1:9" ht="12.75">
      <c r="A93" s="2" t="s">
        <v>75</v>
      </c>
      <c r="B93" s="20">
        <v>282.8</v>
      </c>
      <c r="C93" s="20">
        <v>159.7</v>
      </c>
      <c r="D93" s="20">
        <v>327.3</v>
      </c>
      <c r="E93" s="20">
        <v>193.6</v>
      </c>
      <c r="F93" s="20">
        <v>419.4</v>
      </c>
      <c r="G93" s="18">
        <v>156.36</v>
      </c>
      <c r="H93" s="18">
        <v>156.36</v>
      </c>
      <c r="I93" s="15">
        <v>475.31</v>
      </c>
    </row>
    <row r="94" spans="1:9" ht="12.75">
      <c r="A94" s="2" t="s">
        <v>76</v>
      </c>
      <c r="B94" s="20">
        <v>1169.29</v>
      </c>
      <c r="C94" s="20">
        <v>1169.29</v>
      </c>
      <c r="D94" s="20">
        <v>1169.29</v>
      </c>
      <c r="E94" s="20">
        <v>1169.29</v>
      </c>
      <c r="F94" s="20">
        <v>1169.29</v>
      </c>
      <c r="G94" s="20"/>
      <c r="H94" s="18"/>
      <c r="I94" s="15"/>
    </row>
    <row r="95" spans="1:9" ht="12.75">
      <c r="A95" s="6" t="s">
        <v>77</v>
      </c>
      <c r="B95" s="20"/>
      <c r="C95" s="20"/>
      <c r="D95" s="20"/>
      <c r="E95" s="20"/>
      <c r="F95" s="20"/>
      <c r="G95" s="20">
        <v>1327.79</v>
      </c>
      <c r="H95" s="20">
        <v>1327.79</v>
      </c>
      <c r="I95" s="15">
        <v>514.69</v>
      </c>
    </row>
    <row r="96" spans="1:9" ht="12.75">
      <c r="A96" s="6"/>
      <c r="B96" s="15"/>
      <c r="C96" s="15"/>
      <c r="D96" s="15"/>
      <c r="E96" s="15"/>
      <c r="F96" s="15"/>
      <c r="G96" s="15"/>
      <c r="H96" s="15"/>
      <c r="I96" s="15"/>
    </row>
    <row r="97" spans="1:9" ht="12.75">
      <c r="A97" s="4" t="s">
        <v>78</v>
      </c>
      <c r="B97" s="19">
        <f>SUM(B98:B105)</f>
        <v>2814.8</v>
      </c>
      <c r="C97" s="19">
        <f aca="true" t="shared" si="13" ref="C97:I97">SUM(C98:C105)</f>
        <v>2407.1</v>
      </c>
      <c r="D97" s="19">
        <f t="shared" si="13"/>
        <v>2673.8</v>
      </c>
      <c r="E97" s="19">
        <f t="shared" si="13"/>
        <v>3930.3</v>
      </c>
      <c r="F97" s="19">
        <f t="shared" si="13"/>
        <v>4362.5</v>
      </c>
      <c r="G97" s="19">
        <f t="shared" si="13"/>
        <v>1914.94</v>
      </c>
      <c r="H97" s="19">
        <f t="shared" si="13"/>
        <v>1914.94</v>
      </c>
      <c r="I97" s="19">
        <f t="shared" si="13"/>
        <v>1283.26</v>
      </c>
    </row>
    <row r="98" spans="1:9" ht="12.75">
      <c r="A98" s="2" t="s">
        <v>79</v>
      </c>
      <c r="B98" s="20">
        <v>326.4</v>
      </c>
      <c r="C98" s="20">
        <v>285.6</v>
      </c>
      <c r="D98" s="20">
        <v>424.8</v>
      </c>
      <c r="E98" s="20">
        <v>636.3</v>
      </c>
      <c r="F98" s="20">
        <v>942.3</v>
      </c>
      <c r="G98" s="20"/>
      <c r="H98" s="18"/>
      <c r="I98" s="15"/>
    </row>
    <row r="99" spans="1:9" ht="12.75">
      <c r="A99" s="2" t="s">
        <v>80</v>
      </c>
      <c r="B99" s="20"/>
      <c r="C99" s="20"/>
      <c r="D99" s="20"/>
      <c r="E99" s="20"/>
      <c r="F99" s="20"/>
      <c r="G99" s="20">
        <v>964.06</v>
      </c>
      <c r="H99" s="20">
        <v>964.06</v>
      </c>
      <c r="I99" s="15">
        <v>376.8</v>
      </c>
    </row>
    <row r="100" spans="1:9" ht="12.75">
      <c r="A100" s="6" t="s">
        <v>81</v>
      </c>
      <c r="B100" s="15"/>
      <c r="C100" s="15"/>
      <c r="D100" s="15"/>
      <c r="E100" s="15"/>
      <c r="F100" s="15"/>
      <c r="G100" s="15"/>
      <c r="H100" s="15"/>
      <c r="I100" s="15"/>
    </row>
    <row r="101" spans="1:9" ht="12.75">
      <c r="A101" s="2" t="s">
        <v>82</v>
      </c>
      <c r="B101" s="20">
        <v>2488.4</v>
      </c>
      <c r="C101" s="20">
        <v>2121.5</v>
      </c>
      <c r="D101" s="20">
        <v>2249</v>
      </c>
      <c r="E101" s="20">
        <v>3294</v>
      </c>
      <c r="F101" s="20">
        <v>3420.2</v>
      </c>
      <c r="G101" s="20"/>
      <c r="H101" s="18"/>
      <c r="I101" s="15"/>
    </row>
    <row r="102" spans="1:9" ht="12.75">
      <c r="A102" s="2" t="s">
        <v>83</v>
      </c>
      <c r="B102" s="20"/>
      <c r="C102" s="20"/>
      <c r="D102" s="20"/>
      <c r="E102" s="20"/>
      <c r="F102" s="20"/>
      <c r="G102" s="20">
        <v>239.18</v>
      </c>
      <c r="H102" s="20">
        <v>239.18</v>
      </c>
      <c r="I102" s="15">
        <v>142.25</v>
      </c>
    </row>
    <row r="103" spans="1:9" ht="12.75">
      <c r="A103" s="6" t="s">
        <v>183</v>
      </c>
      <c r="B103" s="20"/>
      <c r="C103" s="20"/>
      <c r="D103" s="20"/>
      <c r="E103" s="20"/>
      <c r="F103" s="20"/>
      <c r="G103" s="20">
        <v>5.9</v>
      </c>
      <c r="H103" s="20">
        <v>5.9</v>
      </c>
      <c r="I103" s="15">
        <v>193.72</v>
      </c>
    </row>
    <row r="104" spans="1:9" ht="12.75">
      <c r="A104" s="6" t="s">
        <v>187</v>
      </c>
      <c r="B104" s="20"/>
      <c r="C104" s="20"/>
      <c r="D104" s="20"/>
      <c r="E104" s="20"/>
      <c r="F104" s="20"/>
      <c r="G104" s="20">
        <v>698.2</v>
      </c>
      <c r="H104" s="20">
        <v>698.2</v>
      </c>
      <c r="I104" s="15">
        <v>568.71</v>
      </c>
    </row>
    <row r="105" spans="1:9" ht="12.75">
      <c r="A105" s="6" t="s">
        <v>84</v>
      </c>
      <c r="B105" s="20"/>
      <c r="C105" s="20"/>
      <c r="D105" s="20"/>
      <c r="E105" s="20"/>
      <c r="F105" s="20"/>
      <c r="G105" s="20">
        <v>7.6</v>
      </c>
      <c r="H105" s="20">
        <v>7.6</v>
      </c>
      <c r="I105" s="15">
        <v>1.78</v>
      </c>
    </row>
    <row r="106" spans="1:9" ht="12.75">
      <c r="A106" s="6"/>
      <c r="B106" s="15"/>
      <c r="C106" s="15"/>
      <c r="D106" s="15"/>
      <c r="E106" s="15"/>
      <c r="F106" s="15"/>
      <c r="G106" s="15"/>
      <c r="H106" s="15"/>
      <c r="I106" s="15"/>
    </row>
    <row r="107" spans="1:9" ht="12.75">
      <c r="A107" s="4" t="s">
        <v>85</v>
      </c>
      <c r="B107" s="19">
        <f>SUM(B108:B112)</f>
        <v>379.3</v>
      </c>
      <c r="C107" s="19">
        <f aca="true" t="shared" si="14" ref="C107:I107">SUM(C108:C112)</f>
        <v>416.9</v>
      </c>
      <c r="D107" s="19">
        <f t="shared" si="14"/>
        <v>387.4</v>
      </c>
      <c r="E107" s="19">
        <f t="shared" si="14"/>
        <v>381.3</v>
      </c>
      <c r="F107" s="19">
        <f t="shared" si="14"/>
        <v>448.1</v>
      </c>
      <c r="G107" s="19">
        <f t="shared" si="14"/>
        <v>233.84</v>
      </c>
      <c r="H107" s="19">
        <f t="shared" si="14"/>
        <v>233.84</v>
      </c>
      <c r="I107" s="19">
        <f t="shared" si="14"/>
        <v>240.95</v>
      </c>
    </row>
    <row r="108" spans="1:9" ht="12.75">
      <c r="A108" s="2" t="s">
        <v>86</v>
      </c>
      <c r="B108" s="20">
        <v>379.3</v>
      </c>
      <c r="C108" s="20">
        <v>416.9</v>
      </c>
      <c r="D108" s="20">
        <v>387.4</v>
      </c>
      <c r="E108" s="20">
        <v>381.3</v>
      </c>
      <c r="F108" s="20">
        <v>448.1</v>
      </c>
      <c r="G108" s="20"/>
      <c r="H108" s="18"/>
      <c r="I108" s="15"/>
    </row>
    <row r="109" spans="1:9" ht="12.75">
      <c r="A109" s="2" t="s">
        <v>87</v>
      </c>
      <c r="B109" s="20"/>
      <c r="C109" s="20"/>
      <c r="D109" s="20"/>
      <c r="E109" s="20"/>
      <c r="F109" s="20"/>
      <c r="G109" s="20">
        <v>233.84</v>
      </c>
      <c r="H109" s="20">
        <v>233.84</v>
      </c>
      <c r="I109" s="15">
        <v>240.95</v>
      </c>
    </row>
    <row r="110" spans="1:9" ht="12.75">
      <c r="A110" s="2" t="s">
        <v>88</v>
      </c>
      <c r="B110" s="15"/>
      <c r="C110" s="15"/>
      <c r="D110" s="15"/>
      <c r="E110" s="15"/>
      <c r="F110" s="15"/>
      <c r="G110" s="15"/>
      <c r="H110" s="15"/>
      <c r="I110" s="15"/>
    </row>
    <row r="111" spans="1:9" ht="12.75">
      <c r="A111" s="2" t="s">
        <v>89</v>
      </c>
      <c r="B111" s="15"/>
      <c r="C111" s="15"/>
      <c r="D111" s="15"/>
      <c r="E111" s="15"/>
      <c r="F111" s="15"/>
      <c r="G111" s="15"/>
      <c r="H111" s="15"/>
      <c r="I111" s="15"/>
    </row>
    <row r="112" spans="1:9" ht="12.75">
      <c r="A112" s="2" t="s">
        <v>90</v>
      </c>
      <c r="B112" s="15"/>
      <c r="C112" s="15"/>
      <c r="D112" s="15"/>
      <c r="E112" s="15"/>
      <c r="F112" s="15"/>
      <c r="G112" s="15"/>
      <c r="H112" s="15"/>
      <c r="I112" s="15"/>
    </row>
    <row r="113" spans="1:9" ht="12.75">
      <c r="A113" s="2"/>
      <c r="B113" s="15"/>
      <c r="C113" s="15"/>
      <c r="D113" s="15"/>
      <c r="E113" s="15"/>
      <c r="F113" s="15"/>
      <c r="G113" s="15"/>
      <c r="H113" s="15"/>
      <c r="I113" s="15"/>
    </row>
    <row r="114" spans="1:9" ht="12.75">
      <c r="A114" s="4" t="s">
        <v>177</v>
      </c>
      <c r="B114" s="15"/>
      <c r="C114" s="15"/>
      <c r="D114" s="15"/>
      <c r="E114" s="15"/>
      <c r="F114" s="15"/>
      <c r="G114" s="15"/>
      <c r="H114" s="15"/>
      <c r="I114" s="15"/>
    </row>
    <row r="115" spans="1:9" ht="12.75">
      <c r="A115" s="2"/>
      <c r="B115" s="15"/>
      <c r="C115" s="15"/>
      <c r="D115" s="15"/>
      <c r="E115" s="15"/>
      <c r="F115" s="15"/>
      <c r="G115" s="15"/>
      <c r="H115" s="15"/>
      <c r="I115" s="15"/>
    </row>
    <row r="116" spans="1:9" ht="12.75">
      <c r="A116" s="3" t="s">
        <v>179</v>
      </c>
      <c r="B116" s="63">
        <f>SUM(B5,B58,B67,B72,B75,B77,B79,B82,B87,B97,B107,B114)</f>
        <v>29063.84</v>
      </c>
      <c r="C116" s="63">
        <f aca="true" t="shared" si="15" ref="C116:I116">SUM(C5,C58,C67,C72,C75,C77,C79,C82,C87,C97,C107,C114)</f>
        <v>30212.93</v>
      </c>
      <c r="D116" s="63">
        <f t="shared" si="15"/>
        <v>29840.73</v>
      </c>
      <c r="E116" s="63">
        <f t="shared" si="15"/>
        <v>29926.03</v>
      </c>
      <c r="F116" s="63">
        <f t="shared" si="15"/>
        <v>38298.53</v>
      </c>
      <c r="G116" s="63">
        <f t="shared" si="15"/>
        <v>38957</v>
      </c>
      <c r="H116" s="63">
        <f t="shared" si="15"/>
        <v>29757.609999999993</v>
      </c>
      <c r="I116" s="63">
        <f t="shared" si="15"/>
        <v>31123.33</v>
      </c>
    </row>
    <row r="117" spans="2:9" ht="12.75">
      <c r="B117" s="26"/>
      <c r="C117" s="26"/>
      <c r="D117" s="26"/>
      <c r="E117" s="26"/>
      <c r="F117" s="26"/>
      <c r="G117" s="26"/>
      <c r="H117" s="26"/>
      <c r="I117" s="26"/>
    </row>
    <row r="118" spans="1:9" ht="12.75">
      <c r="A118" s="10" t="s">
        <v>91</v>
      </c>
      <c r="B118" s="15"/>
      <c r="C118" s="15"/>
      <c r="D118" s="15"/>
      <c r="E118" s="15"/>
      <c r="F118" s="15"/>
      <c r="G118" s="15"/>
      <c r="H118" s="15"/>
      <c r="I118" s="15"/>
    </row>
    <row r="119" spans="1:9" ht="12.75">
      <c r="A119" s="2"/>
      <c r="B119" s="15"/>
      <c r="C119" s="15"/>
      <c r="D119" s="15"/>
      <c r="E119" s="15"/>
      <c r="F119" s="15"/>
      <c r="G119" s="15"/>
      <c r="H119" s="15"/>
      <c r="I119" s="15"/>
    </row>
    <row r="120" spans="1:9" ht="12.75">
      <c r="A120" s="4" t="s">
        <v>92</v>
      </c>
      <c r="B120" s="19">
        <f>SUM(B121:B142)</f>
        <v>12544.900000000001</v>
      </c>
      <c r="C120" s="19">
        <f aca="true" t="shared" si="16" ref="C120:I120">SUM(C121:C142)</f>
        <v>9917.800000000001</v>
      </c>
      <c r="D120" s="19">
        <f t="shared" si="16"/>
        <v>20339.399999999994</v>
      </c>
      <c r="E120" s="19">
        <f t="shared" si="16"/>
        <v>4185.1</v>
      </c>
      <c r="F120" s="19">
        <f t="shared" si="16"/>
        <v>11079.699999999999</v>
      </c>
      <c r="G120" s="19">
        <f t="shared" si="16"/>
        <v>7073.65</v>
      </c>
      <c r="H120" s="19">
        <f t="shared" si="16"/>
        <v>3738.3199999999993</v>
      </c>
      <c r="I120" s="19">
        <f t="shared" si="16"/>
        <v>3903.29</v>
      </c>
    </row>
    <row r="121" spans="1:9" ht="12.75">
      <c r="A121" s="2" t="s">
        <v>93</v>
      </c>
      <c r="B121" s="20">
        <v>12.7</v>
      </c>
      <c r="C121" s="20">
        <v>10</v>
      </c>
      <c r="D121" s="20">
        <v>5.6</v>
      </c>
      <c r="E121" s="20"/>
      <c r="F121" s="20">
        <v>3</v>
      </c>
      <c r="G121" s="15">
        <v>0.69</v>
      </c>
      <c r="H121" s="18"/>
      <c r="I121" s="20">
        <v>0.23</v>
      </c>
    </row>
    <row r="122" spans="1:9" ht="12.75">
      <c r="A122" s="2" t="s">
        <v>94</v>
      </c>
      <c r="B122" s="20"/>
      <c r="C122" s="20"/>
      <c r="D122" s="20"/>
      <c r="E122" s="20">
        <v>0.3</v>
      </c>
      <c r="F122" s="20">
        <v>0.2</v>
      </c>
      <c r="G122" s="15">
        <v>0.39</v>
      </c>
      <c r="H122" s="18"/>
      <c r="I122" s="20">
        <v>0.13</v>
      </c>
    </row>
    <row r="123" spans="1:9" ht="12.75">
      <c r="A123" s="2" t="s">
        <v>95</v>
      </c>
      <c r="B123" s="20">
        <v>-1.6</v>
      </c>
      <c r="C123" s="20">
        <v>0.6</v>
      </c>
      <c r="D123" s="20"/>
      <c r="E123" s="20"/>
      <c r="F123" s="20"/>
      <c r="G123" s="15"/>
      <c r="H123" s="18"/>
      <c r="I123" s="15"/>
    </row>
    <row r="124" spans="1:9" ht="12.75">
      <c r="A124" s="2" t="s">
        <v>96</v>
      </c>
      <c r="B124" s="20"/>
      <c r="C124" s="20"/>
      <c r="D124" s="20"/>
      <c r="E124" s="20"/>
      <c r="F124" s="20"/>
      <c r="G124" s="15"/>
      <c r="H124" s="18"/>
      <c r="I124" s="15"/>
    </row>
    <row r="125" spans="1:9" ht="12.75">
      <c r="A125" s="2" t="s">
        <v>97</v>
      </c>
      <c r="B125" s="20"/>
      <c r="C125" s="20"/>
      <c r="D125" s="20"/>
      <c r="E125" s="20"/>
      <c r="F125" s="20"/>
      <c r="G125" s="15">
        <v>61.2</v>
      </c>
      <c r="H125" s="18">
        <v>62.39</v>
      </c>
      <c r="I125" s="15">
        <v>135.55</v>
      </c>
    </row>
    <row r="126" spans="1:9" ht="12.75">
      <c r="A126" s="2" t="s">
        <v>98</v>
      </c>
      <c r="B126" s="15"/>
      <c r="C126" s="15"/>
      <c r="D126" s="15"/>
      <c r="E126" s="15"/>
      <c r="F126" s="15"/>
      <c r="G126" s="15"/>
      <c r="H126" s="15"/>
      <c r="I126" s="15"/>
    </row>
    <row r="127" spans="1:9" ht="12.75">
      <c r="A127" s="2" t="s">
        <v>99</v>
      </c>
      <c r="B127" s="15"/>
      <c r="C127" s="15"/>
      <c r="D127" s="15"/>
      <c r="E127" s="15"/>
      <c r="F127" s="15"/>
      <c r="G127" s="15"/>
      <c r="H127" s="15"/>
      <c r="I127" s="15"/>
    </row>
    <row r="128" spans="1:9" ht="12.75">
      <c r="A128" s="2" t="s">
        <v>100</v>
      </c>
      <c r="B128" s="20">
        <v>4.6</v>
      </c>
      <c r="C128" s="20">
        <v>2.3</v>
      </c>
      <c r="D128" s="20">
        <v>2.3</v>
      </c>
      <c r="E128" s="20"/>
      <c r="F128" s="20">
        <v>2.2</v>
      </c>
      <c r="G128" s="15"/>
      <c r="H128" s="18"/>
      <c r="I128" s="15"/>
    </row>
    <row r="129" spans="1:9" ht="12.75">
      <c r="A129" s="2" t="s">
        <v>101</v>
      </c>
      <c r="B129" s="20"/>
      <c r="C129" s="20"/>
      <c r="D129" s="20">
        <v>13224.5</v>
      </c>
      <c r="E129" s="20">
        <v>3297.2</v>
      </c>
      <c r="F129" s="20">
        <v>10048.4</v>
      </c>
      <c r="G129" s="17">
        <v>5545.7</v>
      </c>
      <c r="H129" s="18">
        <v>2922.24</v>
      </c>
      <c r="I129" s="17">
        <v>2997.38</v>
      </c>
    </row>
    <row r="130" spans="1:9" ht="12.75">
      <c r="A130" s="2" t="s">
        <v>102</v>
      </c>
      <c r="B130" s="20">
        <v>10910</v>
      </c>
      <c r="C130" s="20">
        <v>8955.1</v>
      </c>
      <c r="D130" s="20">
        <v>6479.2</v>
      </c>
      <c r="E130" s="20"/>
      <c r="F130" s="20"/>
      <c r="G130" s="15"/>
      <c r="H130" s="18"/>
      <c r="I130" s="15"/>
    </row>
    <row r="131" spans="1:9" ht="12.75">
      <c r="A131" s="2" t="s">
        <v>103</v>
      </c>
      <c r="B131" s="20">
        <v>39.9</v>
      </c>
      <c r="C131" s="20">
        <v>46.2</v>
      </c>
      <c r="D131" s="20">
        <v>22.2</v>
      </c>
      <c r="E131" s="20"/>
      <c r="F131" s="20"/>
      <c r="G131" s="15"/>
      <c r="H131" s="18"/>
      <c r="I131" s="15"/>
    </row>
    <row r="132" spans="1:9" ht="12.75">
      <c r="A132" s="2" t="s">
        <v>104</v>
      </c>
      <c r="B132" s="20"/>
      <c r="C132" s="20"/>
      <c r="D132" s="20">
        <v>17.1</v>
      </c>
      <c r="E132" s="20">
        <v>1.2</v>
      </c>
      <c r="F132" s="20">
        <v>21.7</v>
      </c>
      <c r="G132" s="15">
        <v>46.25</v>
      </c>
      <c r="H132" s="18">
        <v>15.09</v>
      </c>
      <c r="I132" s="20">
        <v>6.92</v>
      </c>
    </row>
    <row r="133" spans="1:9" ht="12.75">
      <c r="A133" s="2" t="s">
        <v>105</v>
      </c>
      <c r="B133" s="20">
        <v>56.5</v>
      </c>
      <c r="C133" s="20">
        <v>70.4</v>
      </c>
      <c r="D133" s="20">
        <v>11.1</v>
      </c>
      <c r="E133" s="20"/>
      <c r="F133" s="20"/>
      <c r="G133" s="15"/>
      <c r="H133" s="18"/>
      <c r="I133" s="15"/>
    </row>
    <row r="134" spans="1:9" ht="12.75">
      <c r="A134" s="2" t="s">
        <v>106</v>
      </c>
      <c r="B134" s="20">
        <v>1452.6</v>
      </c>
      <c r="C134" s="20">
        <v>787.1</v>
      </c>
      <c r="D134" s="20">
        <v>527.1</v>
      </c>
      <c r="E134" s="20">
        <v>3</v>
      </c>
      <c r="F134" s="20">
        <v>149.8</v>
      </c>
      <c r="G134" s="15"/>
      <c r="H134" s="18"/>
      <c r="I134" s="15"/>
    </row>
    <row r="135" spans="1:9" ht="12.75">
      <c r="A135" s="2" t="s">
        <v>107</v>
      </c>
      <c r="B135" s="20">
        <v>18.5</v>
      </c>
      <c r="C135" s="20">
        <v>1.9</v>
      </c>
      <c r="D135" s="20">
        <v>27.3</v>
      </c>
      <c r="E135" s="20">
        <v>7.9</v>
      </c>
      <c r="F135" s="20">
        <v>6</v>
      </c>
      <c r="G135" s="15"/>
      <c r="H135" s="18"/>
      <c r="I135" s="15"/>
    </row>
    <row r="136" spans="1:9" ht="12.75">
      <c r="A136" s="2" t="s">
        <v>108</v>
      </c>
      <c r="B136" s="20"/>
      <c r="C136" s="20"/>
      <c r="D136" s="20"/>
      <c r="E136" s="20"/>
      <c r="F136" s="20"/>
      <c r="G136" s="15">
        <v>9.24</v>
      </c>
      <c r="H136" s="18">
        <v>0.99</v>
      </c>
      <c r="I136" s="15">
        <v>0.89</v>
      </c>
    </row>
    <row r="137" spans="1:9" ht="12.75">
      <c r="A137" s="2" t="s">
        <v>109</v>
      </c>
      <c r="B137" s="20"/>
      <c r="C137" s="20"/>
      <c r="D137" s="20"/>
      <c r="E137" s="20">
        <v>854</v>
      </c>
      <c r="F137" s="20">
        <v>837.3</v>
      </c>
      <c r="G137" s="17">
        <v>1403.79</v>
      </c>
      <c r="H137" s="18">
        <v>734.8</v>
      </c>
      <c r="I137" s="20">
        <v>762.19</v>
      </c>
    </row>
    <row r="138" spans="1:9" ht="12.75">
      <c r="A138" s="2" t="s">
        <v>110</v>
      </c>
      <c r="B138" s="20"/>
      <c r="C138" s="20"/>
      <c r="D138" s="20"/>
      <c r="E138" s="20"/>
      <c r="F138" s="20"/>
      <c r="G138" s="15"/>
      <c r="H138" s="18"/>
      <c r="I138" s="15"/>
    </row>
    <row r="139" spans="1:9" ht="12.75">
      <c r="A139" s="2" t="s">
        <v>111</v>
      </c>
      <c r="B139" s="20"/>
      <c r="C139" s="20"/>
      <c r="D139" s="20"/>
      <c r="E139" s="20"/>
      <c r="F139" s="20"/>
      <c r="G139" s="15"/>
      <c r="H139" s="18"/>
      <c r="I139" s="15"/>
    </row>
    <row r="140" spans="1:9" ht="12.75">
      <c r="A140" s="2" t="s">
        <v>112</v>
      </c>
      <c r="B140" s="20">
        <v>51.7</v>
      </c>
      <c r="C140" s="20">
        <v>44.2</v>
      </c>
      <c r="D140" s="20">
        <v>23</v>
      </c>
      <c r="E140" s="20">
        <v>21.5</v>
      </c>
      <c r="F140" s="20">
        <v>11.1</v>
      </c>
      <c r="G140" s="15">
        <v>6.39</v>
      </c>
      <c r="H140" s="18">
        <v>2.81</v>
      </c>
      <c r="I140" s="15"/>
    </row>
    <row r="141" spans="1:9" ht="12.75">
      <c r="A141" s="2" t="s">
        <v>113</v>
      </c>
      <c r="B141" s="20"/>
      <c r="C141" s="20"/>
      <c r="D141" s="20"/>
      <c r="E141" s="20"/>
      <c r="F141" s="20"/>
      <c r="G141" s="15"/>
      <c r="H141" s="18"/>
      <c r="I141" s="15"/>
    </row>
    <row r="142" spans="1:9" ht="12.75">
      <c r="A142" s="2" t="s">
        <v>114</v>
      </c>
      <c r="B142" s="15"/>
      <c r="C142" s="15"/>
      <c r="D142" s="15"/>
      <c r="E142" s="15"/>
      <c r="F142" s="15"/>
      <c r="G142" s="15"/>
      <c r="H142" s="15"/>
      <c r="I142" s="15"/>
    </row>
    <row r="143" spans="1:9" ht="12.75">
      <c r="A143" s="2"/>
      <c r="B143" s="15"/>
      <c r="C143" s="15"/>
      <c r="D143" s="15"/>
      <c r="E143" s="15"/>
      <c r="F143" s="15"/>
      <c r="G143" s="15"/>
      <c r="H143" s="15"/>
      <c r="I143" s="15"/>
    </row>
    <row r="144" spans="1:9" ht="12.75">
      <c r="A144" s="4" t="s">
        <v>115</v>
      </c>
      <c r="B144" s="15"/>
      <c r="C144" s="15"/>
      <c r="D144" s="15"/>
      <c r="E144" s="15"/>
      <c r="F144" s="15"/>
      <c r="G144" s="15"/>
      <c r="H144" s="15"/>
      <c r="I144" s="15"/>
    </row>
    <row r="145" spans="1:9" ht="12.75">
      <c r="A145" s="2"/>
      <c r="B145" s="15"/>
      <c r="C145" s="15"/>
      <c r="D145" s="15"/>
      <c r="E145" s="15"/>
      <c r="F145" s="15"/>
      <c r="G145" s="15"/>
      <c r="H145" s="15"/>
      <c r="I145" s="15"/>
    </row>
    <row r="146" spans="1:9" ht="12.75">
      <c r="A146" s="4" t="s">
        <v>116</v>
      </c>
      <c r="B146" s="19">
        <f>SUM(B147:B158)</f>
        <v>10756.4</v>
      </c>
      <c r="C146" s="19">
        <f aca="true" t="shared" si="17" ref="C146:I146">SUM(C147:C158)</f>
        <v>10956.4</v>
      </c>
      <c r="D146" s="19">
        <f t="shared" si="17"/>
        <v>11036.599999999999</v>
      </c>
      <c r="E146" s="19">
        <f t="shared" si="17"/>
        <v>10567.900000000001</v>
      </c>
      <c r="F146" s="19">
        <f t="shared" si="17"/>
        <v>8071.900000000001</v>
      </c>
      <c r="G146" s="19">
        <f t="shared" si="17"/>
        <v>4822.969999999999</v>
      </c>
      <c r="H146" s="19">
        <f t="shared" si="17"/>
        <v>4647.39</v>
      </c>
      <c r="I146" s="19">
        <f t="shared" si="17"/>
        <v>4824.89</v>
      </c>
    </row>
    <row r="147" spans="1:9" ht="12.75">
      <c r="A147" s="2" t="s">
        <v>117</v>
      </c>
      <c r="B147" s="20">
        <v>1064.7</v>
      </c>
      <c r="C147" s="20">
        <v>1639</v>
      </c>
      <c r="D147" s="20">
        <v>1612.3</v>
      </c>
      <c r="E147" s="20">
        <v>1365.6</v>
      </c>
      <c r="F147" s="20">
        <v>1170.8</v>
      </c>
      <c r="G147" s="15">
        <v>412.04</v>
      </c>
      <c r="H147" s="18">
        <v>310.59</v>
      </c>
      <c r="I147" s="20">
        <v>471</v>
      </c>
    </row>
    <row r="148" spans="1:9" ht="12.75">
      <c r="A148" s="2" t="s">
        <v>118</v>
      </c>
      <c r="B148" s="20"/>
      <c r="C148" s="20"/>
      <c r="D148" s="20">
        <v>132.7</v>
      </c>
      <c r="E148" s="20">
        <v>261.4</v>
      </c>
      <c r="F148" s="20"/>
      <c r="G148" s="15"/>
      <c r="H148" s="18"/>
      <c r="I148" s="15"/>
    </row>
    <row r="149" spans="1:9" ht="12.75">
      <c r="A149" s="2" t="s">
        <v>119</v>
      </c>
      <c r="B149" s="20"/>
      <c r="C149" s="20"/>
      <c r="D149" s="20">
        <v>60.4</v>
      </c>
      <c r="E149" s="20">
        <v>117.4</v>
      </c>
      <c r="F149" s="20"/>
      <c r="G149" s="15"/>
      <c r="H149" s="18"/>
      <c r="I149" s="15"/>
    </row>
    <row r="150" spans="1:9" ht="12.75">
      <c r="A150" s="2" t="s">
        <v>120</v>
      </c>
      <c r="B150" s="20"/>
      <c r="C150" s="20"/>
      <c r="D150" s="20"/>
      <c r="E150" s="20"/>
      <c r="F150" s="20"/>
      <c r="G150" s="15">
        <v>37.01</v>
      </c>
      <c r="H150" s="18">
        <v>37.47</v>
      </c>
      <c r="I150" s="15">
        <v>36.06</v>
      </c>
    </row>
    <row r="151" spans="1:9" ht="12.75">
      <c r="A151" s="2" t="s">
        <v>121</v>
      </c>
      <c r="B151" s="20">
        <v>2520.5</v>
      </c>
      <c r="C151" s="20">
        <v>2650.5</v>
      </c>
      <c r="D151" s="20">
        <v>2646.4</v>
      </c>
      <c r="E151" s="20">
        <v>2694.2</v>
      </c>
      <c r="F151" s="20">
        <v>2558.2</v>
      </c>
      <c r="G151" s="17">
        <v>2345.16</v>
      </c>
      <c r="H151" s="18">
        <v>2270.02</v>
      </c>
      <c r="I151" s="17">
        <v>2251.69</v>
      </c>
    </row>
    <row r="152" spans="1:9" ht="12.75">
      <c r="A152" s="2" t="s">
        <v>122</v>
      </c>
      <c r="B152" s="20">
        <v>994.9</v>
      </c>
      <c r="C152" s="20">
        <v>986.6</v>
      </c>
      <c r="D152" s="20">
        <v>912.7</v>
      </c>
      <c r="E152" s="20">
        <v>989.3</v>
      </c>
      <c r="F152" s="20">
        <v>806.9</v>
      </c>
      <c r="G152" s="15">
        <v>5.99</v>
      </c>
      <c r="H152" s="18"/>
      <c r="I152" s="15"/>
    </row>
    <row r="153" spans="1:9" ht="12.75">
      <c r="A153" s="6" t="s">
        <v>123</v>
      </c>
      <c r="B153" s="20">
        <v>1469.2</v>
      </c>
      <c r="C153" s="20">
        <v>1381.2</v>
      </c>
      <c r="D153" s="20">
        <v>1402.8</v>
      </c>
      <c r="E153" s="20">
        <v>1431.3</v>
      </c>
      <c r="F153" s="20">
        <v>1268.6</v>
      </c>
      <c r="G153" s="15"/>
      <c r="H153" s="18"/>
      <c r="I153" s="15"/>
    </row>
    <row r="154" spans="1:9" ht="12.75">
      <c r="A154" s="2" t="s">
        <v>124</v>
      </c>
      <c r="B154" s="20">
        <v>169.5</v>
      </c>
      <c r="C154" s="20">
        <v>245.7</v>
      </c>
      <c r="D154" s="20">
        <v>261</v>
      </c>
      <c r="E154" s="20">
        <v>253.8</v>
      </c>
      <c r="F154" s="20">
        <v>237.1</v>
      </c>
      <c r="G154" s="15"/>
      <c r="H154" s="18"/>
      <c r="I154" s="15"/>
    </row>
    <row r="155" spans="1:9" ht="12.75">
      <c r="A155" s="2" t="s">
        <v>125</v>
      </c>
      <c r="B155" s="20"/>
      <c r="C155" s="20"/>
      <c r="D155" s="20"/>
      <c r="E155" s="20"/>
      <c r="F155" s="20"/>
      <c r="G155" s="15">
        <v>413.5</v>
      </c>
      <c r="H155" s="18">
        <v>417.67</v>
      </c>
      <c r="I155" s="15">
        <v>411.7</v>
      </c>
    </row>
    <row r="156" spans="1:9" ht="12.75">
      <c r="A156" s="2" t="s">
        <v>126</v>
      </c>
      <c r="B156" s="20">
        <v>3804</v>
      </c>
      <c r="C156" s="20">
        <v>3259.5</v>
      </c>
      <c r="D156" s="20">
        <v>3209</v>
      </c>
      <c r="E156" s="20">
        <v>2751.3</v>
      </c>
      <c r="F156" s="20">
        <v>1571.7</v>
      </c>
      <c r="G156" s="17">
        <v>1351.07</v>
      </c>
      <c r="H156" s="18">
        <v>1353.44</v>
      </c>
      <c r="I156" s="17">
        <v>1385.93</v>
      </c>
    </row>
    <row r="157" spans="1:9" ht="12.75">
      <c r="A157" s="2" t="s">
        <v>127</v>
      </c>
      <c r="B157" s="20">
        <v>733.6</v>
      </c>
      <c r="C157" s="20">
        <v>625.6</v>
      </c>
      <c r="D157" s="20">
        <v>619</v>
      </c>
      <c r="E157" s="20">
        <v>517.9</v>
      </c>
      <c r="F157" s="20">
        <v>279.5</v>
      </c>
      <c r="G157" s="15">
        <v>258.2</v>
      </c>
      <c r="H157" s="18">
        <v>258.2</v>
      </c>
      <c r="I157" s="20">
        <v>268.51</v>
      </c>
    </row>
    <row r="158" spans="1:9" ht="12.75">
      <c r="A158" s="2" t="s">
        <v>128</v>
      </c>
      <c r="B158" s="20"/>
      <c r="C158" s="20">
        <v>168.3</v>
      </c>
      <c r="D158" s="20">
        <v>180.3</v>
      </c>
      <c r="E158" s="20">
        <v>185.7</v>
      </c>
      <c r="F158" s="20">
        <v>179.1</v>
      </c>
      <c r="G158" s="15"/>
      <c r="H158" s="18"/>
      <c r="I158" s="15"/>
    </row>
    <row r="159" spans="1:9" ht="12.75">
      <c r="A159" s="2"/>
      <c r="B159" s="15"/>
      <c r="C159" s="15"/>
      <c r="D159" s="15"/>
      <c r="E159" s="15"/>
      <c r="F159" s="15"/>
      <c r="G159" s="15"/>
      <c r="H159" s="15"/>
      <c r="I159" s="15"/>
    </row>
    <row r="160" spans="1:9" ht="12.75">
      <c r="A160" s="10" t="s">
        <v>180</v>
      </c>
      <c r="B160" s="64">
        <f>SUM(B120,B144,B146)</f>
        <v>23301.300000000003</v>
      </c>
      <c r="C160" s="64">
        <f aca="true" t="shared" si="18" ref="C160:I160">SUM(C120,C144,C146)</f>
        <v>20874.2</v>
      </c>
      <c r="D160" s="64">
        <f t="shared" si="18"/>
        <v>31375.999999999993</v>
      </c>
      <c r="E160" s="64">
        <f t="shared" si="18"/>
        <v>14753.000000000002</v>
      </c>
      <c r="F160" s="64">
        <f t="shared" si="18"/>
        <v>19151.6</v>
      </c>
      <c r="G160" s="64">
        <f t="shared" si="18"/>
        <v>11896.619999999999</v>
      </c>
      <c r="H160" s="64">
        <f t="shared" si="18"/>
        <v>8385.71</v>
      </c>
      <c r="I160" s="64">
        <f t="shared" si="18"/>
        <v>8728.18</v>
      </c>
    </row>
    <row r="161" spans="2:9" ht="12.75">
      <c r="B161" s="26"/>
      <c r="C161" s="26"/>
      <c r="D161" s="26"/>
      <c r="E161" s="26"/>
      <c r="F161" s="26"/>
      <c r="G161" s="26"/>
      <c r="H161" s="26"/>
      <c r="I161" s="26"/>
    </row>
    <row r="162" spans="1:9" ht="12.75">
      <c r="A162" s="11" t="s">
        <v>129</v>
      </c>
      <c r="B162" s="15"/>
      <c r="C162" s="15"/>
      <c r="D162" s="15"/>
      <c r="E162" s="15"/>
      <c r="F162" s="15"/>
      <c r="G162" s="15"/>
      <c r="H162" s="15"/>
      <c r="I162" s="15"/>
    </row>
    <row r="163" spans="1:9" ht="12.75">
      <c r="A163" s="12"/>
      <c r="B163" s="15"/>
      <c r="C163" s="15"/>
      <c r="D163" s="15"/>
      <c r="E163" s="15"/>
      <c r="F163" s="15"/>
      <c r="G163" s="15"/>
      <c r="H163" s="15"/>
      <c r="I163" s="15"/>
    </row>
    <row r="164" spans="1:9" ht="12.75">
      <c r="A164" s="4" t="s">
        <v>130</v>
      </c>
      <c r="B164" s="50">
        <v>107894.34068801401</v>
      </c>
      <c r="C164" s="50">
        <v>77466.67728889287</v>
      </c>
      <c r="D164" s="50">
        <v>63229.865609998546</v>
      </c>
      <c r="E164" s="50">
        <v>72533.62286147106</v>
      </c>
      <c r="F164" s="50">
        <v>58033.51938171552</v>
      </c>
      <c r="G164" s="50">
        <v>55483.229992968896</v>
      </c>
      <c r="H164" s="50">
        <v>22984.801819941153</v>
      </c>
      <c r="I164" s="50">
        <v>20467.056005827333</v>
      </c>
    </row>
    <row r="165" spans="1:9" ht="12.75">
      <c r="A165" s="4"/>
      <c r="B165" s="15"/>
      <c r="C165" s="15"/>
      <c r="D165" s="15"/>
      <c r="E165" s="15"/>
      <c r="F165" s="15"/>
      <c r="G165" s="15"/>
      <c r="H165" s="15"/>
      <c r="I165" s="15"/>
    </row>
    <row r="166" spans="1:9" ht="12.75">
      <c r="A166" s="4" t="s">
        <v>131</v>
      </c>
      <c r="B166" s="19">
        <f>SUM(B167:B211)</f>
        <v>3087.1</v>
      </c>
      <c r="C166" s="19">
        <f aca="true" t="shared" si="19" ref="C166:I166">SUM(C167:C211)</f>
        <v>3281.1000000000004</v>
      </c>
      <c r="D166" s="19">
        <f t="shared" si="19"/>
        <v>3626</v>
      </c>
      <c r="E166" s="19">
        <f t="shared" si="19"/>
        <v>4521.4</v>
      </c>
      <c r="F166" s="19">
        <f t="shared" si="19"/>
        <v>3690.8</v>
      </c>
      <c r="G166" s="19">
        <f t="shared" si="19"/>
        <v>2149.48</v>
      </c>
      <c r="H166" s="19">
        <f t="shared" si="19"/>
        <v>2531.7700000000004</v>
      </c>
      <c r="I166" s="19">
        <f t="shared" si="19"/>
        <v>2026.4</v>
      </c>
    </row>
    <row r="167" spans="1:9" ht="12.75">
      <c r="A167" s="2" t="s">
        <v>132</v>
      </c>
      <c r="B167" s="20">
        <v>404.5</v>
      </c>
      <c r="C167" s="20">
        <v>416.2</v>
      </c>
      <c r="D167" s="20">
        <v>400.6</v>
      </c>
      <c r="E167" s="20">
        <v>744.6</v>
      </c>
      <c r="F167" s="20">
        <v>665.6</v>
      </c>
      <c r="G167" s="15">
        <v>0.24</v>
      </c>
      <c r="H167" s="18"/>
      <c r="I167" s="15"/>
    </row>
    <row r="168" spans="1:9" ht="12.75">
      <c r="A168" s="2" t="s">
        <v>133</v>
      </c>
      <c r="B168" s="15"/>
      <c r="C168" s="15"/>
      <c r="D168" s="15"/>
      <c r="E168" s="15"/>
      <c r="F168" s="15"/>
      <c r="G168" s="15"/>
      <c r="H168" s="15"/>
      <c r="I168" s="15"/>
    </row>
    <row r="169" spans="1:9" ht="12.75">
      <c r="A169" s="2" t="s">
        <v>134</v>
      </c>
      <c r="B169" s="15"/>
      <c r="C169" s="15"/>
      <c r="D169" s="15"/>
      <c r="E169" s="15"/>
      <c r="F169" s="15"/>
      <c r="G169" s="15"/>
      <c r="H169" s="15"/>
      <c r="I169" s="15"/>
    </row>
    <row r="170" spans="1:9" ht="12.75">
      <c r="A170" s="2" t="s">
        <v>135</v>
      </c>
      <c r="B170" s="15"/>
      <c r="C170" s="15"/>
      <c r="D170" s="15"/>
      <c r="E170" s="15"/>
      <c r="F170" s="15"/>
      <c r="G170" s="15"/>
      <c r="H170" s="15"/>
      <c r="I170" s="15"/>
    </row>
    <row r="171" spans="1:9" ht="12.75">
      <c r="A171" s="2" t="s">
        <v>136</v>
      </c>
      <c r="B171" s="15"/>
      <c r="C171" s="15"/>
      <c r="D171" s="15"/>
      <c r="E171" s="15"/>
      <c r="F171" s="15"/>
      <c r="G171" s="15"/>
      <c r="H171" s="15"/>
      <c r="I171" s="15"/>
    </row>
    <row r="172" spans="1:9" ht="12.75">
      <c r="A172" s="2" t="s">
        <v>137</v>
      </c>
      <c r="B172" s="15"/>
      <c r="C172" s="15"/>
      <c r="D172" s="15"/>
      <c r="E172" s="15"/>
      <c r="F172" s="15"/>
      <c r="G172" s="15"/>
      <c r="H172" s="15"/>
      <c r="I172" s="15"/>
    </row>
    <row r="173" spans="1:9" ht="12.75">
      <c r="A173" s="2" t="s">
        <v>138</v>
      </c>
      <c r="B173" s="15"/>
      <c r="C173" s="15"/>
      <c r="D173" s="15"/>
      <c r="E173" s="15"/>
      <c r="F173" s="15"/>
      <c r="G173" s="15"/>
      <c r="H173" s="15"/>
      <c r="I173" s="15"/>
    </row>
    <row r="174" spans="1:9" ht="12.75">
      <c r="A174" s="2" t="s">
        <v>139</v>
      </c>
      <c r="B174" s="15"/>
      <c r="C174" s="15"/>
      <c r="D174" s="15"/>
      <c r="E174" s="15"/>
      <c r="F174" s="15"/>
      <c r="G174" s="15"/>
      <c r="H174" s="15"/>
      <c r="I174" s="15"/>
    </row>
    <row r="175" spans="1:9" ht="12.75">
      <c r="A175" s="2" t="s">
        <v>140</v>
      </c>
      <c r="B175" s="20">
        <v>24.4</v>
      </c>
      <c r="C175" s="20">
        <v>22.2</v>
      </c>
      <c r="D175" s="20">
        <v>23.3</v>
      </c>
      <c r="E175" s="20">
        <v>26.3</v>
      </c>
      <c r="F175" s="20">
        <v>25.7</v>
      </c>
      <c r="G175" s="15">
        <v>28.18</v>
      </c>
      <c r="H175" s="18">
        <v>27.43</v>
      </c>
      <c r="I175" s="15"/>
    </row>
    <row r="176" spans="1:9" ht="12.75">
      <c r="A176" s="2" t="s">
        <v>141</v>
      </c>
      <c r="B176" s="15"/>
      <c r="C176" s="15"/>
      <c r="D176" s="15"/>
      <c r="E176" s="15"/>
      <c r="F176" s="15"/>
      <c r="G176" s="15"/>
      <c r="H176" s="15"/>
      <c r="I176" s="15"/>
    </row>
    <row r="177" spans="1:9" ht="12.75">
      <c r="A177" s="2" t="s">
        <v>142</v>
      </c>
      <c r="B177" s="20"/>
      <c r="C177" s="20">
        <v>168.5</v>
      </c>
      <c r="D177" s="20"/>
      <c r="E177" s="20"/>
      <c r="F177" s="20"/>
      <c r="G177" s="15"/>
      <c r="H177" s="18">
        <v>456.93</v>
      </c>
      <c r="I177" s="15"/>
    </row>
    <row r="178" spans="1:9" ht="12.75">
      <c r="A178" s="2" t="s">
        <v>143</v>
      </c>
      <c r="B178" s="15"/>
      <c r="C178" s="15"/>
      <c r="D178" s="15"/>
      <c r="E178" s="15"/>
      <c r="F178" s="15"/>
      <c r="G178" s="15"/>
      <c r="H178" s="15"/>
      <c r="I178" s="15"/>
    </row>
    <row r="179" spans="1:9" ht="12.75">
      <c r="A179" s="2" t="s">
        <v>144</v>
      </c>
      <c r="B179" s="15"/>
      <c r="C179" s="15"/>
      <c r="D179" s="15"/>
      <c r="E179" s="15"/>
      <c r="F179" s="15"/>
      <c r="G179" s="15"/>
      <c r="H179" s="15"/>
      <c r="I179" s="15"/>
    </row>
    <row r="180" spans="1:9" ht="12.75">
      <c r="A180" s="2" t="s">
        <v>145</v>
      </c>
      <c r="B180" s="15"/>
      <c r="C180" s="15"/>
      <c r="D180" s="15"/>
      <c r="E180" s="15"/>
      <c r="F180" s="15"/>
      <c r="G180" s="15"/>
      <c r="H180" s="15"/>
      <c r="I180" s="15"/>
    </row>
    <row r="181" spans="1:9" ht="12.75">
      <c r="A181" s="2" t="s">
        <v>146</v>
      </c>
      <c r="B181" s="20">
        <v>15.3</v>
      </c>
      <c r="C181" s="20">
        <v>21.4</v>
      </c>
      <c r="D181" s="20">
        <v>18.6</v>
      </c>
      <c r="E181" s="20">
        <v>18.4</v>
      </c>
      <c r="F181" s="20">
        <v>31.3</v>
      </c>
      <c r="G181" s="15">
        <v>29.43</v>
      </c>
      <c r="H181" s="18">
        <v>32.26</v>
      </c>
      <c r="I181" s="20">
        <v>31.92</v>
      </c>
    </row>
    <row r="182" spans="1:9" ht="12.75">
      <c r="A182" s="2" t="s">
        <v>147</v>
      </c>
      <c r="B182" s="15"/>
      <c r="C182" s="15"/>
      <c r="D182" s="15"/>
      <c r="E182" s="15"/>
      <c r="F182" s="15"/>
      <c r="G182" s="15"/>
      <c r="H182" s="15"/>
      <c r="I182" s="15"/>
    </row>
    <row r="183" spans="1:9" ht="12.75">
      <c r="A183" s="2" t="s">
        <v>148</v>
      </c>
      <c r="B183" s="15"/>
      <c r="C183" s="15"/>
      <c r="D183" s="15"/>
      <c r="E183" s="15"/>
      <c r="F183" s="15"/>
      <c r="G183" s="15"/>
      <c r="H183" s="15"/>
      <c r="I183" s="15"/>
    </row>
    <row r="184" spans="1:9" ht="12.75">
      <c r="A184" s="2"/>
      <c r="B184" s="15"/>
      <c r="C184" s="15"/>
      <c r="D184" s="15"/>
      <c r="E184" s="15"/>
      <c r="F184" s="15"/>
      <c r="G184" s="15"/>
      <c r="H184" s="15"/>
      <c r="I184" s="15"/>
    </row>
    <row r="185" spans="1:9" ht="12.75">
      <c r="A185" s="2" t="s">
        <v>149</v>
      </c>
      <c r="B185" s="20">
        <v>4.7</v>
      </c>
      <c r="C185" s="20">
        <v>10.8</v>
      </c>
      <c r="D185" s="20">
        <v>15</v>
      </c>
      <c r="E185" s="20">
        <v>17.3</v>
      </c>
      <c r="F185" s="20">
        <v>2.2</v>
      </c>
      <c r="G185" s="15"/>
      <c r="H185" s="18"/>
      <c r="I185" s="15"/>
    </row>
    <row r="186" spans="1:9" ht="12.75">
      <c r="A186" s="2" t="s">
        <v>150</v>
      </c>
      <c r="B186" s="20"/>
      <c r="C186" s="20"/>
      <c r="D186" s="20">
        <v>3</v>
      </c>
      <c r="E186" s="20">
        <v>3.5</v>
      </c>
      <c r="F186" s="20">
        <v>0.8</v>
      </c>
      <c r="G186" s="15"/>
      <c r="H186" s="18"/>
      <c r="I186" s="15"/>
    </row>
    <row r="187" spans="1:9" ht="12.75">
      <c r="A187" s="2" t="s">
        <v>151</v>
      </c>
      <c r="B187" s="20">
        <v>3.5</v>
      </c>
      <c r="C187" s="20">
        <v>1.1</v>
      </c>
      <c r="D187" s="20"/>
      <c r="E187" s="20"/>
      <c r="F187" s="20"/>
      <c r="G187" s="15"/>
      <c r="H187" s="18"/>
      <c r="I187" s="15"/>
    </row>
    <row r="188" spans="1:9" ht="12.75">
      <c r="A188" s="2" t="s">
        <v>152</v>
      </c>
      <c r="B188" s="20"/>
      <c r="C188" s="20"/>
      <c r="D188" s="20"/>
      <c r="E188" s="20"/>
      <c r="F188" s="20"/>
      <c r="G188" s="15"/>
      <c r="H188" s="18"/>
      <c r="I188" s="15"/>
    </row>
    <row r="189" spans="1:9" ht="12.75">
      <c r="A189" s="2" t="s">
        <v>153</v>
      </c>
      <c r="B189" s="20">
        <v>10.3</v>
      </c>
      <c r="C189" s="20">
        <v>28.2</v>
      </c>
      <c r="D189" s="20">
        <v>13.9</v>
      </c>
      <c r="E189" s="20">
        <v>5.7</v>
      </c>
      <c r="F189" s="20">
        <v>21.6</v>
      </c>
      <c r="G189" s="15"/>
      <c r="H189" s="18"/>
      <c r="I189" s="15"/>
    </row>
    <row r="190" spans="1:9" ht="12.75">
      <c r="A190" s="2" t="s">
        <v>154</v>
      </c>
      <c r="B190" s="15"/>
      <c r="C190" s="15"/>
      <c r="D190" s="15"/>
      <c r="E190" s="15"/>
      <c r="F190" s="15"/>
      <c r="G190" s="15"/>
      <c r="H190" s="15"/>
      <c r="I190" s="15"/>
    </row>
    <row r="191" spans="1:9" ht="12.75">
      <c r="A191" s="2" t="s">
        <v>155</v>
      </c>
      <c r="B191" s="20">
        <v>44.8</v>
      </c>
      <c r="C191" s="20">
        <v>193</v>
      </c>
      <c r="D191" s="20">
        <v>128.1</v>
      </c>
      <c r="E191" s="20">
        <v>254</v>
      </c>
      <c r="F191" s="20">
        <v>127.9</v>
      </c>
      <c r="G191" s="15">
        <v>38.6</v>
      </c>
      <c r="H191" s="18">
        <v>38.6</v>
      </c>
      <c r="I191" s="15"/>
    </row>
    <row r="192" spans="1:9" ht="12.75">
      <c r="A192" s="2" t="s">
        <v>156</v>
      </c>
      <c r="B192" s="20">
        <v>484.9</v>
      </c>
      <c r="C192" s="20">
        <v>411.9</v>
      </c>
      <c r="D192" s="20">
        <v>311.2</v>
      </c>
      <c r="E192" s="20">
        <v>613.6</v>
      </c>
      <c r="F192" s="20">
        <v>438.4</v>
      </c>
      <c r="G192" s="15">
        <v>430.75</v>
      </c>
      <c r="H192" s="18">
        <v>430.75</v>
      </c>
      <c r="I192" s="15"/>
    </row>
    <row r="193" spans="1:9" ht="12.75">
      <c r="A193" s="6" t="s">
        <v>157</v>
      </c>
      <c r="B193" s="20"/>
      <c r="C193" s="20">
        <v>0.4</v>
      </c>
      <c r="D193" s="20"/>
      <c r="E193" s="20"/>
      <c r="F193" s="20"/>
      <c r="G193" s="15"/>
      <c r="H193" s="18"/>
      <c r="I193" s="15"/>
    </row>
    <row r="194" spans="1:9" ht="12.75">
      <c r="A194" s="6" t="s">
        <v>158</v>
      </c>
      <c r="B194" s="20">
        <v>32.8</v>
      </c>
      <c r="C194" s="20">
        <v>10.5</v>
      </c>
      <c r="D194" s="20">
        <v>8.4</v>
      </c>
      <c r="E194" s="20">
        <v>0.5</v>
      </c>
      <c r="F194" s="20">
        <v>98.2</v>
      </c>
      <c r="G194" s="15">
        <v>2.74</v>
      </c>
      <c r="H194" s="18">
        <v>6.58</v>
      </c>
      <c r="I194" s="15"/>
    </row>
    <row r="195" spans="1:9" ht="12.75">
      <c r="A195" s="6" t="s">
        <v>159</v>
      </c>
      <c r="B195" s="20">
        <v>16.8</v>
      </c>
      <c r="C195" s="20">
        <v>4.7</v>
      </c>
      <c r="D195" s="20">
        <v>5.8</v>
      </c>
      <c r="E195" s="20">
        <v>6.5</v>
      </c>
      <c r="F195" s="20">
        <v>0.4</v>
      </c>
      <c r="G195" s="15"/>
      <c r="H195" s="18">
        <v>9.09</v>
      </c>
      <c r="I195" s="15"/>
    </row>
    <row r="196" spans="1:9" ht="12.75">
      <c r="A196" s="6" t="s">
        <v>160</v>
      </c>
      <c r="B196" s="20"/>
      <c r="C196" s="20"/>
      <c r="D196" s="20"/>
      <c r="E196" s="20"/>
      <c r="F196" s="20"/>
      <c r="G196" s="15"/>
      <c r="H196" s="18"/>
      <c r="I196" s="15">
        <v>29.4</v>
      </c>
    </row>
    <row r="197" spans="1:9" ht="12.75">
      <c r="A197" s="6" t="s">
        <v>161</v>
      </c>
      <c r="B197" s="15"/>
      <c r="C197" s="15"/>
      <c r="D197" s="15"/>
      <c r="E197" s="15"/>
      <c r="F197" s="15"/>
      <c r="G197" s="15"/>
      <c r="H197" s="15"/>
      <c r="I197" s="15"/>
    </row>
    <row r="198" spans="1:9" ht="12.75">
      <c r="A198" s="2" t="s">
        <v>162</v>
      </c>
      <c r="B198" s="15"/>
      <c r="C198" s="15"/>
      <c r="D198" s="15"/>
      <c r="E198" s="15"/>
      <c r="F198" s="15"/>
      <c r="G198" s="15"/>
      <c r="H198" s="15"/>
      <c r="I198" s="15"/>
    </row>
    <row r="199" spans="1:9" ht="12.75">
      <c r="A199" s="2" t="s">
        <v>163</v>
      </c>
      <c r="B199" s="15"/>
      <c r="C199" s="15"/>
      <c r="D199" s="15"/>
      <c r="E199" s="15"/>
      <c r="F199" s="15"/>
      <c r="G199" s="15"/>
      <c r="H199" s="15"/>
      <c r="I199" s="15"/>
    </row>
    <row r="200" spans="1:9" ht="12.75">
      <c r="A200" s="2" t="s">
        <v>164</v>
      </c>
      <c r="B200" s="20"/>
      <c r="C200" s="20"/>
      <c r="D200" s="20"/>
      <c r="E200" s="20"/>
      <c r="F200" s="20"/>
      <c r="G200" s="15">
        <v>328.24</v>
      </c>
      <c r="H200" s="18">
        <v>344.25</v>
      </c>
      <c r="I200" s="15">
        <v>410.56</v>
      </c>
    </row>
    <row r="201" spans="1:9" ht="12.75">
      <c r="A201" s="2" t="s">
        <v>165</v>
      </c>
      <c r="B201" s="15"/>
      <c r="C201" s="15"/>
      <c r="D201" s="15"/>
      <c r="E201" s="15"/>
      <c r="F201" s="15"/>
      <c r="G201" s="15"/>
      <c r="H201" s="15"/>
      <c r="I201" s="15"/>
    </row>
    <row r="202" spans="1:9" ht="12.75">
      <c r="A202" s="2" t="s">
        <v>166</v>
      </c>
      <c r="B202" s="15"/>
      <c r="C202" s="15"/>
      <c r="D202" s="15"/>
      <c r="E202" s="15"/>
      <c r="F202" s="15"/>
      <c r="G202" s="15"/>
      <c r="H202" s="15"/>
      <c r="I202" s="15"/>
    </row>
    <row r="203" spans="1:9" ht="12.75">
      <c r="A203" s="2" t="s">
        <v>167</v>
      </c>
      <c r="B203" s="20"/>
      <c r="C203" s="20">
        <v>-13.3</v>
      </c>
      <c r="D203" s="20"/>
      <c r="E203" s="20"/>
      <c r="F203" s="20"/>
      <c r="G203" s="15"/>
      <c r="H203" s="18"/>
      <c r="I203" s="15"/>
    </row>
    <row r="204" spans="1:9" ht="12.75">
      <c r="A204" s="6" t="s">
        <v>168</v>
      </c>
      <c r="B204" s="20">
        <v>60.2</v>
      </c>
      <c r="C204" s="20">
        <v>62.4</v>
      </c>
      <c r="D204" s="20">
        <v>59.5</v>
      </c>
      <c r="E204" s="20">
        <v>57.6</v>
      </c>
      <c r="F204" s="20">
        <v>59.2</v>
      </c>
      <c r="G204" s="15">
        <v>41.61</v>
      </c>
      <c r="H204" s="18">
        <v>53.38</v>
      </c>
      <c r="I204" s="15"/>
    </row>
    <row r="205" spans="1:9" ht="12.75">
      <c r="A205" s="2" t="s">
        <v>169</v>
      </c>
      <c r="B205" s="20">
        <v>763.9</v>
      </c>
      <c r="C205" s="20">
        <v>711.9</v>
      </c>
      <c r="D205" s="20"/>
      <c r="E205" s="20"/>
      <c r="F205" s="20"/>
      <c r="G205" s="15"/>
      <c r="H205" s="18"/>
      <c r="I205" s="15"/>
    </row>
    <row r="206" spans="1:9" ht="12.75">
      <c r="A206" s="2" t="s">
        <v>170</v>
      </c>
      <c r="B206" s="20">
        <v>1221</v>
      </c>
      <c r="C206" s="20">
        <v>1231.2</v>
      </c>
      <c r="D206" s="20">
        <v>2638.6</v>
      </c>
      <c r="E206" s="20">
        <v>2773.4</v>
      </c>
      <c r="F206" s="20">
        <v>2219.5</v>
      </c>
      <c r="G206" s="17">
        <v>1249.69</v>
      </c>
      <c r="H206" s="18">
        <v>1132.5</v>
      </c>
      <c r="I206" s="17">
        <v>1113.14</v>
      </c>
    </row>
    <row r="207" spans="1:9" ht="12.75">
      <c r="A207" s="2" t="s">
        <v>171</v>
      </c>
      <c r="B207" s="20"/>
      <c r="C207" s="20"/>
      <c r="D207" s="20"/>
      <c r="E207" s="20"/>
      <c r="F207" s="20"/>
      <c r="G207" s="15"/>
      <c r="H207" s="18"/>
      <c r="I207" s="15"/>
    </row>
    <row r="208" spans="1:9" ht="12.75">
      <c r="A208" s="2" t="s">
        <v>172</v>
      </c>
      <c r="B208" s="20"/>
      <c r="C208" s="20"/>
      <c r="D208" s="20"/>
      <c r="E208" s="20"/>
      <c r="F208" s="20"/>
      <c r="G208" s="15"/>
      <c r="H208" s="18"/>
      <c r="I208" s="15">
        <v>441.38</v>
      </c>
    </row>
    <row r="209" spans="1:9" ht="12.75">
      <c r="A209" s="2" t="s">
        <v>173</v>
      </c>
      <c r="B209" s="15"/>
      <c r="C209" s="15"/>
      <c r="D209" s="15"/>
      <c r="E209" s="15"/>
      <c r="F209" s="15"/>
      <c r="G209" s="15"/>
      <c r="H209" s="15"/>
      <c r="I209" s="15"/>
    </row>
    <row r="210" spans="1:9" ht="12.75">
      <c r="A210" s="2" t="s">
        <v>174</v>
      </c>
      <c r="B210" s="15"/>
      <c r="C210" s="15"/>
      <c r="D210" s="15"/>
      <c r="E210" s="15"/>
      <c r="F210" s="15"/>
      <c r="G210" s="15"/>
      <c r="H210" s="15"/>
      <c r="I210" s="15"/>
    </row>
    <row r="211" spans="1:9" ht="12.75">
      <c r="A211" s="2" t="s">
        <v>175</v>
      </c>
      <c r="B211" s="15"/>
      <c r="C211" s="15"/>
      <c r="D211" s="15"/>
      <c r="E211" s="15"/>
      <c r="F211" s="15"/>
      <c r="G211" s="15"/>
      <c r="H211" s="15"/>
      <c r="I211" s="15"/>
    </row>
    <row r="212" spans="2:9" ht="12.75">
      <c r="B212" s="26"/>
      <c r="C212" s="26"/>
      <c r="D212" s="26"/>
      <c r="E212" s="26"/>
      <c r="F212" s="26"/>
      <c r="G212" s="26"/>
      <c r="H212" s="26"/>
      <c r="I212" s="26"/>
    </row>
    <row r="213" spans="1:9" ht="12.75">
      <c r="A213" s="11" t="s">
        <v>181</v>
      </c>
      <c r="B213" s="53">
        <f>SUM(B164,B166)</f>
        <v>110981.44068801402</v>
      </c>
      <c r="C213" s="53">
        <f aca="true" t="shared" si="20" ref="C213:I213">SUM(C164,C166)</f>
        <v>80747.77728889287</v>
      </c>
      <c r="D213" s="53">
        <f t="shared" si="20"/>
        <v>66855.86560999855</v>
      </c>
      <c r="E213" s="53">
        <f t="shared" si="20"/>
        <v>77055.02286147105</v>
      </c>
      <c r="F213" s="53">
        <f t="shared" si="20"/>
        <v>61724.319381715526</v>
      </c>
      <c r="G213" s="53">
        <f t="shared" si="20"/>
        <v>57632.7099929689</v>
      </c>
      <c r="H213" s="53">
        <f t="shared" si="20"/>
        <v>25516.571819941153</v>
      </c>
      <c r="I213" s="53">
        <f t="shared" si="20"/>
        <v>22493.456005827335</v>
      </c>
    </row>
    <row r="214" spans="2:9" ht="12.75">
      <c r="B214" s="26"/>
      <c r="C214" s="26"/>
      <c r="D214" s="26"/>
      <c r="E214" s="26"/>
      <c r="F214" s="26"/>
      <c r="G214" s="26"/>
      <c r="H214" s="26"/>
      <c r="I214" s="26"/>
    </row>
    <row r="215" spans="1:9" ht="12.75">
      <c r="A215" s="1" t="s">
        <v>182</v>
      </c>
      <c r="B215" s="65">
        <f>SUM(B116,B160,B213)</f>
        <v>163346.58068801402</v>
      </c>
      <c r="C215" s="65">
        <f aca="true" t="shared" si="21" ref="C215:I215">SUM(C116,C160,C213)</f>
        <v>131834.9072888929</v>
      </c>
      <c r="D215" s="65">
        <f t="shared" si="21"/>
        <v>128072.59560999855</v>
      </c>
      <c r="E215" s="65">
        <f t="shared" si="21"/>
        <v>121734.05286147105</v>
      </c>
      <c r="F215" s="65">
        <f t="shared" si="21"/>
        <v>119174.44938171553</v>
      </c>
      <c r="G215" s="65">
        <f t="shared" si="21"/>
        <v>108486.3299929689</v>
      </c>
      <c r="H215" s="65">
        <f t="shared" si="21"/>
        <v>63659.89181994114</v>
      </c>
      <c r="I215" s="65">
        <f t="shared" si="21"/>
        <v>62344.96600582734</v>
      </c>
    </row>
  </sheetData>
  <printOptions/>
  <pageMargins left="0.75" right="0.75" top="1" bottom="1" header="0" footer="0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122"/>
  <sheetViews>
    <sheetView tabSelected="1" workbookViewId="0" topLeftCell="A65">
      <selection activeCell="N69" sqref="N69"/>
    </sheetView>
  </sheetViews>
  <sheetFormatPr defaultColWidth="11.421875" defaultRowHeight="12.75"/>
  <cols>
    <col min="1" max="1" width="20.140625" style="0" bestFit="1" customWidth="1"/>
    <col min="2" max="3" width="11.7109375" style="0" bestFit="1" customWidth="1"/>
    <col min="10" max="10" width="11.7109375" style="0" bestFit="1" customWidth="1"/>
    <col min="11" max="11" width="14.57421875" style="0" bestFit="1" customWidth="1"/>
  </cols>
  <sheetData>
    <row r="1" spans="1:5" ht="12.75">
      <c r="A1" s="177" t="s">
        <v>264</v>
      </c>
      <c r="B1" s="177"/>
      <c r="C1" s="177"/>
      <c r="D1" s="177"/>
      <c r="E1" s="178"/>
    </row>
    <row r="2" ht="13.5" thickBot="1"/>
    <row r="3" spans="1:20" ht="12.75">
      <c r="A3" s="66" t="s">
        <v>241</v>
      </c>
      <c r="B3" s="69">
        <v>2002</v>
      </c>
      <c r="C3" s="69">
        <v>2003</v>
      </c>
      <c r="D3" s="69">
        <v>2004</v>
      </c>
      <c r="E3" s="69">
        <v>2005</v>
      </c>
      <c r="F3" s="69">
        <v>2006</v>
      </c>
      <c r="G3" s="69">
        <v>2007</v>
      </c>
      <c r="H3" s="69">
        <v>2008</v>
      </c>
      <c r="I3" s="70">
        <v>2009</v>
      </c>
      <c r="L3" s="66" t="s">
        <v>253</v>
      </c>
      <c r="M3" s="69">
        <v>2002</v>
      </c>
      <c r="N3" s="69">
        <v>2003</v>
      </c>
      <c r="O3" s="69">
        <v>2004</v>
      </c>
      <c r="P3" s="69">
        <v>2005</v>
      </c>
      <c r="Q3" s="69">
        <v>2006</v>
      </c>
      <c r="R3" s="69">
        <v>2007</v>
      </c>
      <c r="S3" s="69">
        <v>2008</v>
      </c>
      <c r="T3" s="70">
        <v>2009</v>
      </c>
    </row>
    <row r="4" spans="1:20" ht="12.75">
      <c r="A4" s="67" t="s">
        <v>242</v>
      </c>
      <c r="B4" s="74">
        <v>408132.43</v>
      </c>
      <c r="C4" s="74">
        <v>402159.33</v>
      </c>
      <c r="D4" s="74">
        <v>399304.43</v>
      </c>
      <c r="E4" s="74">
        <v>408531.13</v>
      </c>
      <c r="F4" s="74">
        <v>1161280.03</v>
      </c>
      <c r="G4" s="74">
        <v>1725821.55</v>
      </c>
      <c r="H4" s="74">
        <v>1660892.99</v>
      </c>
      <c r="I4" s="75">
        <v>2092605.32</v>
      </c>
      <c r="L4" s="67" t="s">
        <v>242</v>
      </c>
      <c r="M4" s="83">
        <v>146096.96</v>
      </c>
      <c r="N4" s="83">
        <v>146219.26</v>
      </c>
      <c r="O4" s="83">
        <v>139788.36</v>
      </c>
      <c r="P4" s="83">
        <v>145440.56</v>
      </c>
      <c r="Q4" s="83">
        <v>157809.06</v>
      </c>
      <c r="R4" s="83">
        <v>136130.5</v>
      </c>
      <c r="S4" s="83">
        <v>147118.98</v>
      </c>
      <c r="T4" s="84">
        <v>183837.679</v>
      </c>
    </row>
    <row r="5" spans="1:20" ht="12.75">
      <c r="A5" s="67" t="s">
        <v>243</v>
      </c>
      <c r="B5" s="74">
        <v>520329</v>
      </c>
      <c r="C5" s="74">
        <v>599014.6</v>
      </c>
      <c r="D5" s="74">
        <v>570642.7</v>
      </c>
      <c r="E5" s="74">
        <v>538017.8</v>
      </c>
      <c r="F5" s="74">
        <v>356335.4</v>
      </c>
      <c r="G5" s="74">
        <v>336890.25</v>
      </c>
      <c r="H5" s="74">
        <v>327575.39</v>
      </c>
      <c r="I5" s="75">
        <v>392125.29</v>
      </c>
      <c r="L5" s="67" t="s">
        <v>243</v>
      </c>
      <c r="M5" s="83">
        <v>28849.8</v>
      </c>
      <c r="N5" s="83">
        <v>29796.1</v>
      </c>
      <c r="O5" s="83">
        <v>28602.2</v>
      </c>
      <c r="P5" s="83">
        <v>57772.8</v>
      </c>
      <c r="Q5" s="83">
        <v>34454.9</v>
      </c>
      <c r="R5" s="83">
        <v>28201.44</v>
      </c>
      <c r="S5" s="83">
        <v>26532.02</v>
      </c>
      <c r="T5" s="84">
        <v>32897.79</v>
      </c>
    </row>
    <row r="6" spans="1:20" ht="12.75">
      <c r="A6" s="67" t="s">
        <v>244</v>
      </c>
      <c r="B6" s="74">
        <v>1501807.938230555</v>
      </c>
      <c r="C6" s="74">
        <v>1272168.3894237634</v>
      </c>
      <c r="D6" s="74">
        <v>1305427.9782469135</v>
      </c>
      <c r="E6" s="74">
        <v>1245986.9588643345</v>
      </c>
      <c r="F6" s="74">
        <v>406486.8134198466</v>
      </c>
      <c r="G6" s="74">
        <v>234240.58625517756</v>
      </c>
      <c r="H6" s="74">
        <v>139321.44991647906</v>
      </c>
      <c r="I6" s="130">
        <v>86442.67792400366</v>
      </c>
      <c r="L6" s="67" t="s">
        <v>244</v>
      </c>
      <c r="M6" s="79">
        <v>818427.4943203109</v>
      </c>
      <c r="N6" s="79">
        <v>617279.0874594232</v>
      </c>
      <c r="O6" s="79">
        <v>509766.4432352012</v>
      </c>
      <c r="P6" s="79">
        <v>591003.6145175124</v>
      </c>
      <c r="Q6" s="79">
        <v>460437.26346974046</v>
      </c>
      <c r="R6" s="79">
        <v>464653.6152187402</v>
      </c>
      <c r="S6" s="79">
        <v>218336.2211836307</v>
      </c>
      <c r="T6" s="80">
        <v>148921.03992296787</v>
      </c>
    </row>
    <row r="7" spans="1:20" ht="13.5" thickBot="1">
      <c r="A7" s="68" t="s">
        <v>240</v>
      </c>
      <c r="B7" s="76">
        <v>2430269.368230555</v>
      </c>
      <c r="C7" s="76">
        <v>2273342.3194237635</v>
      </c>
      <c r="D7" s="76">
        <v>2275375.108246913</v>
      </c>
      <c r="E7" s="76">
        <v>2192535.8888643347</v>
      </c>
      <c r="F7" s="76">
        <v>1924102.2434198465</v>
      </c>
      <c r="G7" s="76">
        <v>2296952.3862551777</v>
      </c>
      <c r="H7" s="76">
        <v>2127789.8299164795</v>
      </c>
      <c r="I7" s="131">
        <v>2571173.2879240033</v>
      </c>
      <c r="L7" s="68" t="s">
        <v>240</v>
      </c>
      <c r="M7" s="85">
        <v>993374.2543203109</v>
      </c>
      <c r="N7" s="85">
        <v>793294.4474594232</v>
      </c>
      <c r="O7" s="85">
        <v>678157.0032352011</v>
      </c>
      <c r="P7" s="85">
        <v>794216.9745175124</v>
      </c>
      <c r="Q7" s="85">
        <v>652701.2234697405</v>
      </c>
      <c r="R7" s="85">
        <v>628985.5552187401</v>
      </c>
      <c r="S7" s="85">
        <v>391987.2211836307</v>
      </c>
      <c r="T7" s="86">
        <v>365656.5089229679</v>
      </c>
    </row>
    <row r="8" ht="13.5" thickBot="1"/>
    <row r="9" spans="1:20" ht="12.75">
      <c r="A9" s="66" t="s">
        <v>245</v>
      </c>
      <c r="B9" s="69">
        <v>2002</v>
      </c>
      <c r="C9" s="69">
        <v>2003</v>
      </c>
      <c r="D9" s="69">
        <v>2004</v>
      </c>
      <c r="E9" s="69">
        <v>2005</v>
      </c>
      <c r="F9" s="69">
        <v>2006</v>
      </c>
      <c r="G9" s="69">
        <v>2007</v>
      </c>
      <c r="H9" s="69">
        <v>2008</v>
      </c>
      <c r="I9" s="70">
        <v>2009</v>
      </c>
      <c r="L9" s="66" t="s">
        <v>254</v>
      </c>
      <c r="M9" s="69">
        <v>2002</v>
      </c>
      <c r="N9" s="69">
        <v>2003</v>
      </c>
      <c r="O9" s="69">
        <v>2004</v>
      </c>
      <c r="P9" s="69">
        <v>2005</v>
      </c>
      <c r="Q9" s="69">
        <v>2006</v>
      </c>
      <c r="R9" s="69">
        <v>2007</v>
      </c>
      <c r="S9" s="69">
        <v>2008</v>
      </c>
      <c r="T9" s="70">
        <v>2009</v>
      </c>
    </row>
    <row r="10" spans="1:20" ht="12.75">
      <c r="A10" s="67" t="s">
        <v>242</v>
      </c>
      <c r="B10" s="77">
        <v>173418.41</v>
      </c>
      <c r="C10" s="77">
        <v>171371.91</v>
      </c>
      <c r="D10" s="77">
        <v>173339.11</v>
      </c>
      <c r="E10" s="77">
        <v>171187.71</v>
      </c>
      <c r="F10" s="77">
        <v>428997.21</v>
      </c>
      <c r="G10" s="77">
        <v>319632.77</v>
      </c>
      <c r="H10" s="77">
        <v>342256.83</v>
      </c>
      <c r="I10" s="78">
        <v>358458.701</v>
      </c>
      <c r="L10" s="67" t="s">
        <v>242</v>
      </c>
      <c r="M10" s="77">
        <v>180899.52</v>
      </c>
      <c r="N10" s="77">
        <v>176875.72</v>
      </c>
      <c r="O10" s="77">
        <v>174160.9</v>
      </c>
      <c r="P10" s="77">
        <v>180551.3</v>
      </c>
      <c r="Q10" s="77">
        <v>350758.2</v>
      </c>
      <c r="R10" s="77">
        <v>442848.09</v>
      </c>
      <c r="S10" s="77">
        <v>403161.643</v>
      </c>
      <c r="T10" s="78">
        <v>450405.12</v>
      </c>
    </row>
    <row r="11" spans="1:20" ht="12.75">
      <c r="A11" s="67" t="s">
        <v>243</v>
      </c>
      <c r="B11" s="77">
        <v>351330.3</v>
      </c>
      <c r="C11" s="77">
        <v>353402.8</v>
      </c>
      <c r="D11" s="77">
        <v>377207.5</v>
      </c>
      <c r="E11" s="77">
        <v>349178.4</v>
      </c>
      <c r="F11" s="77">
        <v>162294.9</v>
      </c>
      <c r="G11" s="77">
        <v>113816.63</v>
      </c>
      <c r="H11" s="77">
        <v>129255.38</v>
      </c>
      <c r="I11" s="78">
        <v>112454.35</v>
      </c>
      <c r="L11" s="67" t="s">
        <v>243</v>
      </c>
      <c r="M11" s="77">
        <v>336572.8</v>
      </c>
      <c r="N11" s="77">
        <v>347281</v>
      </c>
      <c r="O11" s="77">
        <v>368848.4</v>
      </c>
      <c r="P11" s="77">
        <v>327345.9</v>
      </c>
      <c r="Q11" s="77">
        <v>226995.4</v>
      </c>
      <c r="R11" s="77">
        <v>151794.89</v>
      </c>
      <c r="S11" s="77">
        <v>162540.79</v>
      </c>
      <c r="T11" s="78">
        <v>166041.51</v>
      </c>
    </row>
    <row r="12" spans="1:20" ht="12.75">
      <c r="A12" s="67" t="s">
        <v>244</v>
      </c>
      <c r="B12" s="79">
        <v>146609.16261438892</v>
      </c>
      <c r="C12" s="79">
        <v>144467.9202874743</v>
      </c>
      <c r="D12" s="79">
        <v>134945.63205055098</v>
      </c>
      <c r="E12" s="79">
        <v>92588.60354265975</v>
      </c>
      <c r="F12" s="79">
        <v>105579.79601207242</v>
      </c>
      <c r="G12" s="79">
        <v>78126.87880645967</v>
      </c>
      <c r="H12" s="79">
        <v>53632.829499585336</v>
      </c>
      <c r="I12" s="128">
        <v>49180.98949285935</v>
      </c>
      <c r="L12" s="67" t="s">
        <v>244</v>
      </c>
      <c r="M12" s="79">
        <v>256637.36005474665</v>
      </c>
      <c r="N12" s="79">
        <v>253691.2841255887</v>
      </c>
      <c r="O12" s="79">
        <v>244443.9566872071</v>
      </c>
      <c r="P12" s="79">
        <v>276666.54602713464</v>
      </c>
      <c r="Q12" s="79">
        <v>174110.20161117276</v>
      </c>
      <c r="R12" s="79">
        <v>129791.16430265797</v>
      </c>
      <c r="S12" s="79">
        <v>106618.95644281898</v>
      </c>
      <c r="T12" s="80">
        <v>107551.43262614068</v>
      </c>
    </row>
    <row r="13" spans="1:20" ht="13.5" thickBot="1">
      <c r="A13" s="68" t="s">
        <v>240</v>
      </c>
      <c r="B13" s="81">
        <v>671357.8726143888</v>
      </c>
      <c r="C13" s="81">
        <v>669242.6302874743</v>
      </c>
      <c r="D13" s="81">
        <v>685492.242050551</v>
      </c>
      <c r="E13" s="81">
        <v>612954.7135426598</v>
      </c>
      <c r="F13" s="81">
        <v>696871.9060120725</v>
      </c>
      <c r="G13" s="81">
        <v>511576.2788064597</v>
      </c>
      <c r="H13" s="81">
        <v>525145.0394995854</v>
      </c>
      <c r="I13" s="129">
        <v>520094.0404928593</v>
      </c>
      <c r="L13" s="68" t="s">
        <v>240</v>
      </c>
      <c r="M13" s="81">
        <v>774109.6800547467</v>
      </c>
      <c r="N13" s="81">
        <v>777848.0041255887</v>
      </c>
      <c r="O13" s="81">
        <v>787453.2566872071</v>
      </c>
      <c r="P13" s="81">
        <v>784563.7460271347</v>
      </c>
      <c r="Q13" s="81">
        <v>751863.8016111729</v>
      </c>
      <c r="R13" s="81">
        <v>724434.1443026579</v>
      </c>
      <c r="S13" s="81">
        <v>672321.3894428189</v>
      </c>
      <c r="T13" s="82">
        <v>723998.0626261407</v>
      </c>
    </row>
    <row r="14" ht="13.5" thickBot="1"/>
    <row r="15" spans="1:20" ht="12.75">
      <c r="A15" s="66" t="s">
        <v>246</v>
      </c>
      <c r="B15" s="69">
        <v>2002</v>
      </c>
      <c r="C15" s="69">
        <v>2003</v>
      </c>
      <c r="D15" s="69">
        <v>2004</v>
      </c>
      <c r="E15" s="69">
        <v>2005</v>
      </c>
      <c r="F15" s="69">
        <v>2006</v>
      </c>
      <c r="G15" s="69">
        <v>2007</v>
      </c>
      <c r="H15" s="69">
        <v>2008</v>
      </c>
      <c r="I15" s="70">
        <v>2009</v>
      </c>
      <c r="L15" s="66" t="s">
        <v>255</v>
      </c>
      <c r="M15" s="69">
        <v>2002</v>
      </c>
      <c r="N15" s="69">
        <v>2003</v>
      </c>
      <c r="O15" s="69">
        <v>2004</v>
      </c>
      <c r="P15" s="69">
        <v>2005</v>
      </c>
      <c r="Q15" s="69">
        <v>2006</v>
      </c>
      <c r="R15" s="69">
        <v>2007</v>
      </c>
      <c r="S15" s="69">
        <v>2008</v>
      </c>
      <c r="T15" s="70">
        <v>2009</v>
      </c>
    </row>
    <row r="16" spans="1:20" ht="12.75">
      <c r="A16" s="67" t="s">
        <v>242</v>
      </c>
      <c r="B16" s="77">
        <v>78081.79</v>
      </c>
      <c r="C16" s="77">
        <v>78081.6</v>
      </c>
      <c r="D16" s="77">
        <v>78112.1</v>
      </c>
      <c r="E16" s="77">
        <v>78034.1</v>
      </c>
      <c r="F16" s="77">
        <v>97330.7</v>
      </c>
      <c r="G16" s="77">
        <v>58731.42</v>
      </c>
      <c r="H16" s="77">
        <v>79435.93</v>
      </c>
      <c r="I16" s="78">
        <v>81805.55</v>
      </c>
      <c r="L16" s="67" t="s">
        <v>242</v>
      </c>
      <c r="M16" s="77">
        <v>224523.52</v>
      </c>
      <c r="N16" s="77">
        <v>224524.52</v>
      </c>
      <c r="O16" s="77">
        <v>224344.72</v>
      </c>
      <c r="P16" s="77">
        <v>226259.52</v>
      </c>
      <c r="Q16" s="77">
        <v>309344.62</v>
      </c>
      <c r="R16" s="77">
        <v>212105.52</v>
      </c>
      <c r="S16" s="77">
        <v>210315.18200000003</v>
      </c>
      <c r="T16" s="78">
        <v>245072.81900000002</v>
      </c>
    </row>
    <row r="17" spans="1:20" ht="12.75">
      <c r="A17" s="67" t="s">
        <v>243</v>
      </c>
      <c r="B17" s="77">
        <v>35142</v>
      </c>
      <c r="C17" s="77">
        <v>39581.2</v>
      </c>
      <c r="D17" s="77">
        <v>45470.4</v>
      </c>
      <c r="E17" s="77">
        <v>55351.5</v>
      </c>
      <c r="F17" s="77">
        <v>37220.4</v>
      </c>
      <c r="G17" s="77">
        <v>23617.4</v>
      </c>
      <c r="H17" s="77">
        <v>22888.53</v>
      </c>
      <c r="I17" s="78">
        <v>25716.86</v>
      </c>
      <c r="L17" s="67" t="s">
        <v>243</v>
      </c>
      <c r="M17" s="77">
        <v>88312</v>
      </c>
      <c r="N17" s="77">
        <v>85217.7</v>
      </c>
      <c r="O17" s="77">
        <v>112273.7</v>
      </c>
      <c r="P17" s="77">
        <v>128930.2</v>
      </c>
      <c r="Q17" s="77">
        <v>84226.5</v>
      </c>
      <c r="R17" s="77">
        <v>48663.69</v>
      </c>
      <c r="S17" s="77">
        <v>47333.67</v>
      </c>
      <c r="T17" s="78">
        <v>46178.44</v>
      </c>
    </row>
    <row r="18" spans="1:20" ht="12.75">
      <c r="A18" s="67" t="s">
        <v>244</v>
      </c>
      <c r="B18" s="79">
        <v>40832.65798587584</v>
      </c>
      <c r="C18" s="79">
        <v>29765.033499436584</v>
      </c>
      <c r="D18" s="79">
        <v>26011.534116289913</v>
      </c>
      <c r="E18" s="79">
        <v>28972.140404972968</v>
      </c>
      <c r="F18" s="79">
        <v>23134.67040697343</v>
      </c>
      <c r="G18" s="79">
        <v>20419.782202892366</v>
      </c>
      <c r="H18" s="79">
        <v>8615.220819741098</v>
      </c>
      <c r="I18" s="128">
        <v>7343.4529158245205</v>
      </c>
      <c r="L18" s="67" t="s">
        <v>244</v>
      </c>
      <c r="M18" s="79">
        <v>558832.1304390401</v>
      </c>
      <c r="N18" s="79">
        <v>405508.2663590265</v>
      </c>
      <c r="O18" s="79">
        <v>333660.71328948054</v>
      </c>
      <c r="P18" s="79">
        <v>377776.4406261068</v>
      </c>
      <c r="Q18" s="79">
        <v>300481.1355864437</v>
      </c>
      <c r="R18" s="79">
        <v>281699.3695293152</v>
      </c>
      <c r="S18" s="79">
        <v>116857.24372438213</v>
      </c>
      <c r="T18" s="80">
        <v>104098.66312206804</v>
      </c>
    </row>
    <row r="19" spans="1:20" ht="13.5" thickBot="1">
      <c r="A19" s="68" t="s">
        <v>240</v>
      </c>
      <c r="B19" s="81">
        <v>154056.44798587583</v>
      </c>
      <c r="C19" s="81">
        <v>147427.83349943662</v>
      </c>
      <c r="D19" s="81">
        <v>149594.0341162899</v>
      </c>
      <c r="E19" s="81">
        <v>162357.74040497298</v>
      </c>
      <c r="F19" s="81">
        <v>157685.7704069734</v>
      </c>
      <c r="G19" s="81">
        <v>102768.60220289238</v>
      </c>
      <c r="H19" s="81">
        <v>110939.6808197411</v>
      </c>
      <c r="I19" s="129">
        <v>114865.86291582455</v>
      </c>
      <c r="L19" s="68" t="s">
        <v>240</v>
      </c>
      <c r="M19" s="81">
        <v>871667.65043904</v>
      </c>
      <c r="N19" s="81">
        <v>715250.4863590265</v>
      </c>
      <c r="O19" s="81">
        <v>670279.1332894806</v>
      </c>
      <c r="P19" s="81">
        <v>732966.1606261068</v>
      </c>
      <c r="Q19" s="81">
        <v>694052.2555864437</v>
      </c>
      <c r="R19" s="81">
        <v>542468.5795293152</v>
      </c>
      <c r="S19" s="81">
        <v>374506.09572438215</v>
      </c>
      <c r="T19" s="82">
        <v>395349.92212206806</v>
      </c>
    </row>
    <row r="20" ht="13.5" thickBot="1"/>
    <row r="21" spans="1:20" ht="12.75">
      <c r="A21" s="66" t="s">
        <v>247</v>
      </c>
      <c r="B21" s="69">
        <v>2002</v>
      </c>
      <c r="C21" s="69">
        <v>2003</v>
      </c>
      <c r="D21" s="69">
        <v>2004</v>
      </c>
      <c r="E21" s="69">
        <v>2005</v>
      </c>
      <c r="F21" s="69">
        <v>2006</v>
      </c>
      <c r="G21" s="69">
        <v>2007</v>
      </c>
      <c r="H21" s="69">
        <v>2008</v>
      </c>
      <c r="I21" s="70">
        <v>2009</v>
      </c>
      <c r="L21" s="66" t="s">
        <v>256</v>
      </c>
      <c r="M21" s="69">
        <v>2002</v>
      </c>
      <c r="N21" s="69">
        <v>2003</v>
      </c>
      <c r="O21" s="69">
        <v>2004</v>
      </c>
      <c r="P21" s="69">
        <v>2005</v>
      </c>
      <c r="Q21" s="69">
        <v>2006</v>
      </c>
      <c r="R21" s="69">
        <v>2007</v>
      </c>
      <c r="S21" s="69">
        <v>2008</v>
      </c>
      <c r="T21" s="70">
        <v>2009</v>
      </c>
    </row>
    <row r="22" spans="1:20" ht="12.75">
      <c r="A22" s="67" t="s">
        <v>242</v>
      </c>
      <c r="B22" s="77">
        <v>23177.47</v>
      </c>
      <c r="C22" s="77">
        <v>22574.15</v>
      </c>
      <c r="D22" s="77">
        <v>22298.95</v>
      </c>
      <c r="E22" s="77">
        <v>22348.65</v>
      </c>
      <c r="F22" s="77">
        <v>33509.85</v>
      </c>
      <c r="G22" s="77">
        <v>19962.34</v>
      </c>
      <c r="H22" s="77">
        <v>18170.17</v>
      </c>
      <c r="I22" s="78">
        <v>17985.7</v>
      </c>
      <c r="L22" s="67" t="s">
        <v>242</v>
      </c>
      <c r="M22" s="77">
        <v>36878.71</v>
      </c>
      <c r="N22" s="77">
        <v>36589.21</v>
      </c>
      <c r="O22" s="77">
        <v>35910.71</v>
      </c>
      <c r="P22" s="77">
        <v>35360.21</v>
      </c>
      <c r="Q22" s="77">
        <v>35332.51</v>
      </c>
      <c r="R22" s="77">
        <v>28529.69</v>
      </c>
      <c r="S22" s="77">
        <v>29238.021</v>
      </c>
      <c r="T22" s="78">
        <v>55590.14</v>
      </c>
    </row>
    <row r="23" spans="1:20" ht="12.75">
      <c r="A23" s="67" t="s">
        <v>243</v>
      </c>
      <c r="B23" s="77">
        <v>18929.9</v>
      </c>
      <c r="C23" s="77">
        <v>13712.6</v>
      </c>
      <c r="D23" s="77">
        <v>25059.1</v>
      </c>
      <c r="E23" s="77">
        <v>23385.8</v>
      </c>
      <c r="F23" s="77">
        <v>15326.8</v>
      </c>
      <c r="G23" s="77">
        <v>10062.24</v>
      </c>
      <c r="H23" s="77">
        <v>9178.19</v>
      </c>
      <c r="I23" s="78">
        <v>9924.27</v>
      </c>
      <c r="L23" s="67" t="s">
        <v>243</v>
      </c>
      <c r="M23" s="77">
        <v>34307.7</v>
      </c>
      <c r="N23" s="77">
        <v>36627.5</v>
      </c>
      <c r="O23" s="77">
        <v>13974.833</v>
      </c>
      <c r="P23" s="77">
        <v>19531.2</v>
      </c>
      <c r="Q23" s="77">
        <v>33727.5</v>
      </c>
      <c r="R23" s="77">
        <v>13998.86</v>
      </c>
      <c r="S23" s="77">
        <v>12337.84</v>
      </c>
      <c r="T23" s="78">
        <v>15929.78</v>
      </c>
    </row>
    <row r="24" spans="1:20" ht="12.75">
      <c r="A24" s="67" t="s">
        <v>244</v>
      </c>
      <c r="B24" s="79">
        <v>69873.19717182744</v>
      </c>
      <c r="C24" s="79">
        <v>50211.16050488378</v>
      </c>
      <c r="D24" s="79">
        <v>41007.341944423046</v>
      </c>
      <c r="E24" s="79">
        <v>47024.06254989652</v>
      </c>
      <c r="F24" s="79">
        <v>37693.842495319586</v>
      </c>
      <c r="G24" s="79">
        <v>35864.52651806129</v>
      </c>
      <c r="H24" s="79">
        <v>15020.89281042215</v>
      </c>
      <c r="I24" s="80">
        <v>13310.198232585688</v>
      </c>
      <c r="L24" s="67" t="s">
        <v>244</v>
      </c>
      <c r="M24" s="79">
        <v>430498.13012302015</v>
      </c>
      <c r="N24" s="79">
        <v>310860.8990638801</v>
      </c>
      <c r="O24" s="79">
        <v>255600.8599980697</v>
      </c>
      <c r="P24" s="79">
        <v>291309.76846265316</v>
      </c>
      <c r="Q24" s="79">
        <v>230881.01824151492</v>
      </c>
      <c r="R24" s="79">
        <v>219371.69688578384</v>
      </c>
      <c r="S24" s="79">
        <v>91142.85374993834</v>
      </c>
      <c r="T24" s="80">
        <v>81572.72112873616</v>
      </c>
    </row>
    <row r="25" spans="1:20" ht="13.5" thickBot="1">
      <c r="A25" s="68" t="s">
        <v>240</v>
      </c>
      <c r="B25" s="81">
        <v>111980.56717182744</v>
      </c>
      <c r="C25" s="81">
        <v>86497.91050488378</v>
      </c>
      <c r="D25" s="81">
        <v>88365.39194442304</v>
      </c>
      <c r="E25" s="81">
        <v>92758.51254989652</v>
      </c>
      <c r="F25" s="81">
        <v>86530.49249531957</v>
      </c>
      <c r="G25" s="81">
        <v>65889.1065180613</v>
      </c>
      <c r="H25" s="81">
        <v>42369.25281042215</v>
      </c>
      <c r="I25" s="82">
        <v>41220.16823258569</v>
      </c>
      <c r="L25" s="68" t="s">
        <v>240</v>
      </c>
      <c r="M25" s="81">
        <v>501684.5401230202</v>
      </c>
      <c r="N25" s="81">
        <v>384077.60906388005</v>
      </c>
      <c r="O25" s="81">
        <v>305486.4029980697</v>
      </c>
      <c r="P25" s="81">
        <v>346201.1784626532</v>
      </c>
      <c r="Q25" s="81">
        <v>299941.0282415149</v>
      </c>
      <c r="R25" s="81">
        <v>261900.24688578385</v>
      </c>
      <c r="S25" s="81">
        <v>132718.71474993834</v>
      </c>
      <c r="T25" s="82">
        <v>153092.64112873614</v>
      </c>
    </row>
    <row r="26" ht="13.5" thickBot="1"/>
    <row r="27" spans="1:20" ht="12.75">
      <c r="A27" s="66" t="s">
        <v>248</v>
      </c>
      <c r="B27" s="69">
        <v>2002</v>
      </c>
      <c r="C27" s="69">
        <v>2003</v>
      </c>
      <c r="D27" s="69">
        <v>2004</v>
      </c>
      <c r="E27" s="69">
        <v>2005</v>
      </c>
      <c r="F27" s="69">
        <v>2006</v>
      </c>
      <c r="G27" s="69">
        <v>2007</v>
      </c>
      <c r="H27" s="69">
        <v>2008</v>
      </c>
      <c r="I27" s="70">
        <v>2009</v>
      </c>
      <c r="L27" s="66" t="s">
        <v>257</v>
      </c>
      <c r="M27" s="69">
        <v>2002</v>
      </c>
      <c r="N27" s="69">
        <v>2003</v>
      </c>
      <c r="O27" s="69">
        <v>2004</v>
      </c>
      <c r="P27" s="69">
        <v>2005</v>
      </c>
      <c r="Q27" s="69">
        <v>2006</v>
      </c>
      <c r="R27" s="69">
        <v>2007</v>
      </c>
      <c r="S27" s="69">
        <v>2008</v>
      </c>
      <c r="T27" s="70">
        <v>2009</v>
      </c>
    </row>
    <row r="28" spans="1:20" ht="12.75">
      <c r="A28" s="67" t="s">
        <v>242</v>
      </c>
      <c r="B28" s="77">
        <v>192030.46</v>
      </c>
      <c r="C28" s="77">
        <v>192717.76</v>
      </c>
      <c r="D28" s="77">
        <v>206160.96</v>
      </c>
      <c r="E28" s="77">
        <v>146364.26</v>
      </c>
      <c r="F28" s="77">
        <v>148242.26</v>
      </c>
      <c r="G28" s="77">
        <v>169126.59</v>
      </c>
      <c r="H28" s="77">
        <v>209935.77</v>
      </c>
      <c r="I28" s="78">
        <v>221084.12</v>
      </c>
      <c r="L28" s="67" t="s">
        <v>242</v>
      </c>
      <c r="M28" s="77">
        <v>79014.32</v>
      </c>
      <c r="N28" s="77">
        <v>78262.52</v>
      </c>
      <c r="O28" s="77">
        <v>81975.96</v>
      </c>
      <c r="P28" s="77">
        <v>94199.16</v>
      </c>
      <c r="Q28" s="77">
        <v>107404.86</v>
      </c>
      <c r="R28" s="77">
        <v>93737.21</v>
      </c>
      <c r="S28" s="77">
        <v>75973.419</v>
      </c>
      <c r="T28" s="78">
        <v>111320.11</v>
      </c>
    </row>
    <row r="29" spans="1:20" ht="12.75">
      <c r="A29" s="67" t="s">
        <v>243</v>
      </c>
      <c r="B29" s="77">
        <v>1330.3</v>
      </c>
      <c r="C29" s="77">
        <v>5963</v>
      </c>
      <c r="D29" s="77">
        <v>6232.1</v>
      </c>
      <c r="E29" s="77">
        <v>6886.7</v>
      </c>
      <c r="F29" s="77">
        <v>85.7</v>
      </c>
      <c r="G29" s="77">
        <v>-0.62</v>
      </c>
      <c r="H29" s="77">
        <v>0</v>
      </c>
      <c r="I29" s="78">
        <v>0</v>
      </c>
      <c r="L29" s="67" t="s">
        <v>243</v>
      </c>
      <c r="M29" s="77">
        <v>42714.6</v>
      </c>
      <c r="N29" s="77">
        <v>46587.7</v>
      </c>
      <c r="O29" s="77">
        <v>51339</v>
      </c>
      <c r="P29" s="77">
        <v>47079.4</v>
      </c>
      <c r="Q29" s="77">
        <v>37462.4</v>
      </c>
      <c r="R29" s="77">
        <v>21197.54</v>
      </c>
      <c r="S29" s="77">
        <v>20671.21</v>
      </c>
      <c r="T29" s="78">
        <v>21275.02</v>
      </c>
    </row>
    <row r="30" spans="1:20" ht="12.75">
      <c r="A30" s="67" t="s">
        <v>244</v>
      </c>
      <c r="B30" s="79">
        <v>126804.69934381498</v>
      </c>
      <c r="C30" s="79">
        <v>91058.10330523756</v>
      </c>
      <c r="D30" s="79">
        <v>74341.11409210805</v>
      </c>
      <c r="E30" s="79">
        <v>85253.72225542432</v>
      </c>
      <c r="F30" s="79">
        <v>68235.31630238608</v>
      </c>
      <c r="G30" s="79">
        <v>65238.53148678387</v>
      </c>
      <c r="H30" s="79">
        <v>27047.478940766996</v>
      </c>
      <c r="I30" s="80">
        <v>24089.96650603449</v>
      </c>
      <c r="L30" s="67" t="s">
        <v>244</v>
      </c>
      <c r="M30" s="79">
        <v>304237.2658674345</v>
      </c>
      <c r="N30" s="79">
        <v>226290.66614703444</v>
      </c>
      <c r="O30" s="79">
        <v>186951.9359589052</v>
      </c>
      <c r="P30" s="79">
        <v>211153.61658796106</v>
      </c>
      <c r="Q30" s="79">
        <v>175403.64883703933</v>
      </c>
      <c r="R30" s="79">
        <v>172921.1297346006</v>
      </c>
      <c r="S30" s="79">
        <v>82764.81626955417</v>
      </c>
      <c r="T30" s="80">
        <v>64264.598342434474</v>
      </c>
    </row>
    <row r="31" spans="1:20" ht="13.5" thickBot="1">
      <c r="A31" s="68" t="s">
        <v>240</v>
      </c>
      <c r="B31" s="81">
        <v>320165.459343815</v>
      </c>
      <c r="C31" s="81">
        <v>289738.86330523755</v>
      </c>
      <c r="D31" s="81">
        <v>286734.1740921081</v>
      </c>
      <c r="E31" s="81">
        <v>238504.68225542433</v>
      </c>
      <c r="F31" s="81">
        <v>216563.2763023861</v>
      </c>
      <c r="G31" s="81">
        <v>234364.50148678388</v>
      </c>
      <c r="H31" s="81">
        <v>236983.248940767</v>
      </c>
      <c r="I31" s="82">
        <v>245174.08650603448</v>
      </c>
      <c r="L31" s="68" t="s">
        <v>240</v>
      </c>
      <c r="M31" s="81">
        <v>425966.1858674345</v>
      </c>
      <c r="N31" s="81">
        <v>351140.8861470344</v>
      </c>
      <c r="O31" s="81">
        <v>320266.8959589052</v>
      </c>
      <c r="P31" s="81">
        <v>352432.17658796103</v>
      </c>
      <c r="Q31" s="81">
        <v>320270.9088370394</v>
      </c>
      <c r="R31" s="81">
        <v>287855.8797346006</v>
      </c>
      <c r="S31" s="81">
        <v>179409.44526955415</v>
      </c>
      <c r="T31" s="82">
        <v>196859.72834243448</v>
      </c>
    </row>
    <row r="32" ht="13.5" thickBot="1"/>
    <row r="33" spans="1:20" ht="12.75">
      <c r="A33" s="66" t="s">
        <v>249</v>
      </c>
      <c r="B33" s="69">
        <v>2002</v>
      </c>
      <c r="C33" s="69">
        <v>2003</v>
      </c>
      <c r="D33" s="69">
        <v>2004</v>
      </c>
      <c r="E33" s="69">
        <v>2005</v>
      </c>
      <c r="F33" s="69">
        <v>2006</v>
      </c>
      <c r="G33" s="69">
        <v>2007</v>
      </c>
      <c r="H33" s="69">
        <v>2008</v>
      </c>
      <c r="I33" s="70">
        <v>2009</v>
      </c>
      <c r="L33" s="71" t="s">
        <v>258</v>
      </c>
      <c r="M33" s="69">
        <v>2002</v>
      </c>
      <c r="N33" s="69">
        <v>2003</v>
      </c>
      <c r="O33" s="69">
        <v>2004</v>
      </c>
      <c r="P33" s="69">
        <v>2005</v>
      </c>
      <c r="Q33" s="69">
        <v>2006</v>
      </c>
      <c r="R33" s="69">
        <v>2007</v>
      </c>
      <c r="S33" s="69">
        <v>2008</v>
      </c>
      <c r="T33" s="70">
        <v>2009</v>
      </c>
    </row>
    <row r="34" spans="1:20" ht="12.75">
      <c r="A34" s="67" t="s">
        <v>242</v>
      </c>
      <c r="B34" s="77">
        <v>33064.82</v>
      </c>
      <c r="C34" s="77">
        <v>29515.058</v>
      </c>
      <c r="D34" s="77">
        <v>33047.62</v>
      </c>
      <c r="E34" s="77">
        <v>33055.02</v>
      </c>
      <c r="F34" s="77">
        <v>33047.82</v>
      </c>
      <c r="G34" s="77">
        <v>27630.76</v>
      </c>
      <c r="H34" s="77">
        <v>31203.25</v>
      </c>
      <c r="I34" s="78">
        <v>60177.997</v>
      </c>
      <c r="L34" s="72" t="s">
        <v>242</v>
      </c>
      <c r="M34" s="77">
        <v>53746.41</v>
      </c>
      <c r="N34" s="77">
        <v>53231.11</v>
      </c>
      <c r="O34" s="77">
        <v>52897.61</v>
      </c>
      <c r="P34" s="77">
        <v>52931.11</v>
      </c>
      <c r="Q34" s="77">
        <v>110326.91</v>
      </c>
      <c r="R34" s="77">
        <v>71704.9</v>
      </c>
      <c r="S34" s="77">
        <v>77949.02400000002</v>
      </c>
      <c r="T34" s="78">
        <v>95358.431</v>
      </c>
    </row>
    <row r="35" spans="1:20" ht="12.75">
      <c r="A35" s="67" t="s">
        <v>243</v>
      </c>
      <c r="B35" s="77">
        <v>20649.5</v>
      </c>
      <c r="C35" s="77">
        <v>23079.9</v>
      </c>
      <c r="D35" s="77">
        <v>30128.2</v>
      </c>
      <c r="E35" s="77">
        <v>36023.3</v>
      </c>
      <c r="F35" s="77">
        <v>24321.7</v>
      </c>
      <c r="G35" s="77">
        <v>15014.7</v>
      </c>
      <c r="H35" s="77">
        <v>13636.47</v>
      </c>
      <c r="I35" s="78">
        <v>13823.23</v>
      </c>
      <c r="L35" s="72" t="s">
        <v>243</v>
      </c>
      <c r="M35" s="77">
        <v>78875.1</v>
      </c>
      <c r="N35" s="77">
        <v>94399.1</v>
      </c>
      <c r="O35" s="77">
        <v>87935.3</v>
      </c>
      <c r="P35" s="77">
        <v>84134.3</v>
      </c>
      <c r="Q35" s="77">
        <v>36806.9</v>
      </c>
      <c r="R35" s="77">
        <v>30644.03</v>
      </c>
      <c r="S35" s="77">
        <v>27441.32</v>
      </c>
      <c r="T35" s="78">
        <v>28790.77</v>
      </c>
    </row>
    <row r="36" spans="1:20" ht="12.75">
      <c r="A36" s="67" t="s">
        <v>244</v>
      </c>
      <c r="B36" s="79">
        <v>83048.17754016625</v>
      </c>
      <c r="C36" s="79">
        <v>59963.31052141953</v>
      </c>
      <c r="D36" s="79">
        <v>48883.19157593314</v>
      </c>
      <c r="E36" s="79">
        <v>56491.763979973795</v>
      </c>
      <c r="F36" s="79">
        <v>44495.38714044898</v>
      </c>
      <c r="G36" s="79">
        <v>42251.14494784601</v>
      </c>
      <c r="H36" s="79">
        <v>17507.708789752658</v>
      </c>
      <c r="I36" s="80">
        <v>15585.019011387947</v>
      </c>
      <c r="L36" s="72" t="s">
        <v>244</v>
      </c>
      <c r="M36" s="79">
        <v>319437.5976553957</v>
      </c>
      <c r="N36" s="79">
        <v>232866.42566769285</v>
      </c>
      <c r="O36" s="79">
        <v>193617.8479349461</v>
      </c>
      <c r="P36" s="79">
        <v>217177.40538262128</v>
      </c>
      <c r="Q36" s="79">
        <v>183550.9257352851</v>
      </c>
      <c r="R36" s="79">
        <v>166039.9854868758</v>
      </c>
      <c r="S36" s="79">
        <v>73861.58077407088</v>
      </c>
      <c r="T36" s="80">
        <v>65458.14078936566</v>
      </c>
    </row>
    <row r="37" spans="1:20" ht="13.5" thickBot="1">
      <c r="A37" s="68" t="s">
        <v>240</v>
      </c>
      <c r="B37" s="81">
        <v>136762.49754016625</v>
      </c>
      <c r="C37" s="81">
        <v>112558.26852141952</v>
      </c>
      <c r="D37" s="81">
        <v>112059.01157593314</v>
      </c>
      <c r="E37" s="81">
        <v>125570.0839799738</v>
      </c>
      <c r="F37" s="81">
        <v>101864.90714044898</v>
      </c>
      <c r="G37" s="81">
        <v>84896.60494784602</v>
      </c>
      <c r="H37" s="81">
        <v>62347.42878975266</v>
      </c>
      <c r="I37" s="82">
        <v>89586.24601138795</v>
      </c>
      <c r="L37" s="73" t="s">
        <v>240</v>
      </c>
      <c r="M37" s="81">
        <v>452059.1076553957</v>
      </c>
      <c r="N37" s="81">
        <v>380496.63566769287</v>
      </c>
      <c r="O37" s="81">
        <v>334450.7579349461</v>
      </c>
      <c r="P37" s="81">
        <v>354242.81538262125</v>
      </c>
      <c r="Q37" s="81">
        <v>330684.7357352851</v>
      </c>
      <c r="R37" s="81">
        <v>268388.9154868758</v>
      </c>
      <c r="S37" s="81">
        <v>179251.9247740709</v>
      </c>
      <c r="T37" s="82">
        <v>189607.34178936566</v>
      </c>
    </row>
    <row r="38" ht="13.5" thickBot="1"/>
    <row r="39" spans="1:20" ht="12.75">
      <c r="A39" s="66" t="s">
        <v>250</v>
      </c>
      <c r="B39" s="69">
        <v>2002</v>
      </c>
      <c r="C39" s="69">
        <v>2003</v>
      </c>
      <c r="D39" s="69">
        <v>2004</v>
      </c>
      <c r="E39" s="69">
        <v>2005</v>
      </c>
      <c r="F39" s="69">
        <v>2006</v>
      </c>
      <c r="G39" s="69">
        <v>2007</v>
      </c>
      <c r="H39" s="69">
        <v>2008</v>
      </c>
      <c r="I39" s="70">
        <v>2009</v>
      </c>
      <c r="L39" s="66" t="s">
        <v>259</v>
      </c>
      <c r="M39" s="69">
        <v>2002</v>
      </c>
      <c r="N39" s="69">
        <v>2003</v>
      </c>
      <c r="O39" s="69">
        <v>2004</v>
      </c>
      <c r="P39" s="69">
        <v>2005</v>
      </c>
      <c r="Q39" s="69">
        <v>2006</v>
      </c>
      <c r="R39" s="69">
        <v>2007</v>
      </c>
      <c r="S39" s="69">
        <v>2008</v>
      </c>
      <c r="T39" s="70">
        <v>2009</v>
      </c>
    </row>
    <row r="40" spans="1:20" ht="12.75">
      <c r="A40" s="67" t="s">
        <v>242</v>
      </c>
      <c r="B40" s="77">
        <v>327280.53</v>
      </c>
      <c r="C40" s="77">
        <v>323073.13</v>
      </c>
      <c r="D40" s="77">
        <v>347934.43</v>
      </c>
      <c r="E40" s="77">
        <v>318892.13</v>
      </c>
      <c r="F40" s="77">
        <v>674285.43</v>
      </c>
      <c r="G40" s="77">
        <v>623955.97</v>
      </c>
      <c r="H40" s="77">
        <v>622270.17</v>
      </c>
      <c r="I40" s="78">
        <v>745061.31</v>
      </c>
      <c r="L40" s="67" t="s">
        <v>242</v>
      </c>
      <c r="M40" s="77">
        <v>36890.83</v>
      </c>
      <c r="N40" s="77">
        <v>36033.13</v>
      </c>
      <c r="O40" s="77">
        <v>36268.73</v>
      </c>
      <c r="P40" s="77">
        <v>37157.93</v>
      </c>
      <c r="Q40" s="77">
        <v>41844.758571428574</v>
      </c>
      <c r="R40" s="77">
        <v>48986.56</v>
      </c>
      <c r="S40" s="77">
        <v>36354.021</v>
      </c>
      <c r="T40" s="78">
        <v>39773.431</v>
      </c>
    </row>
    <row r="41" spans="1:20" ht="12.75">
      <c r="A41" s="67" t="s">
        <v>243</v>
      </c>
      <c r="B41" s="77">
        <v>491411.2</v>
      </c>
      <c r="C41" s="77">
        <v>436972.8</v>
      </c>
      <c r="D41" s="77">
        <v>547475.2</v>
      </c>
      <c r="E41" s="77">
        <v>456524.2</v>
      </c>
      <c r="F41" s="77">
        <v>157263</v>
      </c>
      <c r="G41" s="77">
        <v>224046.23</v>
      </c>
      <c r="H41" s="77">
        <v>150239.82</v>
      </c>
      <c r="I41" s="78">
        <v>165941.88</v>
      </c>
      <c r="L41" s="67" t="s">
        <v>243</v>
      </c>
      <c r="M41" s="77">
        <v>40412.6</v>
      </c>
      <c r="N41" s="77">
        <v>41819.8</v>
      </c>
      <c r="O41" s="77">
        <v>40544.9</v>
      </c>
      <c r="P41" s="77">
        <v>40933.5</v>
      </c>
      <c r="Q41" s="77">
        <v>19782.5</v>
      </c>
      <c r="R41" s="77">
        <v>22603.59</v>
      </c>
      <c r="S41" s="77">
        <v>16100.83</v>
      </c>
      <c r="T41" s="78">
        <v>16926.46</v>
      </c>
    </row>
    <row r="42" spans="1:20" ht="12.75">
      <c r="A42" s="67" t="s">
        <v>244</v>
      </c>
      <c r="B42" s="79">
        <v>658819.8291561508</v>
      </c>
      <c r="C42" s="79">
        <v>552533.4676920044</v>
      </c>
      <c r="D42" s="79">
        <v>517736.144447653</v>
      </c>
      <c r="E42" s="79">
        <v>559285.3064853082</v>
      </c>
      <c r="F42" s="79">
        <v>449176.88882803405</v>
      </c>
      <c r="G42" s="79">
        <v>413718.9349583647</v>
      </c>
      <c r="H42" s="79">
        <v>254599.6734783759</v>
      </c>
      <c r="I42" s="80">
        <v>195204.150684586</v>
      </c>
      <c r="L42" s="67" t="s">
        <v>244</v>
      </c>
      <c r="M42" s="79">
        <v>1475115.4563392112</v>
      </c>
      <c r="N42" s="79">
        <v>1059338.2412358136</v>
      </c>
      <c r="O42" s="79">
        <v>864924.3461941694</v>
      </c>
      <c r="P42" s="79">
        <v>992082.9146415929</v>
      </c>
      <c r="Q42" s="79">
        <v>793717.9824210226</v>
      </c>
      <c r="R42" s="79">
        <v>758783.6205565236</v>
      </c>
      <c r="S42" s="79">
        <v>314657.75969007023</v>
      </c>
      <c r="T42" s="80">
        <v>280306.8088092265</v>
      </c>
    </row>
    <row r="43" spans="1:20" ht="13.5" thickBot="1">
      <c r="A43" s="68" t="s">
        <v>240</v>
      </c>
      <c r="B43" s="81">
        <v>1477511.5591561508</v>
      </c>
      <c r="C43" s="81">
        <v>1312579.3976920045</v>
      </c>
      <c r="D43" s="81">
        <v>1413145.774447653</v>
      </c>
      <c r="E43" s="81">
        <v>1334701.6364853084</v>
      </c>
      <c r="F43" s="81">
        <v>1280725.3188280342</v>
      </c>
      <c r="G43" s="81">
        <v>1261721.1349583645</v>
      </c>
      <c r="H43" s="81">
        <v>1027109.6634783761</v>
      </c>
      <c r="I43" s="82">
        <v>1106207.340684586</v>
      </c>
      <c r="L43" s="68" t="s">
        <v>240</v>
      </c>
      <c r="M43" s="81">
        <v>1552418.8863392111</v>
      </c>
      <c r="N43" s="81">
        <v>1137191.1712358135</v>
      </c>
      <c r="O43" s="81">
        <v>941737.9761941694</v>
      </c>
      <c r="P43" s="81">
        <v>1070174.3446415928</v>
      </c>
      <c r="Q43" s="81">
        <v>855345.2409924512</v>
      </c>
      <c r="R43" s="81">
        <v>830373.7705565236</v>
      </c>
      <c r="S43" s="81">
        <v>367112.61069007026</v>
      </c>
      <c r="T43" s="82">
        <v>337006.6998092265</v>
      </c>
    </row>
    <row r="44" ht="13.5" thickBot="1"/>
    <row r="45" spans="1:20" ht="12.75">
      <c r="A45" s="66" t="s">
        <v>251</v>
      </c>
      <c r="B45" s="69">
        <v>2002</v>
      </c>
      <c r="C45" s="69">
        <v>2003</v>
      </c>
      <c r="D45" s="69">
        <v>2004</v>
      </c>
      <c r="E45" s="69">
        <v>2005</v>
      </c>
      <c r="F45" s="69">
        <v>2006</v>
      </c>
      <c r="G45" s="69">
        <v>2007</v>
      </c>
      <c r="H45" s="69">
        <v>2008</v>
      </c>
      <c r="I45" s="70">
        <v>2009</v>
      </c>
      <c r="L45" s="66" t="s">
        <v>260</v>
      </c>
      <c r="M45" s="69">
        <v>2002</v>
      </c>
      <c r="N45" s="69">
        <v>2003</v>
      </c>
      <c r="O45" s="69">
        <v>2004</v>
      </c>
      <c r="P45" s="69">
        <v>2005</v>
      </c>
      <c r="Q45" s="69">
        <v>2006</v>
      </c>
      <c r="R45" s="69">
        <v>2007</v>
      </c>
      <c r="S45" s="69">
        <v>2008</v>
      </c>
      <c r="T45" s="70">
        <v>2009</v>
      </c>
    </row>
    <row r="46" spans="1:20" ht="12.75">
      <c r="A46" s="67" t="s">
        <v>242</v>
      </c>
      <c r="B46" s="77">
        <v>373312.5</v>
      </c>
      <c r="C46" s="77">
        <v>370249.8</v>
      </c>
      <c r="D46" s="77">
        <v>369196.7</v>
      </c>
      <c r="E46" s="77">
        <v>372602.9</v>
      </c>
      <c r="F46" s="77">
        <v>882319</v>
      </c>
      <c r="G46" s="77">
        <v>723928.64</v>
      </c>
      <c r="H46" s="77">
        <v>688127.52</v>
      </c>
      <c r="I46" s="78">
        <v>794619.64</v>
      </c>
      <c r="L46" s="67" t="s">
        <v>242</v>
      </c>
      <c r="M46" s="77">
        <v>29063.84</v>
      </c>
      <c r="N46" s="77">
        <v>30212.93</v>
      </c>
      <c r="O46" s="77">
        <v>29840.73</v>
      </c>
      <c r="P46" s="77">
        <v>29926.03</v>
      </c>
      <c r="Q46" s="77">
        <v>38298.53</v>
      </c>
      <c r="R46" s="77">
        <v>38957</v>
      </c>
      <c r="S46" s="77">
        <v>29757.61</v>
      </c>
      <c r="T46" s="78">
        <v>31123.33</v>
      </c>
    </row>
    <row r="47" spans="1:20" ht="12.75">
      <c r="A47" s="67" t="s">
        <v>243</v>
      </c>
      <c r="B47" s="77">
        <v>830761.8</v>
      </c>
      <c r="C47" s="77">
        <v>832130.6</v>
      </c>
      <c r="D47" s="77">
        <v>860394</v>
      </c>
      <c r="E47" s="77">
        <v>809061.2</v>
      </c>
      <c r="F47" s="77">
        <v>400420</v>
      </c>
      <c r="G47" s="77">
        <v>286628.18</v>
      </c>
      <c r="H47" s="77">
        <v>269552.4</v>
      </c>
      <c r="I47" s="78">
        <v>276082.08</v>
      </c>
      <c r="L47" s="67" t="s">
        <v>243</v>
      </c>
      <c r="M47" s="77">
        <v>23301.3</v>
      </c>
      <c r="N47" s="77">
        <v>20874.2</v>
      </c>
      <c r="O47" s="77">
        <v>31376</v>
      </c>
      <c r="P47" s="77">
        <v>14753</v>
      </c>
      <c r="Q47" s="77">
        <v>19151.6</v>
      </c>
      <c r="R47" s="77">
        <v>11896.62</v>
      </c>
      <c r="S47" s="77">
        <v>8385.71</v>
      </c>
      <c r="T47" s="78">
        <v>8728.18</v>
      </c>
    </row>
    <row r="48" spans="1:20" ht="12.75">
      <c r="A48" s="67" t="s">
        <v>244</v>
      </c>
      <c r="B48" s="79">
        <v>645045.7163400644</v>
      </c>
      <c r="C48" s="79">
        <v>465305.4012735857</v>
      </c>
      <c r="D48" s="79">
        <v>390047.87353125826</v>
      </c>
      <c r="E48" s="79">
        <v>442557.63398567575</v>
      </c>
      <c r="F48" s="79">
        <v>355071.0936086776</v>
      </c>
      <c r="G48" s="79">
        <v>340930.17054547777</v>
      </c>
      <c r="H48" s="79">
        <v>154660.43720027583</v>
      </c>
      <c r="I48" s="80">
        <v>139372.5116650758</v>
      </c>
      <c r="L48" s="67" t="s">
        <v>244</v>
      </c>
      <c r="M48" s="79">
        <v>110981.44068801402</v>
      </c>
      <c r="N48" s="79">
        <v>80747.77728889287</v>
      </c>
      <c r="O48" s="79">
        <v>66855.86560999855</v>
      </c>
      <c r="P48" s="79">
        <v>77055.02286147105</v>
      </c>
      <c r="Q48" s="79">
        <v>61724.319381715526</v>
      </c>
      <c r="R48" s="79">
        <v>57632.7099929689</v>
      </c>
      <c r="S48" s="79">
        <v>25516.571819941153</v>
      </c>
      <c r="T48" s="80">
        <v>22493.456005827335</v>
      </c>
    </row>
    <row r="49" spans="1:20" ht="13.5" thickBot="1">
      <c r="A49" s="68" t="s">
        <v>240</v>
      </c>
      <c r="B49" s="81">
        <v>1849120.0163400644</v>
      </c>
      <c r="C49" s="81">
        <v>1667685.8012735858</v>
      </c>
      <c r="D49" s="81">
        <v>1619638.5735312582</v>
      </c>
      <c r="E49" s="81">
        <v>1624221.733985676</v>
      </c>
      <c r="F49" s="81">
        <v>1637810.0936086776</v>
      </c>
      <c r="G49" s="81">
        <v>1351486.9905454777</v>
      </c>
      <c r="H49" s="81">
        <v>1112340.3572002759</v>
      </c>
      <c r="I49" s="82">
        <v>1210074.2316650758</v>
      </c>
      <c r="L49" s="68" t="s">
        <v>240</v>
      </c>
      <c r="M49" s="81">
        <v>163346.58068801402</v>
      </c>
      <c r="N49" s="81">
        <v>131834.9072888929</v>
      </c>
      <c r="O49" s="81">
        <v>128072.59560999855</v>
      </c>
      <c r="P49" s="81">
        <v>121734.05286147105</v>
      </c>
      <c r="Q49" s="81">
        <v>119174.44938171553</v>
      </c>
      <c r="R49" s="81">
        <v>108486.3299929689</v>
      </c>
      <c r="S49" s="81">
        <v>63659.89181994114</v>
      </c>
      <c r="T49" s="82">
        <v>62344.96600582734</v>
      </c>
    </row>
    <row r="50" ht="13.5" thickBot="1"/>
    <row r="51" spans="1:9" ht="12.75">
      <c r="A51" s="66" t="s">
        <v>252</v>
      </c>
      <c r="B51" s="69">
        <v>2002</v>
      </c>
      <c r="C51" s="69">
        <v>2003</v>
      </c>
      <c r="D51" s="69">
        <v>2004</v>
      </c>
      <c r="E51" s="69">
        <v>2005</v>
      </c>
      <c r="F51" s="69">
        <v>2006</v>
      </c>
      <c r="G51" s="69">
        <v>2007</v>
      </c>
      <c r="H51" s="69">
        <v>2008</v>
      </c>
      <c r="I51" s="70">
        <v>2009</v>
      </c>
    </row>
    <row r="52" spans="1:9" ht="12.75">
      <c r="A52" s="67" t="s">
        <v>242</v>
      </c>
      <c r="B52" s="77">
        <v>164852.55</v>
      </c>
      <c r="C52" s="77">
        <v>165000.95</v>
      </c>
      <c r="D52" s="77">
        <v>164997.45</v>
      </c>
      <c r="E52" s="77">
        <v>157067.75</v>
      </c>
      <c r="F52" s="77">
        <v>162401.35</v>
      </c>
      <c r="G52" s="77">
        <v>230645.96</v>
      </c>
      <c r="H52" s="77">
        <v>240215.055</v>
      </c>
      <c r="I52" s="78">
        <v>338370.60899999994</v>
      </c>
    </row>
    <row r="53" spans="1:9" ht="12.75">
      <c r="A53" s="67" t="s">
        <v>243</v>
      </c>
      <c r="B53" s="77">
        <v>172047</v>
      </c>
      <c r="C53" s="77">
        <v>177659.7</v>
      </c>
      <c r="D53" s="77">
        <v>214584.3</v>
      </c>
      <c r="E53" s="77">
        <v>219299</v>
      </c>
      <c r="F53" s="77">
        <v>116667.2</v>
      </c>
      <c r="G53" s="77">
        <v>78887.94</v>
      </c>
      <c r="H53" s="77">
        <v>71518.16</v>
      </c>
      <c r="I53" s="78">
        <v>71689.36</v>
      </c>
    </row>
    <row r="54" spans="1:9" ht="12.75">
      <c r="A54" s="67" t="s">
        <v>244</v>
      </c>
      <c r="B54" s="79">
        <v>138509.2902779483</v>
      </c>
      <c r="C54" s="79">
        <v>145646.7601009114</v>
      </c>
      <c r="D54" s="79">
        <v>127450.70800697235</v>
      </c>
      <c r="E54" s="79">
        <v>111090.00091970724</v>
      </c>
      <c r="F54" s="79">
        <v>106563.78957457385</v>
      </c>
      <c r="G54" s="79">
        <v>66561.55843252466</v>
      </c>
      <c r="H54" s="79">
        <v>46958.219663232114</v>
      </c>
      <c r="I54" s="80">
        <v>29518.965127026164</v>
      </c>
    </row>
    <row r="55" spans="1:9" ht="13.5" thickBot="1">
      <c r="A55" s="68" t="s">
        <v>240</v>
      </c>
      <c r="B55" s="81">
        <v>475408.84027794836</v>
      </c>
      <c r="C55" s="81">
        <v>488307.4101009114</v>
      </c>
      <c r="D55" s="81">
        <v>507032.45800697233</v>
      </c>
      <c r="E55" s="81">
        <v>487456.75091970724</v>
      </c>
      <c r="F55" s="81">
        <v>385632.33957457385</v>
      </c>
      <c r="G55" s="81">
        <v>376095.4584325247</v>
      </c>
      <c r="H55" s="81">
        <v>358691.43466323207</v>
      </c>
      <c r="I55" s="82">
        <v>439578.93412702606</v>
      </c>
    </row>
    <row r="57" spans="14:19" ht="12.75">
      <c r="N57" s="174"/>
      <c r="O57" s="170"/>
      <c r="P57" s="170"/>
      <c r="Q57" s="170"/>
      <c r="R57" s="170"/>
      <c r="S57" s="170"/>
    </row>
    <row r="58" spans="1:19" ht="13.5" thickBot="1">
      <c r="A58" s="179" t="s">
        <v>265</v>
      </c>
      <c r="B58" s="178"/>
      <c r="C58" s="178"/>
      <c r="D58" s="178"/>
      <c r="N58" s="87"/>
      <c r="O58" s="87"/>
      <c r="P58" s="87"/>
      <c r="Q58" s="87"/>
      <c r="R58" s="87"/>
      <c r="S58" s="87"/>
    </row>
    <row r="59" spans="1:19" ht="13.5" customHeight="1" thickBot="1" thickTop="1">
      <c r="A59" s="87"/>
      <c r="B59" s="87"/>
      <c r="C59" s="87"/>
      <c r="D59" s="87"/>
      <c r="E59" s="87"/>
      <c r="F59" s="87"/>
      <c r="G59" s="87"/>
      <c r="H59" s="87"/>
      <c r="I59" s="88"/>
      <c r="J59" s="182" t="s">
        <v>261</v>
      </c>
      <c r="K59" s="184" t="s">
        <v>262</v>
      </c>
      <c r="L59" s="180" t="s">
        <v>263</v>
      </c>
      <c r="N59" s="175"/>
      <c r="O59" s="176"/>
      <c r="P59" s="176"/>
      <c r="Q59" s="176"/>
      <c r="R59" s="176"/>
      <c r="S59" s="176"/>
    </row>
    <row r="60" spans="1:19" ht="14.25" thickBot="1" thickTop="1">
      <c r="A60" s="102" t="s">
        <v>266</v>
      </c>
      <c r="B60" s="103">
        <v>2002</v>
      </c>
      <c r="C60" s="90">
        <v>2003</v>
      </c>
      <c r="D60" s="90">
        <v>2004</v>
      </c>
      <c r="E60" s="90">
        <v>2005</v>
      </c>
      <c r="F60" s="90">
        <v>2006</v>
      </c>
      <c r="G60" s="90">
        <v>2007</v>
      </c>
      <c r="H60" s="90">
        <v>2008</v>
      </c>
      <c r="I60" s="94">
        <v>2009</v>
      </c>
      <c r="J60" s="183"/>
      <c r="K60" s="185"/>
      <c r="L60" s="181"/>
      <c r="N60" s="171"/>
      <c r="O60" s="172"/>
      <c r="P60" s="171"/>
      <c r="Q60" s="172"/>
      <c r="R60" s="171"/>
      <c r="S60" s="172"/>
    </row>
    <row r="61" spans="1:19" ht="13.5" thickTop="1">
      <c r="A61" s="95" t="s">
        <v>223</v>
      </c>
      <c r="B61" s="99">
        <v>408132.43</v>
      </c>
      <c r="C61" s="89">
        <v>402159.33</v>
      </c>
      <c r="D61" s="89">
        <v>399304.43</v>
      </c>
      <c r="E61" s="89">
        <v>408531.13</v>
      </c>
      <c r="F61" s="89">
        <v>1161280.03</v>
      </c>
      <c r="G61" s="89">
        <v>1725821.55</v>
      </c>
      <c r="H61" s="89">
        <v>1660892.99</v>
      </c>
      <c r="I61" s="91">
        <v>2092605.32</v>
      </c>
      <c r="J61" s="116">
        <f>AVERAGE(B61:I61)</f>
        <v>1032340.90125</v>
      </c>
      <c r="K61" s="119">
        <f>J61/$J$78</f>
        <v>0.26860584247729846</v>
      </c>
      <c r="L61" s="121">
        <f>(I61-B61)/B61</f>
        <v>4.127270381331864</v>
      </c>
      <c r="N61" s="172"/>
      <c r="O61" s="173"/>
      <c r="P61" s="172"/>
      <c r="Q61" s="173"/>
      <c r="R61" s="172"/>
      <c r="S61" s="173"/>
    </row>
    <row r="62" spans="1:19" ht="12.75">
      <c r="A62" s="96" t="s">
        <v>207</v>
      </c>
      <c r="B62" s="100">
        <v>173418.41</v>
      </c>
      <c r="C62" s="77">
        <v>171371.91</v>
      </c>
      <c r="D62" s="77">
        <v>173339.11</v>
      </c>
      <c r="E62" s="77">
        <v>171187.71</v>
      </c>
      <c r="F62" s="77">
        <v>428997.21</v>
      </c>
      <c r="G62" s="77">
        <v>319632.77</v>
      </c>
      <c r="H62" s="77">
        <v>342256.83</v>
      </c>
      <c r="I62" s="92">
        <v>358458.701</v>
      </c>
      <c r="J62" s="117">
        <f>AVERAGE(B62:I62)</f>
        <v>267332.831375</v>
      </c>
      <c r="K62" s="120">
        <f>J62/$J$78</f>
        <v>0.06955760476638718</v>
      </c>
      <c r="L62" s="121">
        <f aca="true" t="shared" si="0" ref="L62:L78">(I62-B62)/B62</f>
        <v>1.067016419998315</v>
      </c>
      <c r="N62" s="172"/>
      <c r="O62" s="173"/>
      <c r="P62" s="172"/>
      <c r="Q62" s="173"/>
      <c r="R62" s="172"/>
      <c r="S62" s="173"/>
    </row>
    <row r="63" spans="1:19" ht="12.75">
      <c r="A63" s="96" t="s">
        <v>208</v>
      </c>
      <c r="B63" s="100">
        <v>78081.79</v>
      </c>
      <c r="C63" s="77">
        <v>78081.6</v>
      </c>
      <c r="D63" s="77">
        <v>78112.1</v>
      </c>
      <c r="E63" s="77">
        <v>78034.1</v>
      </c>
      <c r="F63" s="77">
        <v>97330.7</v>
      </c>
      <c r="G63" s="77">
        <v>58731.42</v>
      </c>
      <c r="H63" s="77">
        <v>79435.93</v>
      </c>
      <c r="I63" s="92">
        <v>81805.55</v>
      </c>
      <c r="J63" s="116">
        <f aca="true" t="shared" si="1" ref="J63:J78">AVERAGE(B63:I63)</f>
        <v>78701.64875000001</v>
      </c>
      <c r="K63" s="119">
        <f aca="true" t="shared" si="2" ref="K63:K78">J63/$J$78</f>
        <v>0.020477463056292108</v>
      </c>
      <c r="L63" s="121">
        <f t="shared" si="0"/>
        <v>0.047690505046055036</v>
      </c>
      <c r="N63" s="172"/>
      <c r="O63" s="173"/>
      <c r="P63" s="172"/>
      <c r="Q63" s="173"/>
      <c r="R63" s="172"/>
      <c r="S63" s="173"/>
    </row>
    <row r="64" spans="1:19" ht="12.75">
      <c r="A64" s="96" t="s">
        <v>209</v>
      </c>
      <c r="B64" s="100">
        <v>23177.47</v>
      </c>
      <c r="C64" s="77">
        <v>22574.15</v>
      </c>
      <c r="D64" s="77">
        <v>22298.95</v>
      </c>
      <c r="E64" s="77">
        <v>22348.65</v>
      </c>
      <c r="F64" s="77">
        <v>33509.85</v>
      </c>
      <c r="G64" s="77">
        <v>19962.34</v>
      </c>
      <c r="H64" s="77">
        <v>18170.17</v>
      </c>
      <c r="I64" s="92">
        <v>17985.7</v>
      </c>
      <c r="J64" s="117">
        <f t="shared" si="1"/>
        <v>22503.410000000003</v>
      </c>
      <c r="K64" s="120">
        <f t="shared" si="2"/>
        <v>0.005855185427936723</v>
      </c>
      <c r="L64" s="121">
        <f t="shared" si="0"/>
        <v>-0.22400072139021215</v>
      </c>
      <c r="N64" s="172"/>
      <c r="O64" s="173"/>
      <c r="P64" s="172"/>
      <c r="Q64" s="173"/>
      <c r="R64" s="172"/>
      <c r="S64" s="173"/>
    </row>
    <row r="65" spans="1:19" ht="12.75">
      <c r="A65" s="96" t="s">
        <v>210</v>
      </c>
      <c r="B65" s="100">
        <v>192030.46</v>
      </c>
      <c r="C65" s="77">
        <v>192717.76</v>
      </c>
      <c r="D65" s="77">
        <v>206160.96</v>
      </c>
      <c r="E65" s="77">
        <v>146364.26</v>
      </c>
      <c r="F65" s="77">
        <v>148242.26</v>
      </c>
      <c r="G65" s="77">
        <v>169126.59</v>
      </c>
      <c r="H65" s="77">
        <v>209935.77</v>
      </c>
      <c r="I65" s="92">
        <v>221084.12</v>
      </c>
      <c r="J65" s="116">
        <f t="shared" si="1"/>
        <v>185707.77250000002</v>
      </c>
      <c r="K65" s="119">
        <f t="shared" si="2"/>
        <v>0.048319496618360866</v>
      </c>
      <c r="L65" s="121">
        <f t="shared" si="0"/>
        <v>0.15129714317197387</v>
      </c>
      <c r="N65" s="172"/>
      <c r="O65" s="173"/>
      <c r="P65" s="172"/>
      <c r="Q65" s="173"/>
      <c r="R65" s="172"/>
      <c r="S65" s="173"/>
    </row>
    <row r="66" spans="1:19" ht="12.75">
      <c r="A66" s="96" t="s">
        <v>211</v>
      </c>
      <c r="B66" s="100">
        <v>33064.82</v>
      </c>
      <c r="C66" s="77">
        <v>29515.058</v>
      </c>
      <c r="D66" s="77">
        <v>33047.62</v>
      </c>
      <c r="E66" s="77">
        <v>33055.02</v>
      </c>
      <c r="F66" s="77">
        <v>33047.82</v>
      </c>
      <c r="G66" s="77">
        <v>27630.76</v>
      </c>
      <c r="H66" s="77">
        <v>31203.25</v>
      </c>
      <c r="I66" s="92">
        <v>60177.997</v>
      </c>
      <c r="J66" s="117">
        <f t="shared" si="1"/>
        <v>35092.793125</v>
      </c>
      <c r="K66" s="120">
        <f t="shared" si="2"/>
        <v>0.009130829991147919</v>
      </c>
      <c r="L66" s="121">
        <f t="shared" si="0"/>
        <v>0.8200007439931626</v>
      </c>
      <c r="N66" s="172"/>
      <c r="O66" s="173"/>
      <c r="P66" s="172"/>
      <c r="Q66" s="173"/>
      <c r="R66" s="172"/>
      <c r="S66" s="173"/>
    </row>
    <row r="67" spans="1:19" ht="12.75">
      <c r="A67" s="96" t="s">
        <v>212</v>
      </c>
      <c r="B67" s="100">
        <v>327280.53</v>
      </c>
      <c r="C67" s="77">
        <v>323073.13</v>
      </c>
      <c r="D67" s="77">
        <v>347934.43</v>
      </c>
      <c r="E67" s="77">
        <v>318892.13</v>
      </c>
      <c r="F67" s="77">
        <v>674285.43</v>
      </c>
      <c r="G67" s="77">
        <v>623955.97</v>
      </c>
      <c r="H67" s="77">
        <v>622270.17</v>
      </c>
      <c r="I67" s="92">
        <v>745061.31</v>
      </c>
      <c r="J67" s="116">
        <f t="shared" si="1"/>
        <v>497844.1375</v>
      </c>
      <c r="K67" s="119">
        <f t="shared" si="2"/>
        <v>0.1295345789493115</v>
      </c>
      <c r="L67" s="121">
        <f t="shared" si="0"/>
        <v>1.2765219489225343</v>
      </c>
      <c r="N67" s="172"/>
      <c r="O67" s="173"/>
      <c r="P67" s="172"/>
      <c r="Q67" s="173"/>
      <c r="R67" s="172"/>
      <c r="S67" s="173"/>
    </row>
    <row r="68" spans="1:19" ht="12.75">
      <c r="A68" s="96" t="s">
        <v>213</v>
      </c>
      <c r="B68" s="100">
        <v>373312.5</v>
      </c>
      <c r="C68" s="77">
        <v>370249.8</v>
      </c>
      <c r="D68" s="77">
        <v>369196.7</v>
      </c>
      <c r="E68" s="77">
        <v>372602.9</v>
      </c>
      <c r="F68" s="77">
        <v>882319</v>
      </c>
      <c r="G68" s="77">
        <v>723928.64</v>
      </c>
      <c r="H68" s="77">
        <v>688127.52</v>
      </c>
      <c r="I68" s="92">
        <v>794619.64</v>
      </c>
      <c r="J68" s="117">
        <f t="shared" si="1"/>
        <v>571794.5875</v>
      </c>
      <c r="K68" s="120">
        <f t="shared" si="2"/>
        <v>0.14877582270878456</v>
      </c>
      <c r="L68" s="121">
        <f t="shared" si="0"/>
        <v>1.1285642457726437</v>
      </c>
      <c r="N68" s="172"/>
      <c r="O68" s="173"/>
      <c r="P68" s="172"/>
      <c r="Q68" s="173"/>
      <c r="R68" s="172"/>
      <c r="S68" s="173"/>
    </row>
    <row r="69" spans="1:19" ht="12.75">
      <c r="A69" s="96" t="s">
        <v>214</v>
      </c>
      <c r="B69" s="100">
        <v>164852.55</v>
      </c>
      <c r="C69" s="77">
        <v>165000.95</v>
      </c>
      <c r="D69" s="77">
        <v>164997.45</v>
      </c>
      <c r="E69" s="77">
        <v>157067.75</v>
      </c>
      <c r="F69" s="77">
        <v>162401.35</v>
      </c>
      <c r="G69" s="77">
        <v>230645.96</v>
      </c>
      <c r="H69" s="77">
        <v>240215.055</v>
      </c>
      <c r="I69" s="92">
        <v>338370.60899999994</v>
      </c>
      <c r="J69" s="116">
        <f t="shared" si="1"/>
        <v>202943.95924999999</v>
      </c>
      <c r="K69" s="119">
        <f t="shared" si="2"/>
        <v>0.05280419780328332</v>
      </c>
      <c r="L69" s="121">
        <f t="shared" si="0"/>
        <v>1.0525652105472434</v>
      </c>
      <c r="N69" s="172"/>
      <c r="O69" s="173"/>
      <c r="P69" s="172"/>
      <c r="Q69" s="173"/>
      <c r="R69" s="172"/>
      <c r="S69" s="173"/>
    </row>
    <row r="70" spans="1:19" ht="12.75">
      <c r="A70" s="96" t="s">
        <v>215</v>
      </c>
      <c r="B70" s="101">
        <v>146096.96</v>
      </c>
      <c r="C70" s="83">
        <v>146219.26</v>
      </c>
      <c r="D70" s="83">
        <v>139788.36</v>
      </c>
      <c r="E70" s="83">
        <v>145440.56</v>
      </c>
      <c r="F70" s="83">
        <v>157809.06</v>
      </c>
      <c r="G70" s="83">
        <v>136130.5</v>
      </c>
      <c r="H70" s="83">
        <v>147118.98</v>
      </c>
      <c r="I70" s="93">
        <v>183837.679</v>
      </c>
      <c r="J70" s="117">
        <f t="shared" si="1"/>
        <v>150305.169875</v>
      </c>
      <c r="K70" s="120">
        <f t="shared" si="2"/>
        <v>0.03910805697428317</v>
      </c>
      <c r="L70" s="121">
        <f t="shared" si="0"/>
        <v>0.2583265182246093</v>
      </c>
      <c r="N70" s="172"/>
      <c r="O70" s="173"/>
      <c r="P70" s="172"/>
      <c r="Q70" s="173"/>
      <c r="R70" s="172"/>
      <c r="S70" s="173"/>
    </row>
    <row r="71" spans="1:19" ht="12.75">
      <c r="A71" s="96" t="s">
        <v>216</v>
      </c>
      <c r="B71" s="100">
        <v>180899.52</v>
      </c>
      <c r="C71" s="77">
        <v>176875.72</v>
      </c>
      <c r="D71" s="77">
        <v>174160.9</v>
      </c>
      <c r="E71" s="77">
        <v>180551.3</v>
      </c>
      <c r="F71" s="77">
        <v>350758.2</v>
      </c>
      <c r="G71" s="77">
        <v>442848.09</v>
      </c>
      <c r="H71" s="77">
        <v>403161.643</v>
      </c>
      <c r="I71" s="92">
        <v>450405.12</v>
      </c>
      <c r="J71" s="116">
        <f t="shared" si="1"/>
        <v>294957.561625</v>
      </c>
      <c r="K71" s="119">
        <f t="shared" si="2"/>
        <v>0.07674531178547818</v>
      </c>
      <c r="L71" s="121">
        <f t="shared" si="0"/>
        <v>1.4898082648312168</v>
      </c>
      <c r="N71" s="172"/>
      <c r="O71" s="173"/>
      <c r="P71" s="172"/>
      <c r="Q71" s="173"/>
      <c r="R71" s="172"/>
      <c r="S71" s="173"/>
    </row>
    <row r="72" spans="1:19" ht="12.75">
      <c r="A72" s="96" t="s">
        <v>217</v>
      </c>
      <c r="B72" s="100">
        <v>224523.52</v>
      </c>
      <c r="C72" s="77">
        <v>224524.52</v>
      </c>
      <c r="D72" s="77">
        <v>224344.72</v>
      </c>
      <c r="E72" s="77">
        <v>226259.52</v>
      </c>
      <c r="F72" s="77">
        <v>309344.62</v>
      </c>
      <c r="G72" s="77">
        <v>212105.52</v>
      </c>
      <c r="H72" s="77">
        <v>210315.18200000003</v>
      </c>
      <c r="I72" s="92">
        <v>245072.81900000002</v>
      </c>
      <c r="J72" s="117">
        <f t="shared" si="1"/>
        <v>234561.302625</v>
      </c>
      <c r="K72" s="120">
        <f t="shared" si="2"/>
        <v>0.06103074694403007</v>
      </c>
      <c r="L72" s="121">
        <f t="shared" si="0"/>
        <v>0.09152403721445321</v>
      </c>
      <c r="N72" s="172"/>
      <c r="O72" s="173"/>
      <c r="P72" s="172"/>
      <c r="Q72" s="173"/>
      <c r="R72" s="172"/>
      <c r="S72" s="173"/>
    </row>
    <row r="73" spans="1:19" ht="12.75">
      <c r="A73" s="96" t="s">
        <v>218</v>
      </c>
      <c r="B73" s="100">
        <v>36878.71</v>
      </c>
      <c r="C73" s="77">
        <v>36589.21</v>
      </c>
      <c r="D73" s="77">
        <v>35910.71</v>
      </c>
      <c r="E73" s="77">
        <v>35360.21</v>
      </c>
      <c r="F73" s="77">
        <v>35332.51</v>
      </c>
      <c r="G73" s="77">
        <v>28529.69</v>
      </c>
      <c r="H73" s="77">
        <v>29238.021</v>
      </c>
      <c r="I73" s="92">
        <v>55590.14</v>
      </c>
      <c r="J73" s="116">
        <f t="shared" si="1"/>
        <v>36678.650125</v>
      </c>
      <c r="K73" s="119">
        <f t="shared" si="2"/>
        <v>0.009543455757518058</v>
      </c>
      <c r="L73" s="121">
        <f t="shared" si="0"/>
        <v>0.5073775628268994</v>
      </c>
      <c r="N73" s="172"/>
      <c r="O73" s="173"/>
      <c r="P73" s="172"/>
      <c r="Q73" s="173"/>
      <c r="R73" s="172"/>
      <c r="S73" s="173"/>
    </row>
    <row r="74" spans="1:19" ht="12.75">
      <c r="A74" s="96" t="s">
        <v>219</v>
      </c>
      <c r="B74" s="100">
        <v>79014.32</v>
      </c>
      <c r="C74" s="77">
        <v>78262.52</v>
      </c>
      <c r="D74" s="77">
        <v>81975.96</v>
      </c>
      <c r="E74" s="77">
        <v>94199.16</v>
      </c>
      <c r="F74" s="77">
        <v>107404.86</v>
      </c>
      <c r="G74" s="77">
        <v>93737.21</v>
      </c>
      <c r="H74" s="77">
        <v>75973.419</v>
      </c>
      <c r="I74" s="92">
        <v>111320.11</v>
      </c>
      <c r="J74" s="117">
        <f t="shared" si="1"/>
        <v>90235.944875</v>
      </c>
      <c r="K74" s="120">
        <f t="shared" si="2"/>
        <v>0.02347858344616222</v>
      </c>
      <c r="L74" s="121">
        <f t="shared" si="0"/>
        <v>0.4088599382997916</v>
      </c>
      <c r="N74" s="172"/>
      <c r="O74" s="173"/>
      <c r="P74" s="172"/>
      <c r="Q74" s="173"/>
      <c r="R74" s="172"/>
      <c r="S74" s="173"/>
    </row>
    <row r="75" spans="1:19" ht="12.75">
      <c r="A75" s="96" t="s">
        <v>220</v>
      </c>
      <c r="B75" s="100">
        <v>53746.41</v>
      </c>
      <c r="C75" s="77">
        <v>53231.11</v>
      </c>
      <c r="D75" s="77">
        <v>52897.61</v>
      </c>
      <c r="E75" s="77">
        <v>52931.11</v>
      </c>
      <c r="F75" s="77">
        <v>110326.91</v>
      </c>
      <c r="G75" s="77">
        <v>71704.9</v>
      </c>
      <c r="H75" s="77">
        <v>77949.02400000002</v>
      </c>
      <c r="I75" s="92">
        <v>95358.431</v>
      </c>
      <c r="J75" s="116">
        <f t="shared" si="1"/>
        <v>71018.18812500002</v>
      </c>
      <c r="K75" s="119">
        <f t="shared" si="2"/>
        <v>0.018478295521788427</v>
      </c>
      <c r="L75" s="121">
        <f t="shared" si="0"/>
        <v>0.7742288461685161</v>
      </c>
      <c r="N75" s="172"/>
      <c r="O75" s="173"/>
      <c r="P75" s="172"/>
      <c r="Q75" s="173"/>
      <c r="R75" s="172"/>
      <c r="S75" s="173"/>
    </row>
    <row r="76" spans="1:19" ht="12.75">
      <c r="A76" s="96" t="s">
        <v>221</v>
      </c>
      <c r="B76" s="100">
        <v>36890.83</v>
      </c>
      <c r="C76" s="77">
        <v>36033.13</v>
      </c>
      <c r="D76" s="77">
        <v>36268.73</v>
      </c>
      <c r="E76" s="77">
        <v>37157.93</v>
      </c>
      <c r="F76" s="77">
        <v>41844.758571428574</v>
      </c>
      <c r="G76" s="77">
        <v>48986.56</v>
      </c>
      <c r="H76" s="77">
        <v>36354.021</v>
      </c>
      <c r="I76" s="92">
        <v>39773.431</v>
      </c>
      <c r="J76" s="117">
        <f t="shared" si="1"/>
        <v>39163.673821428565</v>
      </c>
      <c r="K76" s="120">
        <f t="shared" si="2"/>
        <v>0.010190036632834553</v>
      </c>
      <c r="L76" s="121">
        <f t="shared" si="0"/>
        <v>0.07813868649743025</v>
      </c>
      <c r="N76" s="172"/>
      <c r="O76" s="173"/>
      <c r="P76" s="172"/>
      <c r="Q76" s="173"/>
      <c r="R76" s="172"/>
      <c r="S76" s="173"/>
    </row>
    <row r="77" spans="1:19" ht="12.75">
      <c r="A77" s="97" t="s">
        <v>222</v>
      </c>
      <c r="B77" s="100">
        <v>29063.84</v>
      </c>
      <c r="C77" s="77">
        <v>30212.93</v>
      </c>
      <c r="D77" s="77">
        <v>29840.73</v>
      </c>
      <c r="E77" s="77">
        <v>29926.03</v>
      </c>
      <c r="F77" s="77">
        <v>38298.53</v>
      </c>
      <c r="G77" s="77">
        <v>38957</v>
      </c>
      <c r="H77" s="77">
        <v>29757.61</v>
      </c>
      <c r="I77" s="92">
        <v>31123.33</v>
      </c>
      <c r="J77" s="116">
        <f t="shared" si="1"/>
        <v>32147.5</v>
      </c>
      <c r="K77" s="119">
        <f t="shared" si="2"/>
        <v>0.008364491139102731</v>
      </c>
      <c r="L77" s="121">
        <f t="shared" si="0"/>
        <v>0.07086090482193687</v>
      </c>
      <c r="N77" s="172"/>
      <c r="O77" s="173"/>
      <c r="P77" s="172"/>
      <c r="Q77" s="173"/>
      <c r="R77" s="172"/>
      <c r="S77" s="173"/>
    </row>
    <row r="78" spans="1:12" ht="13.5" thickBot="1">
      <c r="A78" s="98" t="s">
        <v>240</v>
      </c>
      <c r="B78" s="104">
        <f aca="true" t="shared" si="3" ref="B78:I78">SUM(B61:B77)</f>
        <v>2560465.07</v>
      </c>
      <c r="C78" s="105">
        <f t="shared" si="3"/>
        <v>2536692.088</v>
      </c>
      <c r="D78" s="105">
        <f t="shared" si="3"/>
        <v>2569579.4699999997</v>
      </c>
      <c r="E78" s="105">
        <f t="shared" si="3"/>
        <v>2509909.4699999997</v>
      </c>
      <c r="F78" s="105">
        <f t="shared" si="3"/>
        <v>4772533.098571429</v>
      </c>
      <c r="G78" s="105">
        <f t="shared" si="3"/>
        <v>4972435.47</v>
      </c>
      <c r="H78" s="105">
        <f t="shared" si="3"/>
        <v>4902375.585</v>
      </c>
      <c r="I78" s="122">
        <f t="shared" si="3"/>
        <v>5922650.007</v>
      </c>
      <c r="J78" s="125">
        <f t="shared" si="1"/>
        <v>3843330.0323214284</v>
      </c>
      <c r="K78" s="123">
        <f t="shared" si="2"/>
        <v>1</v>
      </c>
      <c r="L78" s="124">
        <f t="shared" si="0"/>
        <v>1.3131149400917235</v>
      </c>
    </row>
    <row r="79" ht="13.5" thickTop="1"/>
    <row r="80" ht="13.5" thickBot="1"/>
    <row r="81" spans="1:12" ht="14.25" thickBot="1" thickTop="1">
      <c r="A81" s="87"/>
      <c r="B81" s="87"/>
      <c r="C81" s="87"/>
      <c r="D81" s="87"/>
      <c r="E81" s="87"/>
      <c r="F81" s="87"/>
      <c r="G81" s="87"/>
      <c r="H81" s="87"/>
      <c r="I81" s="88"/>
      <c r="J81" s="182" t="s">
        <v>261</v>
      </c>
      <c r="K81" s="184" t="s">
        <v>262</v>
      </c>
      <c r="L81" s="180" t="s">
        <v>263</v>
      </c>
    </row>
    <row r="82" spans="1:12" ht="14.25" thickBot="1" thickTop="1">
      <c r="A82" s="102" t="s">
        <v>91</v>
      </c>
      <c r="B82" s="103">
        <v>2002</v>
      </c>
      <c r="C82" s="90">
        <v>2003</v>
      </c>
      <c r="D82" s="90">
        <v>2004</v>
      </c>
      <c r="E82" s="90">
        <v>2005</v>
      </c>
      <c r="F82" s="90">
        <v>2006</v>
      </c>
      <c r="G82" s="90">
        <v>2007</v>
      </c>
      <c r="H82" s="90">
        <v>2008</v>
      </c>
      <c r="I82" s="94">
        <v>2009</v>
      </c>
      <c r="J82" s="183"/>
      <c r="K82" s="185"/>
      <c r="L82" s="181"/>
    </row>
    <row r="83" spans="1:12" ht="13.5" thickTop="1">
      <c r="A83" s="95" t="s">
        <v>223</v>
      </c>
      <c r="B83" s="110">
        <v>520329</v>
      </c>
      <c r="C83" s="106">
        <v>599014.6</v>
      </c>
      <c r="D83" s="74">
        <v>570642.7</v>
      </c>
      <c r="E83" s="74">
        <v>538017.8</v>
      </c>
      <c r="F83" s="74">
        <v>356335.4</v>
      </c>
      <c r="G83" s="74">
        <v>336890.25</v>
      </c>
      <c r="H83" s="74">
        <v>327575.39</v>
      </c>
      <c r="I83" s="91">
        <v>392125.29</v>
      </c>
      <c r="J83" s="116">
        <f>AVERAGE(B83:I83)</f>
        <v>455116.30375</v>
      </c>
      <c r="K83" s="119">
        <f>J83/$J$100</f>
        <v>0.19339994288955759</v>
      </c>
      <c r="L83" s="121">
        <f>(I83-B83)/B83</f>
        <v>-0.24638970728135473</v>
      </c>
    </row>
    <row r="84" spans="1:12" ht="12.75">
      <c r="A84" s="96" t="s">
        <v>207</v>
      </c>
      <c r="B84" s="111">
        <v>351330.3</v>
      </c>
      <c r="C84" s="107">
        <v>353402.8</v>
      </c>
      <c r="D84" s="77">
        <v>377207.5</v>
      </c>
      <c r="E84" s="77">
        <v>349178.4</v>
      </c>
      <c r="F84" s="77">
        <v>162294.9</v>
      </c>
      <c r="G84" s="77">
        <v>113816.63</v>
      </c>
      <c r="H84" s="77">
        <v>129255.38</v>
      </c>
      <c r="I84" s="92">
        <v>112454.35</v>
      </c>
      <c r="J84" s="117">
        <f>AVERAGE(B84:I84)</f>
        <v>243617.53249999997</v>
      </c>
      <c r="K84" s="119">
        <f aca="true" t="shared" si="4" ref="K84:K100">J84/$J$100</f>
        <v>0.10352434418230823</v>
      </c>
      <c r="L84" s="121">
        <f aca="true" t="shared" si="5" ref="L84:L100">(I84-B84)/B84</f>
        <v>-0.6799184414210786</v>
      </c>
    </row>
    <row r="85" spans="1:12" ht="12.75">
      <c r="A85" s="96" t="s">
        <v>208</v>
      </c>
      <c r="B85" s="111">
        <v>35142</v>
      </c>
      <c r="C85" s="107">
        <v>39581.2</v>
      </c>
      <c r="D85" s="77">
        <v>45470.4</v>
      </c>
      <c r="E85" s="77">
        <v>55351.5</v>
      </c>
      <c r="F85" s="77">
        <v>37220.4</v>
      </c>
      <c r="G85" s="77">
        <v>23617.4</v>
      </c>
      <c r="H85" s="77">
        <v>22888.53</v>
      </c>
      <c r="I85" s="92">
        <v>25716.86</v>
      </c>
      <c r="J85" s="116">
        <f aca="true" t="shared" si="6" ref="J85:J100">AVERAGE(B85:I85)</f>
        <v>35623.53625</v>
      </c>
      <c r="K85" s="119">
        <f t="shared" si="4"/>
        <v>0.0151380862858708</v>
      </c>
      <c r="L85" s="121">
        <f t="shared" si="5"/>
        <v>-0.2682015821524102</v>
      </c>
    </row>
    <row r="86" spans="1:12" ht="12.75">
      <c r="A86" s="96" t="s">
        <v>209</v>
      </c>
      <c r="B86" s="111">
        <v>18929.9</v>
      </c>
      <c r="C86" s="107">
        <v>13712.6</v>
      </c>
      <c r="D86" s="77">
        <v>25059.1</v>
      </c>
      <c r="E86" s="77">
        <v>23385.8</v>
      </c>
      <c r="F86" s="77">
        <v>15326.8</v>
      </c>
      <c r="G86" s="77">
        <v>10062.24</v>
      </c>
      <c r="H86" s="77">
        <v>9178.19</v>
      </c>
      <c r="I86" s="92">
        <v>9924.27</v>
      </c>
      <c r="J86" s="117">
        <f t="shared" si="6"/>
        <v>15697.362500000001</v>
      </c>
      <c r="K86" s="119">
        <f t="shared" si="4"/>
        <v>0.006670534511732888</v>
      </c>
      <c r="L86" s="121">
        <f t="shared" si="5"/>
        <v>-0.4757357408121543</v>
      </c>
    </row>
    <row r="87" spans="1:12" ht="12.75">
      <c r="A87" s="96" t="s">
        <v>210</v>
      </c>
      <c r="B87" s="111">
        <v>1330.3</v>
      </c>
      <c r="C87" s="107">
        <v>5963</v>
      </c>
      <c r="D87" s="77">
        <v>6232.1</v>
      </c>
      <c r="E87" s="77">
        <v>6886.7</v>
      </c>
      <c r="F87" s="77">
        <v>85.7</v>
      </c>
      <c r="G87" s="77">
        <v>-0.62</v>
      </c>
      <c r="H87" s="77">
        <v>0</v>
      </c>
      <c r="I87" s="92">
        <v>0</v>
      </c>
      <c r="J87" s="116">
        <f t="shared" si="6"/>
        <v>2562.1475000000005</v>
      </c>
      <c r="K87" s="119">
        <f t="shared" si="4"/>
        <v>0.0010887748386329322</v>
      </c>
      <c r="L87" s="121">
        <f t="shared" si="5"/>
        <v>-1</v>
      </c>
    </row>
    <row r="88" spans="1:12" ht="12.75">
      <c r="A88" s="96" t="s">
        <v>211</v>
      </c>
      <c r="B88" s="111">
        <v>20649.5</v>
      </c>
      <c r="C88" s="107">
        <v>23079.9</v>
      </c>
      <c r="D88" s="77">
        <v>30128.2</v>
      </c>
      <c r="E88" s="77">
        <v>36023.3</v>
      </c>
      <c r="F88" s="77">
        <v>24321.7</v>
      </c>
      <c r="G88" s="77">
        <v>15014.7</v>
      </c>
      <c r="H88" s="77">
        <v>13636.47</v>
      </c>
      <c r="I88" s="92">
        <v>13823.23</v>
      </c>
      <c r="J88" s="117">
        <f t="shared" si="6"/>
        <v>22084.625000000004</v>
      </c>
      <c r="K88" s="119">
        <f t="shared" si="4"/>
        <v>0.009384777426219147</v>
      </c>
      <c r="L88" s="121">
        <f t="shared" si="5"/>
        <v>-0.3305779800963704</v>
      </c>
    </row>
    <row r="89" spans="1:12" ht="12.75">
      <c r="A89" s="96" t="s">
        <v>212</v>
      </c>
      <c r="B89" s="111">
        <v>491411.2</v>
      </c>
      <c r="C89" s="107">
        <v>436972.8</v>
      </c>
      <c r="D89" s="77">
        <v>547475.2</v>
      </c>
      <c r="E89" s="77">
        <v>456524.2</v>
      </c>
      <c r="F89" s="77">
        <v>157263</v>
      </c>
      <c r="G89" s="77">
        <v>224046.23</v>
      </c>
      <c r="H89" s="77">
        <v>150239.82</v>
      </c>
      <c r="I89" s="92">
        <v>165941.88</v>
      </c>
      <c r="J89" s="116">
        <f t="shared" si="6"/>
        <v>328734.29124999995</v>
      </c>
      <c r="K89" s="119">
        <f t="shared" si="4"/>
        <v>0.13969438719231816</v>
      </c>
      <c r="L89" s="121">
        <f t="shared" si="5"/>
        <v>-0.6623156330177252</v>
      </c>
    </row>
    <row r="90" spans="1:12" ht="12.75">
      <c r="A90" s="96" t="s">
        <v>213</v>
      </c>
      <c r="B90" s="111">
        <v>830761.8</v>
      </c>
      <c r="C90" s="107">
        <v>832130.6</v>
      </c>
      <c r="D90" s="77">
        <v>860394</v>
      </c>
      <c r="E90" s="77">
        <v>809061.2</v>
      </c>
      <c r="F90" s="77">
        <v>400420</v>
      </c>
      <c r="G90" s="77">
        <v>286628.18</v>
      </c>
      <c r="H90" s="77">
        <v>269552.4</v>
      </c>
      <c r="I90" s="92">
        <v>276082.08</v>
      </c>
      <c r="J90" s="117">
        <f t="shared" si="6"/>
        <v>570628.7825</v>
      </c>
      <c r="K90" s="119">
        <f t="shared" si="4"/>
        <v>0.24248653154658112</v>
      </c>
      <c r="L90" s="121">
        <f t="shared" si="5"/>
        <v>-0.6676760053242697</v>
      </c>
    </row>
    <row r="91" spans="1:12" ht="12.75">
      <c r="A91" s="96" t="s">
        <v>214</v>
      </c>
      <c r="B91" s="111">
        <v>172047</v>
      </c>
      <c r="C91" s="107">
        <v>177659.7</v>
      </c>
      <c r="D91" s="77">
        <v>214584.3</v>
      </c>
      <c r="E91" s="77">
        <v>219299</v>
      </c>
      <c r="F91" s="77">
        <v>116667.2</v>
      </c>
      <c r="G91" s="77">
        <v>78887.94</v>
      </c>
      <c r="H91" s="77">
        <v>71518.16</v>
      </c>
      <c r="I91" s="92">
        <v>71689.36</v>
      </c>
      <c r="J91" s="116">
        <f t="shared" si="6"/>
        <v>140294.0825</v>
      </c>
      <c r="K91" s="119">
        <f t="shared" si="4"/>
        <v>0.0596174369489238</v>
      </c>
      <c r="L91" s="121">
        <f t="shared" si="5"/>
        <v>-0.5833152568774812</v>
      </c>
    </row>
    <row r="92" spans="1:12" ht="12.75">
      <c r="A92" s="96" t="s">
        <v>215</v>
      </c>
      <c r="B92" s="112">
        <v>28849.8</v>
      </c>
      <c r="C92" s="108">
        <v>29796.1</v>
      </c>
      <c r="D92" s="83">
        <v>28602.2</v>
      </c>
      <c r="E92" s="83">
        <v>57772.8</v>
      </c>
      <c r="F92" s="83">
        <v>34454.9</v>
      </c>
      <c r="G92" s="83">
        <v>28201.44</v>
      </c>
      <c r="H92" s="83">
        <v>26532.02</v>
      </c>
      <c r="I92" s="93">
        <v>32897.79</v>
      </c>
      <c r="J92" s="117">
        <f t="shared" si="6"/>
        <v>33388.38125</v>
      </c>
      <c r="K92" s="119">
        <f t="shared" si="4"/>
        <v>0.01418826566686093</v>
      </c>
      <c r="L92" s="121">
        <f t="shared" si="5"/>
        <v>0.1403125844893206</v>
      </c>
    </row>
    <row r="93" spans="1:12" ht="12.75">
      <c r="A93" s="96" t="s">
        <v>216</v>
      </c>
      <c r="B93" s="111">
        <v>336572.8</v>
      </c>
      <c r="C93" s="107">
        <v>347281</v>
      </c>
      <c r="D93" s="77">
        <v>368848.4</v>
      </c>
      <c r="E93" s="77">
        <v>327345.9</v>
      </c>
      <c r="F93" s="77">
        <v>226995.4</v>
      </c>
      <c r="G93" s="77">
        <v>151794.89</v>
      </c>
      <c r="H93" s="77">
        <v>162540.79</v>
      </c>
      <c r="I93" s="92">
        <v>166041.51</v>
      </c>
      <c r="J93" s="116">
        <f t="shared" si="6"/>
        <v>260927.58625000002</v>
      </c>
      <c r="K93" s="119">
        <f t="shared" si="4"/>
        <v>0.11088018570914604</v>
      </c>
      <c r="L93" s="121">
        <f t="shared" si="5"/>
        <v>-0.506669849732361</v>
      </c>
    </row>
    <row r="94" spans="1:12" ht="12.75">
      <c r="A94" s="96" t="s">
        <v>217</v>
      </c>
      <c r="B94" s="111">
        <v>88312</v>
      </c>
      <c r="C94" s="107">
        <v>85217.7</v>
      </c>
      <c r="D94" s="77">
        <v>112273.7</v>
      </c>
      <c r="E94" s="77">
        <v>128930.2</v>
      </c>
      <c r="F94" s="77">
        <v>84226.5</v>
      </c>
      <c r="G94" s="77">
        <v>48663.69</v>
      </c>
      <c r="H94" s="77">
        <v>47333.67</v>
      </c>
      <c r="I94" s="92">
        <v>46178.44</v>
      </c>
      <c r="J94" s="117">
        <f t="shared" si="6"/>
        <v>80141.98750000002</v>
      </c>
      <c r="K94" s="119">
        <f t="shared" si="4"/>
        <v>0.0340560328818052</v>
      </c>
      <c r="L94" s="121">
        <f t="shared" si="5"/>
        <v>-0.47709892200380466</v>
      </c>
    </row>
    <row r="95" spans="1:12" ht="12.75">
      <c r="A95" s="96" t="s">
        <v>218</v>
      </c>
      <c r="B95" s="111">
        <v>34307.7</v>
      </c>
      <c r="C95" s="107">
        <v>36627.5</v>
      </c>
      <c r="D95" s="77">
        <v>13974.833</v>
      </c>
      <c r="E95" s="77">
        <v>19531.2</v>
      </c>
      <c r="F95" s="77">
        <v>33727.5</v>
      </c>
      <c r="G95" s="77">
        <v>13998.86</v>
      </c>
      <c r="H95" s="77">
        <v>12337.84</v>
      </c>
      <c r="I95" s="92">
        <v>15929.78</v>
      </c>
      <c r="J95" s="116">
        <f t="shared" si="6"/>
        <v>22554.401625</v>
      </c>
      <c r="K95" s="119">
        <f t="shared" si="4"/>
        <v>0.009584407216884163</v>
      </c>
      <c r="L95" s="121">
        <f t="shared" si="5"/>
        <v>-0.5356791624037752</v>
      </c>
    </row>
    <row r="96" spans="1:12" ht="12.75">
      <c r="A96" s="96" t="s">
        <v>219</v>
      </c>
      <c r="B96" s="111">
        <v>42714.6</v>
      </c>
      <c r="C96" s="107">
        <v>46587.7</v>
      </c>
      <c r="D96" s="77">
        <v>51339</v>
      </c>
      <c r="E96" s="77">
        <v>47079.4</v>
      </c>
      <c r="F96" s="77">
        <v>37462.4</v>
      </c>
      <c r="G96" s="77">
        <v>21197.54</v>
      </c>
      <c r="H96" s="77">
        <v>20671.21</v>
      </c>
      <c r="I96" s="92">
        <v>21275.02</v>
      </c>
      <c r="J96" s="117">
        <f t="shared" si="6"/>
        <v>36040.85875</v>
      </c>
      <c r="K96" s="119">
        <f t="shared" si="4"/>
        <v>0.015315425895551894</v>
      </c>
      <c r="L96" s="121">
        <f t="shared" si="5"/>
        <v>-0.5019262734521686</v>
      </c>
    </row>
    <row r="97" spans="1:12" ht="12.75">
      <c r="A97" s="96" t="s">
        <v>220</v>
      </c>
      <c r="B97" s="111">
        <v>78875.1</v>
      </c>
      <c r="C97" s="107">
        <v>94399.1</v>
      </c>
      <c r="D97" s="77">
        <v>87935.3</v>
      </c>
      <c r="E97" s="77">
        <v>84134.3</v>
      </c>
      <c r="F97" s="77">
        <v>36806.9</v>
      </c>
      <c r="G97" s="77">
        <v>30644.03</v>
      </c>
      <c r="H97" s="77">
        <v>27441.32</v>
      </c>
      <c r="I97" s="92">
        <v>28790.77</v>
      </c>
      <c r="J97" s="116">
        <f t="shared" si="6"/>
        <v>58628.3525</v>
      </c>
      <c r="K97" s="119">
        <f t="shared" si="4"/>
        <v>0.02491389548513587</v>
      </c>
      <c r="L97" s="121">
        <f t="shared" si="5"/>
        <v>-0.6349827765670027</v>
      </c>
    </row>
    <row r="98" spans="1:12" ht="12.75">
      <c r="A98" s="96" t="s">
        <v>221</v>
      </c>
      <c r="B98" s="111">
        <v>40412.6</v>
      </c>
      <c r="C98" s="107">
        <v>41819.8</v>
      </c>
      <c r="D98" s="77">
        <v>40544.9</v>
      </c>
      <c r="E98" s="77">
        <v>40933.5</v>
      </c>
      <c r="F98" s="77">
        <v>19782.5</v>
      </c>
      <c r="G98" s="77">
        <v>22603.59</v>
      </c>
      <c r="H98" s="77">
        <v>16100.83</v>
      </c>
      <c r="I98" s="92">
        <v>16926.46</v>
      </c>
      <c r="J98" s="117">
        <f t="shared" si="6"/>
        <v>29890.522499999995</v>
      </c>
      <c r="K98" s="119">
        <f t="shared" si="4"/>
        <v>0.012701863890190367</v>
      </c>
      <c r="L98" s="121">
        <f t="shared" si="5"/>
        <v>-0.5811588464983694</v>
      </c>
    </row>
    <row r="99" spans="1:12" ht="12.75">
      <c r="A99" s="97" t="s">
        <v>222</v>
      </c>
      <c r="B99" s="111">
        <v>23301.3</v>
      </c>
      <c r="C99" s="107">
        <v>20874.2</v>
      </c>
      <c r="D99" s="77">
        <v>31376</v>
      </c>
      <c r="E99" s="77">
        <v>14753</v>
      </c>
      <c r="F99" s="77">
        <v>19151.6</v>
      </c>
      <c r="G99" s="77">
        <v>11896.62</v>
      </c>
      <c r="H99" s="77">
        <v>8385.71</v>
      </c>
      <c r="I99" s="92">
        <v>8728.18</v>
      </c>
      <c r="J99" s="116">
        <f t="shared" si="6"/>
        <v>17308.32625</v>
      </c>
      <c r="K99" s="119">
        <f t="shared" si="4"/>
        <v>0.007355107432280886</v>
      </c>
      <c r="L99" s="121">
        <f t="shared" si="5"/>
        <v>-0.6254208992631313</v>
      </c>
    </row>
    <row r="100" spans="1:12" ht="13.5" thickBot="1">
      <c r="A100" s="98" t="s">
        <v>240</v>
      </c>
      <c r="B100" s="113">
        <f>SUM(B83:B99)</f>
        <v>3115276.9</v>
      </c>
      <c r="C100" s="109">
        <f>SUM(C83:C99)</f>
        <v>3184120.3000000007</v>
      </c>
      <c r="D100" s="105">
        <f aca="true" t="shared" si="7" ref="D100:I100">SUM(D83:D99)</f>
        <v>3412087.833</v>
      </c>
      <c r="E100" s="105">
        <f t="shared" si="7"/>
        <v>3214208.2</v>
      </c>
      <c r="F100" s="105">
        <f t="shared" si="7"/>
        <v>1762542.7999999996</v>
      </c>
      <c r="G100" s="105">
        <f t="shared" si="7"/>
        <v>1417963.61</v>
      </c>
      <c r="H100" s="105">
        <f t="shared" si="7"/>
        <v>1315187.7300000002</v>
      </c>
      <c r="I100" s="114">
        <f t="shared" si="7"/>
        <v>1404525.27</v>
      </c>
      <c r="J100" s="125">
        <f t="shared" si="6"/>
        <v>2353239.080375</v>
      </c>
      <c r="K100" s="123">
        <f t="shared" si="4"/>
        <v>1</v>
      </c>
      <c r="L100" s="124">
        <f t="shared" si="5"/>
        <v>-0.5491491398405066</v>
      </c>
    </row>
    <row r="101" ht="13.5" thickTop="1"/>
    <row r="102" ht="13.5" thickBot="1"/>
    <row r="103" spans="1:12" ht="14.25" thickBot="1" thickTop="1">
      <c r="A103" s="87"/>
      <c r="B103" s="87"/>
      <c r="C103" s="87"/>
      <c r="D103" s="87"/>
      <c r="E103" s="87"/>
      <c r="F103" s="87"/>
      <c r="G103" s="87"/>
      <c r="H103" s="87"/>
      <c r="I103" s="88"/>
      <c r="J103" s="182" t="s">
        <v>261</v>
      </c>
      <c r="K103" s="184" t="s">
        <v>262</v>
      </c>
      <c r="L103" s="180" t="s">
        <v>263</v>
      </c>
    </row>
    <row r="104" spans="1:12" ht="14.25" thickBot="1" thickTop="1">
      <c r="A104" s="102" t="s">
        <v>129</v>
      </c>
      <c r="B104" s="103">
        <v>2002</v>
      </c>
      <c r="C104" s="90">
        <v>2003</v>
      </c>
      <c r="D104" s="90">
        <v>2004</v>
      </c>
      <c r="E104" s="90">
        <v>2005</v>
      </c>
      <c r="F104" s="90">
        <v>2006</v>
      </c>
      <c r="G104" s="90">
        <v>2007</v>
      </c>
      <c r="H104" s="90">
        <v>2008</v>
      </c>
      <c r="I104" s="94">
        <v>2009</v>
      </c>
      <c r="J104" s="183"/>
      <c r="K104" s="185"/>
      <c r="L104" s="181"/>
    </row>
    <row r="105" spans="1:12" ht="13.5" thickTop="1">
      <c r="A105" s="95" t="s">
        <v>223</v>
      </c>
      <c r="B105" s="99">
        <v>1501807.938230555</v>
      </c>
      <c r="C105" s="74">
        <v>1272168.3894237634</v>
      </c>
      <c r="D105" s="74">
        <v>1305427.9782469135</v>
      </c>
      <c r="E105" s="74">
        <v>1245986.9588643345</v>
      </c>
      <c r="F105" s="74">
        <v>406486.8134198466</v>
      </c>
      <c r="G105" s="74">
        <v>234240.58625517756</v>
      </c>
      <c r="H105" s="74">
        <v>139321.44991647906</v>
      </c>
      <c r="I105" s="130">
        <v>86442.67792400366</v>
      </c>
      <c r="J105" s="118">
        <f>AVERAGE(B105:I105)</f>
        <v>773985.3490351342</v>
      </c>
      <c r="K105" s="119">
        <f>J105/$J$122</f>
        <v>0.17483690687427272</v>
      </c>
      <c r="L105" s="121">
        <f>(I105-B105)/B105</f>
        <v>-0.9424409235538791</v>
      </c>
    </row>
    <row r="106" spans="1:12" ht="12.75">
      <c r="A106" s="96" t="s">
        <v>207</v>
      </c>
      <c r="B106" s="115">
        <v>146609.16261438892</v>
      </c>
      <c r="C106" s="79">
        <v>144467.9202874743</v>
      </c>
      <c r="D106" s="79">
        <v>134945.63205055098</v>
      </c>
      <c r="E106" s="79">
        <v>92588.60354265975</v>
      </c>
      <c r="F106" s="79">
        <v>105579.79601207242</v>
      </c>
      <c r="G106" s="79">
        <v>78126.87880645967</v>
      </c>
      <c r="H106" s="79">
        <v>53632.829499585336</v>
      </c>
      <c r="I106" s="128">
        <v>49180.98949285935</v>
      </c>
      <c r="J106" s="118">
        <f aca="true" t="shared" si="8" ref="J106:J122">AVERAGE(B106:I106)</f>
        <v>100641.47653825635</v>
      </c>
      <c r="K106" s="119">
        <f aca="true" t="shared" si="9" ref="K106:K122">J106/$J$122</f>
        <v>0.022734079505695767</v>
      </c>
      <c r="L106" s="121">
        <f aca="true" t="shared" si="10" ref="L106:L122">(I106-B106)/B106</f>
        <v>-0.6645435481940848</v>
      </c>
    </row>
    <row r="107" spans="1:12" ht="12.75">
      <c r="A107" s="96" t="s">
        <v>208</v>
      </c>
      <c r="B107" s="115">
        <v>40832.65798587584</v>
      </c>
      <c r="C107" s="79">
        <v>29765.033499436584</v>
      </c>
      <c r="D107" s="79">
        <v>26011.534116289913</v>
      </c>
      <c r="E107" s="79">
        <v>28972.140404972968</v>
      </c>
      <c r="F107" s="79">
        <v>23134.67040697343</v>
      </c>
      <c r="G107" s="79">
        <v>20419.782202892366</v>
      </c>
      <c r="H107" s="79">
        <v>8615.220819741098</v>
      </c>
      <c r="I107" s="128">
        <v>7343.4529158245205</v>
      </c>
      <c r="J107" s="118">
        <f t="shared" si="8"/>
        <v>23136.811544000837</v>
      </c>
      <c r="K107" s="119">
        <f t="shared" si="9"/>
        <v>0.0052264149060817</v>
      </c>
      <c r="L107" s="121">
        <f t="shared" si="10"/>
        <v>-0.8201573623160989</v>
      </c>
    </row>
    <row r="108" spans="1:12" ht="12.75">
      <c r="A108" s="96" t="s">
        <v>209</v>
      </c>
      <c r="B108" s="115">
        <v>69873.19717182744</v>
      </c>
      <c r="C108" s="79">
        <v>50211.16050488378</v>
      </c>
      <c r="D108" s="79">
        <v>41007.341944423046</v>
      </c>
      <c r="E108" s="79">
        <v>47024.06254989652</v>
      </c>
      <c r="F108" s="79">
        <v>37693.842495319586</v>
      </c>
      <c r="G108" s="79">
        <v>35864.52651806129</v>
      </c>
      <c r="H108" s="79">
        <v>15020.89281042215</v>
      </c>
      <c r="I108" s="80">
        <v>13310.198232585688</v>
      </c>
      <c r="J108" s="118">
        <f t="shared" si="8"/>
        <v>38750.65277842744</v>
      </c>
      <c r="K108" s="119">
        <f t="shared" si="9"/>
        <v>0.008753452865206174</v>
      </c>
      <c r="L108" s="121">
        <f t="shared" si="10"/>
        <v>-0.8095092428667011</v>
      </c>
    </row>
    <row r="109" spans="1:12" ht="12.75">
      <c r="A109" s="96" t="s">
        <v>210</v>
      </c>
      <c r="B109" s="115">
        <v>126804.69934381498</v>
      </c>
      <c r="C109" s="79">
        <v>91058.10330523756</v>
      </c>
      <c r="D109" s="79">
        <v>74341.11409210805</v>
      </c>
      <c r="E109" s="79">
        <v>85253.72225542432</v>
      </c>
      <c r="F109" s="79">
        <v>68235.31630238608</v>
      </c>
      <c r="G109" s="79">
        <v>65238.53148678387</v>
      </c>
      <c r="H109" s="79">
        <v>27047.478940766996</v>
      </c>
      <c r="I109" s="80">
        <v>24089.96650603449</v>
      </c>
      <c r="J109" s="118">
        <f t="shared" si="8"/>
        <v>70258.61652906954</v>
      </c>
      <c r="K109" s="119">
        <f t="shared" si="9"/>
        <v>0.015870842013381004</v>
      </c>
      <c r="L109" s="121">
        <f t="shared" si="10"/>
        <v>-0.810023077766877</v>
      </c>
    </row>
    <row r="110" spans="1:12" ht="12.75">
      <c r="A110" s="96" t="s">
        <v>211</v>
      </c>
      <c r="B110" s="115">
        <v>83048.17754016625</v>
      </c>
      <c r="C110" s="79">
        <v>59963.31052141953</v>
      </c>
      <c r="D110" s="79">
        <v>48883.19157593314</v>
      </c>
      <c r="E110" s="79">
        <v>56491.763979973795</v>
      </c>
      <c r="F110" s="79">
        <v>44495.38714044898</v>
      </c>
      <c r="G110" s="79">
        <v>42251.14494784601</v>
      </c>
      <c r="H110" s="79">
        <v>17507.708789752658</v>
      </c>
      <c r="I110" s="80">
        <v>15585.019011387947</v>
      </c>
      <c r="J110" s="118">
        <f t="shared" si="8"/>
        <v>46028.21293836604</v>
      </c>
      <c r="K110" s="119">
        <f t="shared" si="9"/>
        <v>0.010397393683389988</v>
      </c>
      <c r="L110" s="121">
        <f t="shared" si="10"/>
        <v>-0.8123376156707321</v>
      </c>
    </row>
    <row r="111" spans="1:12" ht="12.75">
      <c r="A111" s="96" t="s">
        <v>212</v>
      </c>
      <c r="B111" s="115">
        <v>658819.8291561508</v>
      </c>
      <c r="C111" s="79">
        <v>552533.4676920044</v>
      </c>
      <c r="D111" s="79">
        <v>517736.144447653</v>
      </c>
      <c r="E111" s="79">
        <v>559285.3064853082</v>
      </c>
      <c r="F111" s="79">
        <v>449176.88882803405</v>
      </c>
      <c r="G111" s="79">
        <v>413718.9349583647</v>
      </c>
      <c r="H111" s="79">
        <v>254599.6734783759</v>
      </c>
      <c r="I111" s="80">
        <v>195204.150684586</v>
      </c>
      <c r="J111" s="118">
        <f t="shared" si="8"/>
        <v>450134.2994663096</v>
      </c>
      <c r="K111" s="119">
        <f t="shared" si="9"/>
        <v>0.10168162575017252</v>
      </c>
      <c r="L111" s="121">
        <f t="shared" si="10"/>
        <v>-0.7037063214466188</v>
      </c>
    </row>
    <row r="112" spans="1:12" ht="12.75">
      <c r="A112" s="96" t="s">
        <v>213</v>
      </c>
      <c r="B112" s="115">
        <v>645045.7163400644</v>
      </c>
      <c r="C112" s="79">
        <v>465305.4012735857</v>
      </c>
      <c r="D112" s="79">
        <v>390047.87353125826</v>
      </c>
      <c r="E112" s="79">
        <v>442557.63398567575</v>
      </c>
      <c r="F112" s="79">
        <v>355071.0936086776</v>
      </c>
      <c r="G112" s="79">
        <v>340930.17054547777</v>
      </c>
      <c r="H112" s="79">
        <v>154660.43720027583</v>
      </c>
      <c r="I112" s="80">
        <v>139372.5116650758</v>
      </c>
      <c r="J112" s="118">
        <f t="shared" si="8"/>
        <v>366623.85476876143</v>
      </c>
      <c r="K112" s="119">
        <f t="shared" si="9"/>
        <v>0.08281730504847465</v>
      </c>
      <c r="L112" s="121">
        <f t="shared" si="10"/>
        <v>-0.7839339009088165</v>
      </c>
    </row>
    <row r="113" spans="1:12" ht="12.75">
      <c r="A113" s="96" t="s">
        <v>214</v>
      </c>
      <c r="B113" s="115">
        <v>138509.2902779483</v>
      </c>
      <c r="C113" s="79">
        <v>145646.7601009114</v>
      </c>
      <c r="D113" s="79">
        <v>127450.70800697235</v>
      </c>
      <c r="E113" s="79">
        <v>111090.00091970724</v>
      </c>
      <c r="F113" s="79">
        <v>106563.78957457385</v>
      </c>
      <c r="G113" s="79">
        <v>66561.55843252466</v>
      </c>
      <c r="H113" s="79">
        <v>46958.219663232114</v>
      </c>
      <c r="I113" s="80">
        <v>29518.965127026164</v>
      </c>
      <c r="J113" s="118">
        <f t="shared" si="8"/>
        <v>96537.41151286202</v>
      </c>
      <c r="K113" s="119">
        <f t="shared" si="9"/>
        <v>0.021807005064887124</v>
      </c>
      <c r="L113" s="121">
        <f t="shared" si="10"/>
        <v>-0.786880973342726</v>
      </c>
    </row>
    <row r="114" spans="1:12" ht="12.75">
      <c r="A114" s="96" t="s">
        <v>215</v>
      </c>
      <c r="B114" s="115">
        <v>818427.4943203109</v>
      </c>
      <c r="C114" s="79">
        <v>617279.0874594232</v>
      </c>
      <c r="D114" s="79">
        <v>509766.4432352012</v>
      </c>
      <c r="E114" s="79">
        <v>591003.6145175124</v>
      </c>
      <c r="F114" s="79">
        <v>460437.26346974046</v>
      </c>
      <c r="G114" s="79">
        <v>464653.6152187402</v>
      </c>
      <c r="H114" s="79">
        <v>218336.2211836307</v>
      </c>
      <c r="I114" s="80">
        <v>148921.03992296787</v>
      </c>
      <c r="J114" s="118">
        <f t="shared" si="8"/>
        <v>478603.0974159409</v>
      </c>
      <c r="K114" s="119">
        <f t="shared" si="9"/>
        <v>0.10811249240953125</v>
      </c>
      <c r="L114" s="121">
        <f t="shared" si="10"/>
        <v>-0.8180400329211275</v>
      </c>
    </row>
    <row r="115" spans="1:12" ht="12.75">
      <c r="A115" s="96" t="s">
        <v>216</v>
      </c>
      <c r="B115" s="115">
        <v>256637.36005474665</v>
      </c>
      <c r="C115" s="79">
        <v>253691.2841255887</v>
      </c>
      <c r="D115" s="79">
        <v>244443.9566872071</v>
      </c>
      <c r="E115" s="79">
        <v>276666.54602713464</v>
      </c>
      <c r="F115" s="79">
        <v>174110.20161117276</v>
      </c>
      <c r="G115" s="79">
        <v>129791.16430265797</v>
      </c>
      <c r="H115" s="79">
        <v>106618.95644281898</v>
      </c>
      <c r="I115" s="80">
        <v>107551.43262614068</v>
      </c>
      <c r="J115" s="118">
        <f t="shared" si="8"/>
        <v>193688.86273468347</v>
      </c>
      <c r="K115" s="119">
        <f t="shared" si="9"/>
        <v>0.043752716635713</v>
      </c>
      <c r="L115" s="121">
        <f t="shared" si="10"/>
        <v>-0.5809205931544905</v>
      </c>
    </row>
    <row r="116" spans="1:12" ht="12.75">
      <c r="A116" s="96" t="s">
        <v>217</v>
      </c>
      <c r="B116" s="115">
        <v>558832.1304390401</v>
      </c>
      <c r="C116" s="79">
        <v>405508.2663590265</v>
      </c>
      <c r="D116" s="79">
        <v>333660.71328948054</v>
      </c>
      <c r="E116" s="79">
        <v>377776.4406261068</v>
      </c>
      <c r="F116" s="79">
        <v>300481.1355864437</v>
      </c>
      <c r="G116" s="79">
        <v>281699.3695293152</v>
      </c>
      <c r="H116" s="79">
        <v>116857.24372438213</v>
      </c>
      <c r="I116" s="80">
        <v>104098.66312206804</v>
      </c>
      <c r="J116" s="118">
        <f t="shared" si="8"/>
        <v>309864.24533448287</v>
      </c>
      <c r="K116" s="119">
        <f t="shared" si="9"/>
        <v>0.06999577740424713</v>
      </c>
      <c r="L116" s="121">
        <f t="shared" si="10"/>
        <v>-0.8137210488590123</v>
      </c>
    </row>
    <row r="117" spans="1:12" ht="12.75">
      <c r="A117" s="96" t="s">
        <v>218</v>
      </c>
      <c r="B117" s="115">
        <v>430498.13012302015</v>
      </c>
      <c r="C117" s="79">
        <v>310860.8990638801</v>
      </c>
      <c r="D117" s="79">
        <v>255600.8599980697</v>
      </c>
      <c r="E117" s="79">
        <v>291309.76846265316</v>
      </c>
      <c r="F117" s="79">
        <v>230881.01824151492</v>
      </c>
      <c r="G117" s="79">
        <v>219371.69688578384</v>
      </c>
      <c r="H117" s="79">
        <v>91142.85374993834</v>
      </c>
      <c r="I117" s="80">
        <v>81572.72112873616</v>
      </c>
      <c r="J117" s="118">
        <f t="shared" si="8"/>
        <v>238904.74345669957</v>
      </c>
      <c r="K117" s="119">
        <f t="shared" si="9"/>
        <v>0.0539666111711695</v>
      </c>
      <c r="L117" s="121">
        <f t="shared" si="10"/>
        <v>-0.8105155042010851</v>
      </c>
    </row>
    <row r="118" spans="1:12" ht="12.75">
      <c r="A118" s="96" t="s">
        <v>219</v>
      </c>
      <c r="B118" s="115">
        <v>304237.2658674345</v>
      </c>
      <c r="C118" s="79">
        <v>226290.66614703444</v>
      </c>
      <c r="D118" s="79">
        <v>186951.9359589052</v>
      </c>
      <c r="E118" s="79">
        <v>211153.61658796106</v>
      </c>
      <c r="F118" s="79">
        <v>175403.64883703933</v>
      </c>
      <c r="G118" s="79">
        <v>172921.1297346006</v>
      </c>
      <c r="H118" s="79">
        <v>82764.81626955417</v>
      </c>
      <c r="I118" s="80">
        <v>64264.598342434474</v>
      </c>
      <c r="J118" s="118">
        <f t="shared" si="8"/>
        <v>177998.4597181205</v>
      </c>
      <c r="K118" s="119">
        <f t="shared" si="9"/>
        <v>0.04020838400145004</v>
      </c>
      <c r="L118" s="121">
        <f t="shared" si="10"/>
        <v>-0.7887681571184099</v>
      </c>
    </row>
    <row r="119" spans="1:12" ht="12.75">
      <c r="A119" s="96" t="s">
        <v>220</v>
      </c>
      <c r="B119" s="115">
        <v>319437.5976553957</v>
      </c>
      <c r="C119" s="79">
        <v>232866.42566769285</v>
      </c>
      <c r="D119" s="79">
        <v>193617.8479349461</v>
      </c>
      <c r="E119" s="79">
        <v>217177.40538262128</v>
      </c>
      <c r="F119" s="79">
        <v>183550.9257352851</v>
      </c>
      <c r="G119" s="79">
        <v>166039.9854868758</v>
      </c>
      <c r="H119" s="79">
        <v>73861.58077407088</v>
      </c>
      <c r="I119" s="80">
        <v>65458.14078936566</v>
      </c>
      <c r="J119" s="118">
        <f t="shared" si="8"/>
        <v>181501.23867828166</v>
      </c>
      <c r="K119" s="119">
        <f t="shared" si="9"/>
        <v>0.040999632879251555</v>
      </c>
      <c r="L119" s="121">
        <f t="shared" si="10"/>
        <v>-0.7950831671981803</v>
      </c>
    </row>
    <row r="120" spans="1:12" ht="12.75">
      <c r="A120" s="96" t="s">
        <v>221</v>
      </c>
      <c r="B120" s="115">
        <v>1475115.4563392112</v>
      </c>
      <c r="C120" s="79">
        <v>1059338.2412358136</v>
      </c>
      <c r="D120" s="79">
        <v>864924.3461941694</v>
      </c>
      <c r="E120" s="79">
        <v>992082.9146415929</v>
      </c>
      <c r="F120" s="79">
        <v>793717.9824210226</v>
      </c>
      <c r="G120" s="79">
        <v>758783.6205565236</v>
      </c>
      <c r="H120" s="79">
        <v>314657.75969007023</v>
      </c>
      <c r="I120" s="80">
        <v>280306.8088092265</v>
      </c>
      <c r="J120" s="118">
        <f t="shared" si="8"/>
        <v>817365.8912359539</v>
      </c>
      <c r="K120" s="119">
        <f t="shared" si="9"/>
        <v>0.18463621357481325</v>
      </c>
      <c r="L120" s="121">
        <f t="shared" si="10"/>
        <v>-0.8099763597455193</v>
      </c>
    </row>
    <row r="121" spans="1:12" ht="12.75">
      <c r="A121" s="97" t="s">
        <v>222</v>
      </c>
      <c r="B121" s="115">
        <v>110981.44068801402</v>
      </c>
      <c r="C121" s="79">
        <v>80747.77728889287</v>
      </c>
      <c r="D121" s="79">
        <v>66855.86560999855</v>
      </c>
      <c r="E121" s="79">
        <v>77055.02286147105</v>
      </c>
      <c r="F121" s="79">
        <v>61724.319381715526</v>
      </c>
      <c r="G121" s="79">
        <v>57632.7099929689</v>
      </c>
      <c r="H121" s="79">
        <v>25516.571819941153</v>
      </c>
      <c r="I121" s="80">
        <v>22493.456005827335</v>
      </c>
      <c r="J121" s="118">
        <f t="shared" si="8"/>
        <v>62875.89545610368</v>
      </c>
      <c r="K121" s="119">
        <f t="shared" si="9"/>
        <v>0.014203146212262851</v>
      </c>
      <c r="L121" s="121">
        <f t="shared" si="10"/>
        <v>-0.7973223642945858</v>
      </c>
    </row>
    <row r="122" spans="1:12" ht="13.5" thickBot="1">
      <c r="A122" s="98" t="s">
        <v>240</v>
      </c>
      <c r="B122" s="104">
        <f>SUM(B105:B121)</f>
        <v>7685517.5441479655</v>
      </c>
      <c r="C122" s="105">
        <f>SUM(C105:C121)</f>
        <v>5997702.19395607</v>
      </c>
      <c r="D122" s="105">
        <f aca="true" t="shared" si="11" ref="D122:I122">SUM(D105:D121)</f>
        <v>5321673.486920081</v>
      </c>
      <c r="E122" s="105">
        <f t="shared" si="11"/>
        <v>5703475.522095006</v>
      </c>
      <c r="F122" s="105">
        <f t="shared" si="11"/>
        <v>3976744.0930722672</v>
      </c>
      <c r="G122" s="105">
        <f t="shared" si="11"/>
        <v>3548245.4058610536</v>
      </c>
      <c r="H122" s="105">
        <f t="shared" si="11"/>
        <v>1747119.9147730377</v>
      </c>
      <c r="I122" s="114">
        <f t="shared" si="11"/>
        <v>1434714.79230615</v>
      </c>
      <c r="J122" s="126">
        <f t="shared" si="8"/>
        <v>4426899.119141453</v>
      </c>
      <c r="K122" s="123">
        <f t="shared" si="9"/>
        <v>1</v>
      </c>
      <c r="L122" s="124">
        <f t="shared" si="10"/>
        <v>-0.8133222929926698</v>
      </c>
    </row>
    <row r="123" ht="13.5" thickTop="1"/>
  </sheetData>
  <mergeCells count="11">
    <mergeCell ref="J103:J104"/>
    <mergeCell ref="K103:K104"/>
    <mergeCell ref="L103:L104"/>
    <mergeCell ref="J81:J82"/>
    <mergeCell ref="K81:K82"/>
    <mergeCell ref="L81:L82"/>
    <mergeCell ref="A1:E1"/>
    <mergeCell ref="A58:D58"/>
    <mergeCell ref="L59:L60"/>
    <mergeCell ref="J59:J60"/>
    <mergeCell ref="K59:K60"/>
  </mergeCells>
  <printOptions/>
  <pageMargins left="0.75" right="0.75" top="1" bottom="1" header="0" footer="0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I46"/>
  <sheetViews>
    <sheetView workbookViewId="0" topLeftCell="A12">
      <selection activeCell="M47" sqref="M47"/>
    </sheetView>
  </sheetViews>
  <sheetFormatPr defaultColWidth="11.421875" defaultRowHeight="12.75"/>
  <cols>
    <col min="1" max="1" width="20.140625" style="0" bestFit="1" customWidth="1"/>
    <col min="2" max="2" width="9.8515625" style="0" bestFit="1" customWidth="1"/>
    <col min="3" max="3" width="7.7109375" style="0" bestFit="1" customWidth="1"/>
    <col min="4" max="4" width="9.8515625" style="0" bestFit="1" customWidth="1"/>
    <col min="5" max="5" width="7.7109375" style="0" bestFit="1" customWidth="1"/>
    <col min="6" max="6" width="9.8515625" style="0" bestFit="1" customWidth="1"/>
    <col min="7" max="7" width="7.7109375" style="0" bestFit="1" customWidth="1"/>
    <col min="8" max="8" width="9.8515625" style="0" bestFit="1" customWidth="1"/>
    <col min="9" max="9" width="7.7109375" style="0" bestFit="1" customWidth="1"/>
    <col min="10" max="10" width="9.8515625" style="0" bestFit="1" customWidth="1"/>
    <col min="11" max="11" width="7.7109375" style="0" bestFit="1" customWidth="1"/>
    <col min="12" max="12" width="9.8515625" style="0" bestFit="1" customWidth="1"/>
    <col min="13" max="13" width="7.7109375" style="0" bestFit="1" customWidth="1"/>
    <col min="14" max="14" width="9.8515625" style="0" bestFit="1" customWidth="1"/>
    <col min="15" max="15" width="7.7109375" style="0" bestFit="1" customWidth="1"/>
    <col min="16" max="16" width="9.8515625" style="0" bestFit="1" customWidth="1"/>
    <col min="17" max="17" width="7.7109375" style="0" bestFit="1" customWidth="1"/>
    <col min="19" max="19" width="20.140625" style="0" bestFit="1" customWidth="1"/>
    <col min="20" max="20" width="6.7109375" style="0" bestFit="1" customWidth="1"/>
    <col min="21" max="21" width="7.28125" style="0" bestFit="1" customWidth="1"/>
    <col min="22" max="22" width="6.7109375" style="0" bestFit="1" customWidth="1"/>
    <col min="23" max="23" width="7.421875" style="0" bestFit="1" customWidth="1"/>
    <col min="24" max="24" width="6.7109375" style="0" bestFit="1" customWidth="1"/>
    <col min="25" max="25" width="7.28125" style="0" bestFit="1" customWidth="1"/>
    <col min="26" max="26" width="6.7109375" style="0" bestFit="1" customWidth="1"/>
    <col min="27" max="27" width="7.28125" style="0" bestFit="1" customWidth="1"/>
    <col min="28" max="28" width="6.7109375" style="0" bestFit="1" customWidth="1"/>
    <col min="29" max="29" width="7.28125" style="0" bestFit="1" customWidth="1"/>
    <col min="30" max="30" width="6.7109375" style="0" bestFit="1" customWidth="1"/>
    <col min="31" max="31" width="7.28125" style="0" bestFit="1" customWidth="1"/>
    <col min="32" max="35" width="6.7109375" style="0" bestFit="1" customWidth="1"/>
  </cols>
  <sheetData>
    <row r="1" spans="1:7" ht="15.75">
      <c r="A1" s="186" t="s">
        <v>206</v>
      </c>
      <c r="B1" s="178"/>
      <c r="C1" s="178"/>
      <c r="D1" s="178"/>
      <c r="E1" s="178"/>
      <c r="F1" s="178"/>
      <c r="G1" s="178"/>
    </row>
    <row r="3" spans="1:30" ht="12.75">
      <c r="A3" s="177" t="s">
        <v>230</v>
      </c>
      <c r="B3" s="177"/>
      <c r="C3" s="177"/>
      <c r="D3" s="177"/>
      <c r="E3" s="178"/>
      <c r="F3" s="178"/>
      <c r="G3" s="178"/>
      <c r="H3" s="178"/>
      <c r="I3" s="178"/>
      <c r="J3" s="178"/>
      <c r="S3" s="177" t="s">
        <v>237</v>
      </c>
      <c r="T3" s="177"/>
      <c r="U3" s="177"/>
      <c r="V3" s="177"/>
      <c r="W3" s="177"/>
      <c r="X3" s="177"/>
      <c r="Y3" s="178"/>
      <c r="Z3" s="178"/>
      <c r="AA3" s="178"/>
      <c r="AB3" s="178"/>
      <c r="AC3" s="178"/>
      <c r="AD3" s="178"/>
    </row>
    <row r="4" ht="13.5" thickBot="1"/>
    <row r="5" spans="1:35" ht="13.5" thickBo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T5" s="198">
        <v>2002</v>
      </c>
      <c r="U5" s="199"/>
      <c r="V5" s="199">
        <v>2003</v>
      </c>
      <c r="W5" s="199"/>
      <c r="X5" s="199">
        <v>2004</v>
      </c>
      <c r="Y5" s="199"/>
      <c r="Z5" s="199">
        <v>2005</v>
      </c>
      <c r="AA5" s="199"/>
      <c r="AB5" s="199">
        <v>2006</v>
      </c>
      <c r="AC5" s="199"/>
      <c r="AD5" s="199">
        <v>2007</v>
      </c>
      <c r="AE5" s="199"/>
      <c r="AF5" s="199">
        <v>2008</v>
      </c>
      <c r="AG5" s="199"/>
      <c r="AH5" s="199">
        <v>2009</v>
      </c>
      <c r="AI5" s="200"/>
    </row>
    <row r="6" spans="1:35" ht="12.75">
      <c r="A6" s="195" t="s">
        <v>226</v>
      </c>
      <c r="B6" s="196" t="s">
        <v>227</v>
      </c>
      <c r="C6" s="196" t="s">
        <v>224</v>
      </c>
      <c r="D6" s="196" t="s">
        <v>228</v>
      </c>
      <c r="E6" s="196" t="s">
        <v>224</v>
      </c>
      <c r="F6" s="196" t="s">
        <v>229</v>
      </c>
      <c r="G6" s="196" t="s">
        <v>224</v>
      </c>
      <c r="H6" s="196" t="s">
        <v>231</v>
      </c>
      <c r="I6" s="196" t="s">
        <v>224</v>
      </c>
      <c r="J6" s="196" t="s">
        <v>232</v>
      </c>
      <c r="K6" s="196" t="s">
        <v>224</v>
      </c>
      <c r="L6" s="196" t="s">
        <v>233</v>
      </c>
      <c r="M6" s="196" t="s">
        <v>224</v>
      </c>
      <c r="N6" s="196" t="s">
        <v>234</v>
      </c>
      <c r="O6" s="196" t="s">
        <v>224</v>
      </c>
      <c r="P6" s="196" t="s">
        <v>235</v>
      </c>
      <c r="Q6" s="197" t="s">
        <v>224</v>
      </c>
      <c r="S6" s="195" t="s">
        <v>226</v>
      </c>
      <c r="T6" s="196" t="s">
        <v>236</v>
      </c>
      <c r="U6" s="196" t="s">
        <v>238</v>
      </c>
      <c r="V6" s="196" t="s">
        <v>236</v>
      </c>
      <c r="W6" s="196" t="s">
        <v>238</v>
      </c>
      <c r="X6" s="196" t="s">
        <v>236</v>
      </c>
      <c r="Y6" s="196" t="s">
        <v>238</v>
      </c>
      <c r="Z6" s="196" t="s">
        <v>236</v>
      </c>
      <c r="AA6" s="196" t="s">
        <v>238</v>
      </c>
      <c r="AB6" s="196" t="s">
        <v>236</v>
      </c>
      <c r="AC6" s="196" t="s">
        <v>238</v>
      </c>
      <c r="AD6" s="196" t="s">
        <v>236</v>
      </c>
      <c r="AE6" s="196" t="s">
        <v>238</v>
      </c>
      <c r="AF6" s="196" t="s">
        <v>236</v>
      </c>
      <c r="AG6" s="196" t="s">
        <v>238</v>
      </c>
      <c r="AH6" s="196" t="s">
        <v>236</v>
      </c>
      <c r="AI6" s="197" t="s">
        <v>238</v>
      </c>
    </row>
    <row r="7" spans="1:35" ht="12.75">
      <c r="A7" s="31" t="s">
        <v>223</v>
      </c>
      <c r="B7" s="33">
        <v>1780.5599454277105</v>
      </c>
      <c r="C7" s="191">
        <f>(B7/$B$24)</f>
        <v>0.007322448709845702</v>
      </c>
      <c r="D7" s="33">
        <v>1921.354278343483</v>
      </c>
      <c r="E7" s="191">
        <f>(D7/$D$24)</f>
        <v>0.007873863872200071</v>
      </c>
      <c r="F7" s="33">
        <v>1897.1114549716594</v>
      </c>
      <c r="G7" s="191">
        <f>(F7/$F$24)</f>
        <v>0.006809934392529986</v>
      </c>
      <c r="H7" s="33">
        <v>1804.843788805239</v>
      </c>
      <c r="I7" s="191">
        <f>(H7/$H$24)</f>
        <v>0.00664400804493446</v>
      </c>
      <c r="J7" s="33">
        <v>1694.3951445545538</v>
      </c>
      <c r="K7" s="191">
        <f>(J7/$J$24)</f>
        <v>0.006071597557689134</v>
      </c>
      <c r="L7" s="33">
        <v>1936.5863737953787</v>
      </c>
      <c r="M7" s="191">
        <f>(L7/$L$24)</f>
        <v>0.005921849306299609</v>
      </c>
      <c r="N7" s="33">
        <v>1968.1672204100364</v>
      </c>
      <c r="O7" s="191">
        <f>(N7/$N$24)</f>
        <v>0.005657096629775077</v>
      </c>
      <c r="P7" s="33">
        <v>1757.0645977154056</v>
      </c>
      <c r="Q7" s="193">
        <f>(P7/$P$24)</f>
        <v>0.0057861636926057804</v>
      </c>
      <c r="S7" s="31" t="s">
        <v>223</v>
      </c>
      <c r="T7" s="201">
        <v>0.007322448709845702</v>
      </c>
      <c r="U7" s="203">
        <f>$U$24*T7</f>
        <v>258.5505382305548</v>
      </c>
      <c r="V7" s="201">
        <v>0.007873863872200071</v>
      </c>
      <c r="W7" s="203">
        <f>$W$24*V7</f>
        <v>185.6357894237633</v>
      </c>
      <c r="X7" s="201">
        <v>0.006809934392529986</v>
      </c>
      <c r="Y7" s="203">
        <f>$Y$24*X7</f>
        <v>151.5196782469137</v>
      </c>
      <c r="Z7" s="201">
        <v>0.00664400804493446</v>
      </c>
      <c r="AA7" s="40">
        <f>$AA$24*Z7</f>
        <v>173.81455886433494</v>
      </c>
      <c r="AB7" s="201">
        <v>0.006071597557689134</v>
      </c>
      <c r="AC7" s="203">
        <f>$AC$24*AB7</f>
        <v>139.06751341984653</v>
      </c>
      <c r="AD7" s="201">
        <v>0.005921849306299609</v>
      </c>
      <c r="AE7" s="203">
        <f>$AE$24*AD7</f>
        <v>132.95617625517758</v>
      </c>
      <c r="AF7" s="201">
        <v>0.005657096629775077</v>
      </c>
      <c r="AG7" s="203">
        <f>$AG$24*AF7</f>
        <v>55.07918991647909</v>
      </c>
      <c r="AH7" s="201">
        <v>0.0057861636926057804</v>
      </c>
      <c r="AI7" s="205">
        <f>$AI$24*AH7</f>
        <v>49.04583792400364</v>
      </c>
    </row>
    <row r="8" spans="1:35" ht="12.75">
      <c r="A8" s="32" t="s">
        <v>207</v>
      </c>
      <c r="B8" s="33">
        <v>434.6579337773534</v>
      </c>
      <c r="C8" s="191">
        <f>(B8/$B$24)</f>
        <v>0.0017875053488567861</v>
      </c>
      <c r="D8" s="33">
        <v>469.02766897772045</v>
      </c>
      <c r="E8" s="191">
        <f>(D8/$D$24)</f>
        <v>0.0019221129905359774</v>
      </c>
      <c r="F8" s="33">
        <v>463.10967922242753</v>
      </c>
      <c r="G8" s="191">
        <f>(F8/$F$24)</f>
        <v>0.001662393911430708</v>
      </c>
      <c r="H8" s="33">
        <v>440.5859370516907</v>
      </c>
      <c r="I8" s="191">
        <f>(H8/$H$24)</f>
        <v>0.001621889123265449</v>
      </c>
      <c r="J8" s="33">
        <v>413.62398071779097</v>
      </c>
      <c r="K8" s="191">
        <f>(J8/$J$24)</f>
        <v>0.0014821562486169767</v>
      </c>
      <c r="L8" s="33">
        <v>472.74602238290726</v>
      </c>
      <c r="M8" s="191">
        <f>(L8/$L$24)</f>
        <v>0.00144560074499415</v>
      </c>
      <c r="N8" s="33">
        <v>480.45531943393655</v>
      </c>
      <c r="O8" s="191">
        <f>(N8/$N$24)</f>
        <v>0.0013809711594327753</v>
      </c>
      <c r="P8" s="33">
        <v>428.92241259131555</v>
      </c>
      <c r="Q8" s="193">
        <f>(P8/$P$24)</f>
        <v>0.0014124781148670833</v>
      </c>
      <c r="S8" s="31" t="s">
        <v>207</v>
      </c>
      <c r="T8" s="201">
        <v>0.0017875053488567861</v>
      </c>
      <c r="U8" s="203">
        <f>$U$24*T8</f>
        <v>63.115562614388914</v>
      </c>
      <c r="V8" s="201">
        <v>0.0019221129905359774</v>
      </c>
      <c r="W8" s="203">
        <f>$W$24*V8</f>
        <v>45.316120287474305</v>
      </c>
      <c r="X8" s="201">
        <v>0.001662393911430708</v>
      </c>
      <c r="Y8" s="203">
        <f>$Y$24*X8</f>
        <v>36.987932050550974</v>
      </c>
      <c r="Z8" s="201">
        <v>0.001621889123265449</v>
      </c>
      <c r="AA8" s="40">
        <f>$AA$24*Z8</f>
        <v>42.43040354265975</v>
      </c>
      <c r="AB8" s="201">
        <v>0.0014821562486169767</v>
      </c>
      <c r="AC8" s="203">
        <f>$AC$24*AB8</f>
        <v>33.9481960120724</v>
      </c>
      <c r="AD8" s="201">
        <v>0.00144560074499415</v>
      </c>
      <c r="AE8" s="203">
        <f>$AE$24*AD8</f>
        <v>32.45633880645966</v>
      </c>
      <c r="AF8" s="201">
        <v>0.0013809711594327753</v>
      </c>
      <c r="AG8" s="203">
        <f>$AG$24*AF8</f>
        <v>13.445549499585331</v>
      </c>
      <c r="AH8" s="201">
        <v>0.0014124781148670833</v>
      </c>
      <c r="AI8" s="205">
        <f>$AI$24*AH8</f>
        <v>11.972729492859347</v>
      </c>
    </row>
    <row r="9" spans="1:35" ht="12.75">
      <c r="A9" s="32" t="s">
        <v>208</v>
      </c>
      <c r="B9" s="33">
        <v>264.6301040043107</v>
      </c>
      <c r="C9" s="191">
        <f aca="true" t="shared" si="0" ref="C9:C23">(B9/$B$24)</f>
        <v>0.001088275836277577</v>
      </c>
      <c r="D9" s="33">
        <v>285.55521751053897</v>
      </c>
      <c r="E9" s="191">
        <f aca="true" t="shared" si="1" ref="E9:E23">(D9/$D$24)</f>
        <v>0.0011702281750000673</v>
      </c>
      <c r="F9" s="33">
        <v>281.952204375981</v>
      </c>
      <c r="G9" s="191">
        <f aca="true" t="shared" si="2" ref="G9:G23">(F9/$F$24)</f>
        <v>0.0010121050129120223</v>
      </c>
      <c r="H9" s="33">
        <v>268.2392136077934</v>
      </c>
      <c r="I9" s="191">
        <f aca="true" t="shared" si="3" ref="I9:I23">(H9/$H$24)</f>
        <v>0.0009874447330186025</v>
      </c>
      <c r="J9" s="33">
        <v>251.8241323350463</v>
      </c>
      <c r="K9" s="191">
        <f aca="true" t="shared" si="4" ref="K9:K23">(J9/$J$24)</f>
        <v>0.0009023720303770173</v>
      </c>
      <c r="L9" s="33">
        <v>287.81903963794866</v>
      </c>
      <c r="M9" s="191">
        <f aca="true" t="shared" si="5" ref="M9:M23">(L9/$L$24)</f>
        <v>0.0008801161689883379</v>
      </c>
      <c r="N9" s="33">
        <v>292.51264332461005</v>
      </c>
      <c r="O9" s="191">
        <f aca="true" t="shared" si="6" ref="O9:O23">(N9/$N$24)</f>
        <v>0.0008407681377670263</v>
      </c>
      <c r="P9" s="33">
        <v>261.1381820812714</v>
      </c>
      <c r="Q9" s="193">
        <f aca="true" t="shared" si="7" ref="Q9:Q23">(P9/$P$24)</f>
        <v>0.0008599503227578357</v>
      </c>
      <c r="S9" s="31" t="s">
        <v>208</v>
      </c>
      <c r="T9" s="201">
        <v>0.001088275836277577</v>
      </c>
      <c r="U9" s="203">
        <f aca="true" t="shared" si="8" ref="U9:U23">$U$24*T9</f>
        <v>38.42625798587584</v>
      </c>
      <c r="V9" s="201">
        <v>0.0011702281750000673</v>
      </c>
      <c r="W9" s="203">
        <f aca="true" t="shared" si="9" ref="W9:W23">$W$24*V9</f>
        <v>27.589533499436584</v>
      </c>
      <c r="X9" s="201">
        <v>0.0010121050129120223</v>
      </c>
      <c r="Y9" s="203">
        <f aca="true" t="shared" si="10" ref="Y9:Y23">$Y$24*X9</f>
        <v>22.519134116289916</v>
      </c>
      <c r="Z9" s="201">
        <v>0.0009874447330186025</v>
      </c>
      <c r="AA9" s="40">
        <f aca="true" t="shared" si="11" ref="AA9:AA23">$AA$24*Z9</f>
        <v>25.832640404972967</v>
      </c>
      <c r="AB9" s="201">
        <v>0.0009023720303770173</v>
      </c>
      <c r="AC9" s="203">
        <f aca="true" t="shared" si="12" ref="AC9:AC23">$AC$24*AB9</f>
        <v>20.66847040697343</v>
      </c>
      <c r="AD9" s="201">
        <v>0.0008801161689883379</v>
      </c>
      <c r="AE9" s="203">
        <f aca="true" t="shared" si="13" ref="AE9:AE23">$AE$24*AD9</f>
        <v>19.760192202892366</v>
      </c>
      <c r="AF9" s="201">
        <v>0.0008407681377670263</v>
      </c>
      <c r="AG9" s="203">
        <f aca="true" t="shared" si="14" ref="AG9:AG23">$AG$24*AF9</f>
        <v>8.1859708197411</v>
      </c>
      <c r="AH9" s="201">
        <v>0.0008599503227578357</v>
      </c>
      <c r="AI9" s="205">
        <f aca="true" t="shared" si="15" ref="AI9:AI23">$AI$24*AH9</f>
        <v>7.28928291582452</v>
      </c>
    </row>
    <row r="10" spans="1:35" ht="12.75">
      <c r="A10" s="32" t="s">
        <v>209</v>
      </c>
      <c r="B10" s="33">
        <v>477.22142000956393</v>
      </c>
      <c r="C10" s="191">
        <f t="shared" si="0"/>
        <v>0.001962545198342291</v>
      </c>
      <c r="D10" s="33">
        <v>514.9567805380883</v>
      </c>
      <c r="E10" s="191">
        <f t="shared" si="1"/>
        <v>0.0021103341719566253</v>
      </c>
      <c r="F10" s="33">
        <v>508.4592769722852</v>
      </c>
      <c r="G10" s="191">
        <f t="shared" si="2"/>
        <v>0.001825182336219788</v>
      </c>
      <c r="H10" s="33">
        <v>483.7299176592346</v>
      </c>
      <c r="I10" s="191">
        <f t="shared" si="3"/>
        <v>0.0017807111531967887</v>
      </c>
      <c r="J10" s="33">
        <v>454.1277360630503</v>
      </c>
      <c r="K10" s="191">
        <f t="shared" si="4"/>
        <v>0.0016272950627961014</v>
      </c>
      <c r="L10" s="33">
        <v>519.0392503476227</v>
      </c>
      <c r="M10" s="191">
        <f t="shared" si="5"/>
        <v>0.0015871598944432648</v>
      </c>
      <c r="N10" s="33">
        <v>527.5034733608675</v>
      </c>
      <c r="O10" s="191">
        <f t="shared" si="6"/>
        <v>0.0015162015149925688</v>
      </c>
      <c r="P10" s="33">
        <v>470.9242530831276</v>
      </c>
      <c r="Q10" s="193">
        <f t="shared" si="7"/>
        <v>0.001550793760627824</v>
      </c>
      <c r="S10" s="31" t="s">
        <v>209</v>
      </c>
      <c r="T10" s="201">
        <v>0.001962545198342291</v>
      </c>
      <c r="U10" s="203">
        <f t="shared" si="8"/>
        <v>69.29609717182744</v>
      </c>
      <c r="V10" s="201">
        <v>0.0021103341719566253</v>
      </c>
      <c r="W10" s="203">
        <f t="shared" si="9"/>
        <v>49.75366050488378</v>
      </c>
      <c r="X10" s="201">
        <v>0.001825182336219788</v>
      </c>
      <c r="Y10" s="203">
        <f t="shared" si="10"/>
        <v>40.60994194442304</v>
      </c>
      <c r="Z10" s="201">
        <v>0.0017807111531967887</v>
      </c>
      <c r="AA10" s="40">
        <f t="shared" si="11"/>
        <v>46.58536254989652</v>
      </c>
      <c r="AB10" s="201">
        <v>0.0016272950627961014</v>
      </c>
      <c r="AC10" s="203">
        <f t="shared" si="12"/>
        <v>37.272542495319584</v>
      </c>
      <c r="AD10" s="201">
        <v>0.0015871598944432648</v>
      </c>
      <c r="AE10" s="203">
        <f t="shared" si="13"/>
        <v>35.634596518061294</v>
      </c>
      <c r="AF10" s="201">
        <v>0.0015162015149925688</v>
      </c>
      <c r="AG10" s="203">
        <f t="shared" si="14"/>
        <v>14.76219281042215</v>
      </c>
      <c r="AH10" s="201">
        <v>0.001550793760627824</v>
      </c>
      <c r="AI10" s="205">
        <f t="shared" si="15"/>
        <v>13.145148232585688</v>
      </c>
    </row>
    <row r="11" spans="1:35" ht="12.75">
      <c r="A11" s="32" t="s">
        <v>210</v>
      </c>
      <c r="B11" s="33">
        <v>872.9229426591314</v>
      </c>
      <c r="C11" s="191">
        <f t="shared" si="0"/>
        <v>0.0035898445832631912</v>
      </c>
      <c r="D11" s="33">
        <v>941.9476355453027</v>
      </c>
      <c r="E11" s="191">
        <f t="shared" si="1"/>
        <v>0.0038601769286499762</v>
      </c>
      <c r="F11" s="33">
        <v>930.062544694843</v>
      </c>
      <c r="G11" s="191">
        <f t="shared" si="2"/>
        <v>0.00333858345208083</v>
      </c>
      <c r="H11" s="33">
        <v>884.8281436463936</v>
      </c>
      <c r="I11" s="191">
        <f t="shared" si="3"/>
        <v>0.003257237740592876</v>
      </c>
      <c r="J11" s="33">
        <v>830.6804830750108</v>
      </c>
      <c r="K11" s="191">
        <f t="shared" si="4"/>
        <v>0.002976612396740659</v>
      </c>
      <c r="L11" s="33">
        <v>949.4151996780786</v>
      </c>
      <c r="M11" s="191">
        <f t="shared" si="5"/>
        <v>0.002903198028077208</v>
      </c>
      <c r="N11" s="33">
        <v>964.897770556596</v>
      </c>
      <c r="O11" s="191">
        <f t="shared" si="6"/>
        <v>0.0027734025184892614</v>
      </c>
      <c r="P11" s="33">
        <v>861.4043031904118</v>
      </c>
      <c r="Q11" s="193">
        <f t="shared" si="7"/>
        <v>0.0028366778946291448</v>
      </c>
      <c r="S11" s="31" t="s">
        <v>210</v>
      </c>
      <c r="T11" s="201">
        <v>0.0035898445832631912</v>
      </c>
      <c r="U11" s="203">
        <f t="shared" si="8"/>
        <v>126.75489934381498</v>
      </c>
      <c r="V11" s="201">
        <v>0.0038601769286499762</v>
      </c>
      <c r="W11" s="203">
        <f t="shared" si="9"/>
        <v>91.00830330523756</v>
      </c>
      <c r="X11" s="201">
        <v>0.00333858345208083</v>
      </c>
      <c r="Y11" s="203">
        <f t="shared" si="10"/>
        <v>74.28281409210805</v>
      </c>
      <c r="Z11" s="201">
        <v>0.003257237740592876</v>
      </c>
      <c r="AA11" s="40">
        <f t="shared" si="11"/>
        <v>85.21292225542432</v>
      </c>
      <c r="AB11" s="201">
        <v>0.002976612396740659</v>
      </c>
      <c r="AC11" s="203">
        <f t="shared" si="12"/>
        <v>68.17811630238609</v>
      </c>
      <c r="AD11" s="201">
        <v>0.002903198028077208</v>
      </c>
      <c r="AE11" s="203">
        <f t="shared" si="13"/>
        <v>65.18202148678387</v>
      </c>
      <c r="AF11" s="201">
        <v>0.0027734025184892614</v>
      </c>
      <c r="AG11" s="203">
        <f t="shared" si="14"/>
        <v>27.002678940766998</v>
      </c>
      <c r="AH11" s="201">
        <v>0.0028366778946291448</v>
      </c>
      <c r="AI11" s="205">
        <f t="shared" si="15"/>
        <v>24.044816506034486</v>
      </c>
    </row>
    <row r="12" spans="1:35" ht="12.75">
      <c r="A12" s="32" t="s">
        <v>211</v>
      </c>
      <c r="B12" s="33">
        <v>565.1479134505536</v>
      </c>
      <c r="C12" s="191">
        <f t="shared" si="0"/>
        <v>0.002324137763710021</v>
      </c>
      <c r="D12" s="33">
        <v>609.8358913405077</v>
      </c>
      <c r="E12" s="191">
        <f t="shared" si="1"/>
        <v>0.0024991563747092213</v>
      </c>
      <c r="F12" s="33">
        <v>602.1412438899017</v>
      </c>
      <c r="G12" s="191">
        <f t="shared" si="2"/>
        <v>0.002161466241311523</v>
      </c>
      <c r="H12" s="33">
        <v>572.8555806091977</v>
      </c>
      <c r="I12" s="191">
        <f t="shared" si="3"/>
        <v>0.0021088013875553316</v>
      </c>
      <c r="J12" s="33">
        <v>537.7992933990957</v>
      </c>
      <c r="K12" s="191">
        <f t="shared" si="4"/>
        <v>0.001927118881816272</v>
      </c>
      <c r="L12" s="33">
        <v>614.6705429253778</v>
      </c>
      <c r="M12" s="191">
        <f t="shared" si="5"/>
        <v>0.0018795889393209459</v>
      </c>
      <c r="N12" s="33">
        <v>624.6942714806041</v>
      </c>
      <c r="O12" s="191">
        <f t="shared" si="6"/>
        <v>0.0017955567094022015</v>
      </c>
      <c r="P12" s="33">
        <v>557.6905140130891</v>
      </c>
      <c r="Q12" s="193">
        <f t="shared" si="7"/>
        <v>0.0018365224637095872</v>
      </c>
      <c r="S12" s="31" t="s">
        <v>211</v>
      </c>
      <c r="T12" s="201">
        <v>0.002324137763710021</v>
      </c>
      <c r="U12" s="203">
        <f>$U$24*T12</f>
        <v>82.06367754016624</v>
      </c>
      <c r="V12" s="201">
        <v>0.0024991563747092213</v>
      </c>
      <c r="W12" s="203">
        <f t="shared" si="9"/>
        <v>58.92061052141953</v>
      </c>
      <c r="X12" s="201">
        <v>0.002161466241311523</v>
      </c>
      <c r="Y12" s="203">
        <f t="shared" si="10"/>
        <v>48.092191575933136</v>
      </c>
      <c r="Z12" s="201">
        <v>0.0021088013875553316</v>
      </c>
      <c r="AA12" s="40">
        <f t="shared" si="11"/>
        <v>55.1685639799738</v>
      </c>
      <c r="AB12" s="201">
        <v>0.001927118881816272</v>
      </c>
      <c r="AC12" s="203">
        <f t="shared" si="12"/>
        <v>44.13988714044898</v>
      </c>
      <c r="AD12" s="201">
        <v>0.0018795889393209459</v>
      </c>
      <c r="AE12" s="203">
        <f t="shared" si="13"/>
        <v>42.200154947846016</v>
      </c>
      <c r="AF12" s="201">
        <v>0.0017955567094022015</v>
      </c>
      <c r="AG12" s="203">
        <f t="shared" si="14"/>
        <v>17.482078789752656</v>
      </c>
      <c r="AH12" s="201">
        <v>0.0018365224637095872</v>
      </c>
      <c r="AI12" s="205">
        <f t="shared" si="15"/>
        <v>15.567099011387947</v>
      </c>
    </row>
    <row r="13" spans="1:35" ht="12.75">
      <c r="A13" s="32" t="s">
        <v>212</v>
      </c>
      <c r="B13" s="33">
        <v>2945.1283695150373</v>
      </c>
      <c r="C13" s="191">
        <f t="shared" si="0"/>
        <v>0.012111668290114811</v>
      </c>
      <c r="D13" s="33">
        <v>3178.008697527572</v>
      </c>
      <c r="E13" s="191">
        <f t="shared" si="1"/>
        <v>0.013023734430994157</v>
      </c>
      <c r="F13" s="33">
        <v>3137.909948225229</v>
      </c>
      <c r="G13" s="191">
        <f t="shared" si="2"/>
        <v>0.011263945943228834</v>
      </c>
      <c r="H13" s="33">
        <v>2985.294967800971</v>
      </c>
      <c r="I13" s="191">
        <f t="shared" si="3"/>
        <v>0.01098949610243102</v>
      </c>
      <c r="J13" s="33">
        <v>2802.6078100939444</v>
      </c>
      <c r="K13" s="191">
        <f t="shared" si="4"/>
        <v>0.010042702724694345</v>
      </c>
      <c r="L13" s="33">
        <v>3203.2032867677353</v>
      </c>
      <c r="M13" s="191">
        <f t="shared" si="5"/>
        <v>0.009795012202066857</v>
      </c>
      <c r="N13" s="33">
        <v>3255.4394653569316</v>
      </c>
      <c r="O13" s="191">
        <f t="shared" si="6"/>
        <v>0.009357099049780295</v>
      </c>
      <c r="P13" s="33">
        <v>2906.265979469243</v>
      </c>
      <c r="Q13" s="193">
        <f t="shared" si="7"/>
        <v>0.009570581931549476</v>
      </c>
      <c r="S13" s="31" t="s">
        <v>212</v>
      </c>
      <c r="T13" s="201">
        <v>0.012111668290114811</v>
      </c>
      <c r="U13" s="203">
        <f t="shared" si="8"/>
        <v>427.6545291561509</v>
      </c>
      <c r="V13" s="201">
        <v>0.013023734430994157</v>
      </c>
      <c r="W13" s="203">
        <f t="shared" si="9"/>
        <v>307.05016769200444</v>
      </c>
      <c r="X13" s="201">
        <v>0.011263945943228834</v>
      </c>
      <c r="Y13" s="203">
        <f t="shared" si="10"/>
        <v>250.62054444765295</v>
      </c>
      <c r="Z13" s="201">
        <v>0.01098949610243102</v>
      </c>
      <c r="AA13" s="40">
        <f t="shared" si="11"/>
        <v>287.49730648530823</v>
      </c>
      <c r="AB13" s="201">
        <v>0.010042702724694345</v>
      </c>
      <c r="AC13" s="203">
        <f t="shared" si="12"/>
        <v>230.02408882803408</v>
      </c>
      <c r="AD13" s="201">
        <v>0.009795012202066857</v>
      </c>
      <c r="AE13" s="203">
        <f t="shared" si="13"/>
        <v>219.91565495836468</v>
      </c>
      <c r="AF13" s="201">
        <v>0.009357099049780295</v>
      </c>
      <c r="AG13" s="203">
        <f t="shared" si="14"/>
        <v>91.10352347837589</v>
      </c>
      <c r="AH13" s="201">
        <v>0.009570581931549476</v>
      </c>
      <c r="AI13" s="205">
        <f t="shared" si="15"/>
        <v>81.12408068458599</v>
      </c>
    </row>
    <row r="14" spans="1:35" ht="12.75">
      <c r="A14" s="32" t="s">
        <v>213</v>
      </c>
      <c r="B14" s="33">
        <v>4330.266744390838</v>
      </c>
      <c r="C14" s="191">
        <f t="shared" si="0"/>
        <v>0.017807968901679287</v>
      </c>
      <c r="D14" s="33">
        <v>4672.6742096320095</v>
      </c>
      <c r="E14" s="191">
        <f t="shared" si="1"/>
        <v>0.019148993530492008</v>
      </c>
      <c r="F14" s="33">
        <v>4613.716412616121</v>
      </c>
      <c r="G14" s="191">
        <f t="shared" si="2"/>
        <v>0.016561549925449136</v>
      </c>
      <c r="H14" s="33">
        <v>4389.324300792538</v>
      </c>
      <c r="I14" s="191">
        <f t="shared" si="3"/>
        <v>0.01615802217741898</v>
      </c>
      <c r="J14" s="33">
        <v>4120.71661230109</v>
      </c>
      <c r="K14" s="191">
        <f t="shared" si="4"/>
        <v>0.014765937567505114</v>
      </c>
      <c r="L14" s="33">
        <v>4709.71819489749</v>
      </c>
      <c r="M14" s="191">
        <f t="shared" si="5"/>
        <v>0.014401754449330466</v>
      </c>
      <c r="N14" s="33">
        <v>4786.5218375978275</v>
      </c>
      <c r="O14" s="191">
        <f t="shared" si="6"/>
        <v>0.013757884124387686</v>
      </c>
      <c r="P14" s="33">
        <v>4273.126785071999</v>
      </c>
      <c r="Q14" s="193">
        <f t="shared" si="7"/>
        <v>0.014071771231309965</v>
      </c>
      <c r="S14" s="31" t="s">
        <v>213</v>
      </c>
      <c r="T14" s="201">
        <v>0.017807968901679287</v>
      </c>
      <c r="U14" s="203">
        <f t="shared" si="8"/>
        <v>628.7869163400644</v>
      </c>
      <c r="V14" s="201">
        <v>0.019148993530492008</v>
      </c>
      <c r="W14" s="203">
        <f t="shared" si="9"/>
        <v>451.46050127358563</v>
      </c>
      <c r="X14" s="201">
        <v>0.016561549925449136</v>
      </c>
      <c r="Y14" s="203">
        <f t="shared" si="10"/>
        <v>368.49117353125826</v>
      </c>
      <c r="Z14" s="201">
        <v>0.01615802217741898</v>
      </c>
      <c r="AA14" s="40">
        <f t="shared" si="11"/>
        <v>422.71163398567575</v>
      </c>
      <c r="AB14" s="201">
        <v>0.014765937567505114</v>
      </c>
      <c r="AC14" s="203">
        <f t="shared" si="12"/>
        <v>338.20789360867764</v>
      </c>
      <c r="AD14" s="201">
        <v>0.014401754449330466</v>
      </c>
      <c r="AE14" s="203">
        <f t="shared" si="13"/>
        <v>323.3453105454778</v>
      </c>
      <c r="AF14" s="201">
        <v>0.013757884124387686</v>
      </c>
      <c r="AG14" s="203">
        <f t="shared" si="14"/>
        <v>133.95088720027584</v>
      </c>
      <c r="AH14" s="201">
        <v>0.014071771231309965</v>
      </c>
      <c r="AI14" s="205">
        <f t="shared" si="15"/>
        <v>119.27796166507581</v>
      </c>
    </row>
    <row r="15" spans="1:35" ht="12.75">
      <c r="A15" s="32" t="s">
        <v>214</v>
      </c>
      <c r="B15" s="33">
        <v>380.3041572784413</v>
      </c>
      <c r="C15" s="191">
        <f t="shared" si="0"/>
        <v>0.0015639786197389437</v>
      </c>
      <c r="D15" s="33">
        <v>410.37597275795395</v>
      </c>
      <c r="E15" s="191">
        <f t="shared" si="1"/>
        <v>0.0016817536371812008</v>
      </c>
      <c r="F15" s="33">
        <v>405.19802492410173</v>
      </c>
      <c r="G15" s="191">
        <f t="shared" si="2"/>
        <v>0.0014545123105363803</v>
      </c>
      <c r="H15" s="33">
        <v>385.49086644534566</v>
      </c>
      <c r="I15" s="191">
        <f t="shared" si="3"/>
        <v>0.001419072627668838</v>
      </c>
      <c r="J15" s="33">
        <v>361.90049046156304</v>
      </c>
      <c r="K15" s="191">
        <f t="shared" si="4"/>
        <v>0.0012968132853039937</v>
      </c>
      <c r="L15" s="33">
        <v>413.6293477646721</v>
      </c>
      <c r="M15" s="191">
        <f t="shared" si="5"/>
        <v>0.0012648290307469624</v>
      </c>
      <c r="N15" s="33">
        <v>420.3746007334185</v>
      </c>
      <c r="O15" s="191">
        <f t="shared" si="6"/>
        <v>0.001208281345401447</v>
      </c>
      <c r="P15" s="33">
        <v>375.28586040242925</v>
      </c>
      <c r="Q15" s="193">
        <f t="shared" si="7"/>
        <v>0.0012358483704197727</v>
      </c>
      <c r="S15" s="31" t="s">
        <v>214</v>
      </c>
      <c r="T15" s="201">
        <v>0.0015639786197389437</v>
      </c>
      <c r="U15" s="203">
        <f t="shared" si="8"/>
        <v>55.22299027794828</v>
      </c>
      <c r="V15" s="201">
        <v>0.0016817536371812008</v>
      </c>
      <c r="W15" s="203">
        <f t="shared" si="9"/>
        <v>39.64936010091142</v>
      </c>
      <c r="X15" s="201">
        <v>0.0014545123105363803</v>
      </c>
      <c r="Y15" s="203">
        <f t="shared" si="10"/>
        <v>32.36260800697236</v>
      </c>
      <c r="Z15" s="201">
        <v>0.001419072627668838</v>
      </c>
      <c r="AA15" s="40">
        <f t="shared" si="11"/>
        <v>37.124500919707245</v>
      </c>
      <c r="AB15" s="201">
        <v>0.0012968132853039937</v>
      </c>
      <c r="AC15" s="203">
        <f t="shared" si="12"/>
        <v>29.702989574573852</v>
      </c>
      <c r="AD15" s="201">
        <v>0.0012648290307469624</v>
      </c>
      <c r="AE15" s="203">
        <f t="shared" si="13"/>
        <v>28.397688432524653</v>
      </c>
      <c r="AF15" s="201">
        <v>0.001208281345401447</v>
      </c>
      <c r="AG15" s="203">
        <f t="shared" si="14"/>
        <v>11.764189663232111</v>
      </c>
      <c r="AH15" s="201">
        <v>0.0012358483704197727</v>
      </c>
      <c r="AI15" s="205">
        <f t="shared" si="15"/>
        <v>10.475545127026162</v>
      </c>
    </row>
    <row r="16" spans="1:35" ht="12.75">
      <c r="A16" s="32" t="s">
        <v>215</v>
      </c>
      <c r="B16" s="33">
        <v>5107.456837039702</v>
      </c>
      <c r="C16" s="191">
        <f t="shared" si="0"/>
        <v>0.021004117734430047</v>
      </c>
      <c r="D16" s="33">
        <v>5511.319105262505</v>
      </c>
      <c r="E16" s="191">
        <f t="shared" si="1"/>
        <v>0.022585827548944417</v>
      </c>
      <c r="F16" s="33">
        <v>5441.779647016508</v>
      </c>
      <c r="G16" s="191">
        <f t="shared" si="2"/>
        <v>0.019533993259948455</v>
      </c>
      <c r="H16" s="33">
        <v>5177.113959343644</v>
      </c>
      <c r="I16" s="191">
        <f t="shared" si="3"/>
        <v>0.019058040927847537</v>
      </c>
      <c r="J16" s="33">
        <v>4860.296946432336</v>
      </c>
      <c r="K16" s="191">
        <f t="shared" si="4"/>
        <v>0.017416106959726015</v>
      </c>
      <c r="L16" s="33">
        <v>5555.011692113063</v>
      </c>
      <c r="M16" s="191">
        <f t="shared" si="5"/>
        <v>0.016986560775471907</v>
      </c>
      <c r="N16" s="33">
        <v>5645.599942947151</v>
      </c>
      <c r="O16" s="191">
        <f t="shared" si="6"/>
        <v>0.016227129523908534</v>
      </c>
      <c r="P16" s="33">
        <v>5040.061479405162</v>
      </c>
      <c r="Q16" s="193">
        <f t="shared" si="7"/>
        <v>0.016597352640621944</v>
      </c>
      <c r="S16" s="31" t="s">
        <v>215</v>
      </c>
      <c r="T16" s="201">
        <v>0.021004117734430047</v>
      </c>
      <c r="U16" s="203">
        <f t="shared" si="8"/>
        <v>741.6406943203108</v>
      </c>
      <c r="V16" s="201">
        <v>0.022585827548944417</v>
      </c>
      <c r="W16" s="203">
        <f t="shared" si="9"/>
        <v>532.4879874594233</v>
      </c>
      <c r="X16" s="201">
        <v>0.019533993259948455</v>
      </c>
      <c r="Y16" s="203">
        <f t="shared" si="10"/>
        <v>434.62744323520116</v>
      </c>
      <c r="Z16" s="201">
        <v>0.019058040927847537</v>
      </c>
      <c r="AA16" s="40">
        <f t="shared" si="11"/>
        <v>498.57931451751233</v>
      </c>
      <c r="AB16" s="201">
        <v>0.017416106959726015</v>
      </c>
      <c r="AC16" s="203">
        <f t="shared" si="12"/>
        <v>398.90896346974046</v>
      </c>
      <c r="AD16" s="201">
        <v>0.016986560775471907</v>
      </c>
      <c r="AE16" s="203">
        <f t="shared" si="13"/>
        <v>381.3788652187402</v>
      </c>
      <c r="AF16" s="201">
        <v>0.016227129523908534</v>
      </c>
      <c r="AG16" s="203">
        <f t="shared" si="14"/>
        <v>157.99220118363067</v>
      </c>
      <c r="AH16" s="201">
        <v>0.016597352640621944</v>
      </c>
      <c r="AI16" s="205">
        <f t="shared" si="15"/>
        <v>140.68579992296787</v>
      </c>
    </row>
    <row r="17" spans="1:35" ht="12.75">
      <c r="A17" s="32" t="s">
        <v>216</v>
      </c>
      <c r="B17" s="33">
        <v>370.87192506508023</v>
      </c>
      <c r="C17" s="191">
        <f t="shared" si="0"/>
        <v>0.0015251891160330741</v>
      </c>
      <c r="D17" s="33">
        <v>400.1979050304351</v>
      </c>
      <c r="E17" s="191">
        <f t="shared" si="1"/>
        <v>0.0016400430996338982</v>
      </c>
      <c r="F17" s="33">
        <v>395.1483796853273</v>
      </c>
      <c r="G17" s="191">
        <f t="shared" si="2"/>
        <v>0.0014184377696521825</v>
      </c>
      <c r="H17" s="33">
        <v>375.9299944463048</v>
      </c>
      <c r="I17" s="191">
        <f t="shared" si="3"/>
        <v>0.0013838770551366211</v>
      </c>
      <c r="J17" s="33">
        <v>352.92470253278816</v>
      </c>
      <c r="K17" s="191">
        <f t="shared" si="4"/>
        <v>0.001264649965996907</v>
      </c>
      <c r="L17" s="33">
        <v>403.37059044185634</v>
      </c>
      <c r="M17" s="191">
        <f t="shared" si="5"/>
        <v>0.0012334589789085042</v>
      </c>
      <c r="N17" s="33">
        <v>409.9485489145489</v>
      </c>
      <c r="O17" s="191">
        <f t="shared" si="6"/>
        <v>0.0011783137786242198</v>
      </c>
      <c r="P17" s="33">
        <v>365.97809104476994</v>
      </c>
      <c r="Q17" s="193">
        <f t="shared" si="7"/>
        <v>0.0012051970914705168</v>
      </c>
      <c r="S17" s="31" t="s">
        <v>216</v>
      </c>
      <c r="T17" s="201">
        <v>0.0015251891160330741</v>
      </c>
      <c r="U17" s="203">
        <f t="shared" si="8"/>
        <v>53.85336005474662</v>
      </c>
      <c r="V17" s="201">
        <v>0.0016400430996338982</v>
      </c>
      <c r="W17" s="203">
        <f t="shared" si="9"/>
        <v>38.66598412558871</v>
      </c>
      <c r="X17" s="201">
        <v>0.0014184377696521825</v>
      </c>
      <c r="Y17" s="203">
        <f t="shared" si="10"/>
        <v>31.559956687207134</v>
      </c>
      <c r="Z17" s="201">
        <v>0.0013838770551366211</v>
      </c>
      <c r="AA17" s="40">
        <f t="shared" si="11"/>
        <v>36.20374602713467</v>
      </c>
      <c r="AB17" s="201">
        <v>0.001264649965996907</v>
      </c>
      <c r="AC17" s="203">
        <f t="shared" si="12"/>
        <v>28.966301611172756</v>
      </c>
      <c r="AD17" s="201">
        <v>0.0012334589789085042</v>
      </c>
      <c r="AE17" s="203">
        <f t="shared" si="13"/>
        <v>27.693374302657958</v>
      </c>
      <c r="AF17" s="201">
        <v>0.0011783137786242198</v>
      </c>
      <c r="AG17" s="203">
        <f t="shared" si="14"/>
        <v>11.472416442818993</v>
      </c>
      <c r="AH17" s="201">
        <v>0.0012051970914705168</v>
      </c>
      <c r="AI17" s="205">
        <f t="shared" si="15"/>
        <v>10.21573262614069</v>
      </c>
    </row>
    <row r="18" spans="1:35" ht="12.75">
      <c r="A18" s="32" t="s">
        <v>217</v>
      </c>
      <c r="B18" s="33">
        <v>3768.779742986565</v>
      </c>
      <c r="C18" s="191">
        <f t="shared" si="0"/>
        <v>0.01549888642479574</v>
      </c>
      <c r="D18" s="33">
        <v>4066.7887098752417</v>
      </c>
      <c r="E18" s="191">
        <f t="shared" si="1"/>
        <v>0.016666026177205254</v>
      </c>
      <c r="F18" s="33">
        <v>4015.4757159650126</v>
      </c>
      <c r="G18" s="191">
        <f t="shared" si="2"/>
        <v>0.014414085218270747</v>
      </c>
      <c r="H18" s="33">
        <v>3820.179560913562</v>
      </c>
      <c r="I18" s="191">
        <f t="shared" si="3"/>
        <v>0.014062881171896698</v>
      </c>
      <c r="J18" s="33">
        <v>3586.4010722076832</v>
      </c>
      <c r="K18" s="191">
        <f t="shared" si="4"/>
        <v>0.0128513021657852</v>
      </c>
      <c r="L18" s="33">
        <v>4099.029361435306</v>
      </c>
      <c r="M18" s="191">
        <f t="shared" si="5"/>
        <v>0.012534341100905726</v>
      </c>
      <c r="N18" s="33">
        <v>4165.874207234136</v>
      </c>
      <c r="O18" s="191">
        <f t="shared" si="6"/>
        <v>0.01197395866236477</v>
      </c>
      <c r="P18" s="33">
        <v>3719.048875604119</v>
      </c>
      <c r="Q18" s="193">
        <f t="shared" si="7"/>
        <v>0.012247145382717666</v>
      </c>
      <c r="S18" s="31" t="s">
        <v>217</v>
      </c>
      <c r="T18" s="201">
        <v>0.01549888642479574</v>
      </c>
      <c r="U18" s="203">
        <f t="shared" si="8"/>
        <v>547.2548304390401</v>
      </c>
      <c r="V18" s="201">
        <v>0.016666026177205254</v>
      </c>
      <c r="W18" s="203">
        <f t="shared" si="9"/>
        <v>392.9215663590265</v>
      </c>
      <c r="X18" s="201">
        <v>0.014414085218270747</v>
      </c>
      <c r="Y18" s="203">
        <f t="shared" si="10"/>
        <v>320.7105132894805</v>
      </c>
      <c r="Z18" s="201">
        <v>0.014062881171896698</v>
      </c>
      <c r="AA18" s="40">
        <f t="shared" si="11"/>
        <v>367.9004406261068</v>
      </c>
      <c r="AB18" s="201">
        <v>0.0128513021657852</v>
      </c>
      <c r="AC18" s="203">
        <f t="shared" si="12"/>
        <v>294.3539355864437</v>
      </c>
      <c r="AD18" s="201">
        <v>0.012534341100905726</v>
      </c>
      <c r="AE18" s="203">
        <f t="shared" si="13"/>
        <v>281.41851952931523</v>
      </c>
      <c r="AF18" s="201">
        <v>0.01197395866236477</v>
      </c>
      <c r="AG18" s="203">
        <f t="shared" si="14"/>
        <v>116.58205372438213</v>
      </c>
      <c r="AH18" s="201">
        <v>0.012247145382717666</v>
      </c>
      <c r="AI18" s="205">
        <f t="shared" si="15"/>
        <v>103.81170312206804</v>
      </c>
    </row>
    <row r="19" spans="1:35" ht="12.75">
      <c r="A19" s="32" t="s">
        <v>218</v>
      </c>
      <c r="B19" s="33">
        <v>2933.8872160552783</v>
      </c>
      <c r="C19" s="191">
        <f t="shared" si="0"/>
        <v>0.012065439703506447</v>
      </c>
      <c r="D19" s="33">
        <v>3165.8786716057343</v>
      </c>
      <c r="E19" s="191">
        <f t="shared" si="1"/>
        <v>0.012974024612273398</v>
      </c>
      <c r="F19" s="33">
        <v>3125.93297376258</v>
      </c>
      <c r="G19" s="191">
        <f t="shared" si="2"/>
        <v>0.011220952997243556</v>
      </c>
      <c r="H19" s="33">
        <v>2973.900503911703</v>
      </c>
      <c r="I19" s="191">
        <f t="shared" si="3"/>
        <v>0.010947550694070706</v>
      </c>
      <c r="J19" s="33">
        <v>2791.910638178829</v>
      </c>
      <c r="K19" s="191">
        <f t="shared" si="4"/>
        <v>0.01000437109757494</v>
      </c>
      <c r="L19" s="33">
        <v>3190.9770965336947</v>
      </c>
      <c r="M19" s="191">
        <f t="shared" si="5"/>
        <v>0.009757625975903215</v>
      </c>
      <c r="N19" s="33">
        <v>3243.0138967508815</v>
      </c>
      <c r="O19" s="191">
        <f t="shared" si="6"/>
        <v>0.009321384278415654</v>
      </c>
      <c r="P19" s="33">
        <v>2895.1731584539502</v>
      </c>
      <c r="Q19" s="193">
        <f t="shared" si="7"/>
        <v>0.009534052325130498</v>
      </c>
      <c r="S19" s="31" t="s">
        <v>218</v>
      </c>
      <c r="T19" s="201">
        <v>0.012065439703506447</v>
      </c>
      <c r="U19" s="203">
        <f t="shared" si="8"/>
        <v>426.0222301230201</v>
      </c>
      <c r="V19" s="201">
        <v>0.012974024612273398</v>
      </c>
      <c r="W19" s="203">
        <f t="shared" si="9"/>
        <v>305.87819906388006</v>
      </c>
      <c r="X19" s="201">
        <v>0.011220952997243556</v>
      </c>
      <c r="Y19" s="203">
        <f t="shared" si="10"/>
        <v>249.6639599980697</v>
      </c>
      <c r="Z19" s="201">
        <v>0.010947550694070706</v>
      </c>
      <c r="AA19" s="40">
        <f t="shared" si="11"/>
        <v>286.3999684626532</v>
      </c>
      <c r="AB19" s="201">
        <v>0.01000437109757494</v>
      </c>
      <c r="AC19" s="203">
        <f t="shared" si="12"/>
        <v>229.14611824151493</v>
      </c>
      <c r="AD19" s="201">
        <v>0.009757625975903215</v>
      </c>
      <c r="AE19" s="203">
        <f t="shared" si="13"/>
        <v>219.07626688578384</v>
      </c>
      <c r="AF19" s="201">
        <v>0.009321384278415654</v>
      </c>
      <c r="AG19" s="203">
        <f t="shared" si="14"/>
        <v>90.75579374993833</v>
      </c>
      <c r="AH19" s="201">
        <v>0.009534052325130498</v>
      </c>
      <c r="AI19" s="205">
        <f t="shared" si="15"/>
        <v>80.81444112873616</v>
      </c>
    </row>
    <row r="20" spans="1:35" ht="12.75">
      <c r="A20" s="32" t="s">
        <v>219</v>
      </c>
      <c r="B20" s="33">
        <v>1860.1524802692234</v>
      </c>
      <c r="C20" s="191">
        <f t="shared" si="0"/>
        <v>0.007649768357555505</v>
      </c>
      <c r="D20" s="33">
        <v>2007.2404388935054</v>
      </c>
      <c r="E20" s="191">
        <f t="shared" si="1"/>
        <v>0.008225832243832104</v>
      </c>
      <c r="F20" s="33">
        <v>1981.9139408221395</v>
      </c>
      <c r="G20" s="191">
        <f t="shared" si="2"/>
        <v>0.007114344216977463</v>
      </c>
      <c r="H20" s="33">
        <v>1885.5218319752273</v>
      </c>
      <c r="I20" s="191">
        <f t="shared" si="3"/>
        <v>0.0069410008213707</v>
      </c>
      <c r="J20" s="33">
        <v>1770.1360399535308</v>
      </c>
      <c r="K20" s="191">
        <f t="shared" si="4"/>
        <v>0.006343003101431125</v>
      </c>
      <c r="L20" s="33">
        <v>2023.153421889276</v>
      </c>
      <c r="M20" s="191">
        <f t="shared" si="5"/>
        <v>0.006186560976607693</v>
      </c>
      <c r="N20" s="33">
        <v>2056.145959045977</v>
      </c>
      <c r="O20" s="191">
        <f t="shared" si="6"/>
        <v>0.005909973631621269</v>
      </c>
      <c r="P20" s="33">
        <v>1835.6068706512706</v>
      </c>
      <c r="Q20" s="193">
        <f t="shared" si="7"/>
        <v>0.006044810101273473</v>
      </c>
      <c r="S20" s="31" t="s">
        <v>219</v>
      </c>
      <c r="T20" s="201">
        <v>0.007649768357555505</v>
      </c>
      <c r="U20" s="203">
        <f t="shared" si="8"/>
        <v>270.10796586743453</v>
      </c>
      <c r="V20" s="201">
        <v>0.008225832243832104</v>
      </c>
      <c r="W20" s="203">
        <f t="shared" si="9"/>
        <v>193.93386614703445</v>
      </c>
      <c r="X20" s="201">
        <v>0.007114344216977463</v>
      </c>
      <c r="Y20" s="203">
        <f t="shared" si="10"/>
        <v>158.29273595890518</v>
      </c>
      <c r="Z20" s="201">
        <v>0.0069410008213707</v>
      </c>
      <c r="AA20" s="40">
        <f t="shared" si="11"/>
        <v>181.58421658796107</v>
      </c>
      <c r="AB20" s="201">
        <v>0.006343003101431125</v>
      </c>
      <c r="AC20" s="203">
        <f t="shared" si="12"/>
        <v>145.28394883703933</v>
      </c>
      <c r="AD20" s="201">
        <v>0.006186560976607693</v>
      </c>
      <c r="AE20" s="203">
        <f t="shared" si="13"/>
        <v>138.89942973460063</v>
      </c>
      <c r="AF20" s="201">
        <v>0.005909973631621269</v>
      </c>
      <c r="AG20" s="203">
        <f t="shared" si="14"/>
        <v>57.54127626955417</v>
      </c>
      <c r="AH20" s="201">
        <v>0.006044810101273473</v>
      </c>
      <c r="AI20" s="205">
        <f t="shared" si="15"/>
        <v>51.23822834243448</v>
      </c>
    </row>
    <row r="21" spans="1:35" ht="12.75">
      <c r="A21" s="32" t="s">
        <v>220</v>
      </c>
      <c r="B21" s="33">
        <v>2085.2555015620633</v>
      </c>
      <c r="C21" s="191">
        <f t="shared" si="0"/>
        <v>0.00857549137636248</v>
      </c>
      <c r="D21" s="33">
        <v>2250.143046098426</v>
      </c>
      <c r="E21" s="191">
        <f t="shared" si="1"/>
        <v>0.009221266602238397</v>
      </c>
      <c r="F21" s="33">
        <v>2221.7517072169094</v>
      </c>
      <c r="G21" s="191">
        <f t="shared" si="2"/>
        <v>0.00797527384223436</v>
      </c>
      <c r="H21" s="33">
        <v>2113.694879934072</v>
      </c>
      <c r="I21" s="191">
        <f t="shared" si="3"/>
        <v>0.007780953606026553</v>
      </c>
      <c r="J21" s="33">
        <v>1984.3458829203894</v>
      </c>
      <c r="K21" s="191">
        <f t="shared" si="4"/>
        <v>0.007110590262885409</v>
      </c>
      <c r="L21" s="33">
        <v>2267.9817102349225</v>
      </c>
      <c r="M21" s="191">
        <f t="shared" si="5"/>
        <v>0.0069352165744784745</v>
      </c>
      <c r="N21" s="33">
        <v>2304.966780193566</v>
      </c>
      <c r="O21" s="191">
        <f t="shared" si="6"/>
        <v>0.006625158507243088</v>
      </c>
      <c r="P21" s="33">
        <v>2057.7395489517576</v>
      </c>
      <c r="Q21" s="193">
        <f t="shared" si="7"/>
        <v>0.006776311970809029</v>
      </c>
      <c r="S21" s="31" t="s">
        <v>220</v>
      </c>
      <c r="T21" s="201">
        <v>0.00857549137636248</v>
      </c>
      <c r="U21" s="203">
        <f t="shared" si="8"/>
        <v>302.7945976553957</v>
      </c>
      <c r="V21" s="201">
        <v>0.009221266602238397</v>
      </c>
      <c r="W21" s="203">
        <f t="shared" si="9"/>
        <v>217.40242566769285</v>
      </c>
      <c r="X21" s="201">
        <v>0.00797527384223436</v>
      </c>
      <c r="Y21" s="203">
        <f t="shared" si="10"/>
        <v>177.4482479349461</v>
      </c>
      <c r="Z21" s="201">
        <v>0.007780953606026553</v>
      </c>
      <c r="AA21" s="40">
        <f t="shared" si="11"/>
        <v>203.55830538262128</v>
      </c>
      <c r="AB21" s="201">
        <v>0.007110590262885409</v>
      </c>
      <c r="AC21" s="203">
        <f t="shared" si="12"/>
        <v>162.86522573528512</v>
      </c>
      <c r="AD21" s="201">
        <v>0.0069352165744784745</v>
      </c>
      <c r="AE21" s="203">
        <f t="shared" si="13"/>
        <v>155.70809548687583</v>
      </c>
      <c r="AF21" s="201">
        <v>0.006625158507243088</v>
      </c>
      <c r="AG21" s="203">
        <f t="shared" si="14"/>
        <v>64.50453077407089</v>
      </c>
      <c r="AH21" s="201">
        <v>0.006776311970809029</v>
      </c>
      <c r="AI21" s="205">
        <f t="shared" si="15"/>
        <v>57.438730789365664</v>
      </c>
    </row>
    <row r="22" spans="1:35" ht="12.75">
      <c r="A22" s="32" t="s">
        <v>221</v>
      </c>
      <c r="B22" s="33">
        <v>10146.120829774422</v>
      </c>
      <c r="C22" s="191">
        <f t="shared" si="0"/>
        <v>0.041725328917288404</v>
      </c>
      <c r="D22" s="33">
        <v>10948.40570514702</v>
      </c>
      <c r="E22" s="191">
        <f t="shared" si="1"/>
        <v>0.04486744433945308</v>
      </c>
      <c r="F22" s="33">
        <v>10810.263422536977</v>
      </c>
      <c r="G22" s="191">
        <f t="shared" si="2"/>
        <v>0.03880488122114218</v>
      </c>
      <c r="H22" s="33">
        <v>10284.496855671452</v>
      </c>
      <c r="I22" s="191">
        <f t="shared" si="3"/>
        <v>0.03785938720625634</v>
      </c>
      <c r="J22" s="33">
        <v>9655.13006971748</v>
      </c>
      <c r="K22" s="191">
        <f t="shared" si="4"/>
        <v>0.0345976346419943</v>
      </c>
      <c r="L22" s="33">
        <v>11035.20237904865</v>
      </c>
      <c r="M22" s="191">
        <f t="shared" si="5"/>
        <v>0.03374432787377954</v>
      </c>
      <c r="N22" s="33">
        <v>11215.158738553255</v>
      </c>
      <c r="O22" s="191">
        <f t="shared" si="6"/>
        <v>0.032235694225739776</v>
      </c>
      <c r="P22" s="33">
        <v>10012.23786928283</v>
      </c>
      <c r="Q22" s="193">
        <f t="shared" si="7"/>
        <v>0.03297115388717221</v>
      </c>
      <c r="S22" s="31" t="s">
        <v>221</v>
      </c>
      <c r="T22" s="201">
        <v>0.041725328917288404</v>
      </c>
      <c r="U22" s="203">
        <f t="shared" si="8"/>
        <v>1473.2921563392113</v>
      </c>
      <c r="V22" s="201">
        <v>0.04486744433945308</v>
      </c>
      <c r="W22" s="203">
        <f t="shared" si="9"/>
        <v>1057.8038412358137</v>
      </c>
      <c r="X22" s="201">
        <v>0.03880488122114218</v>
      </c>
      <c r="Y22" s="203">
        <f t="shared" si="10"/>
        <v>863.4008461941694</v>
      </c>
      <c r="Z22" s="201">
        <v>0.03785938720625634</v>
      </c>
      <c r="AA22" s="40">
        <f t="shared" si="11"/>
        <v>990.4432146415929</v>
      </c>
      <c r="AB22" s="201">
        <v>0.0345976346419943</v>
      </c>
      <c r="AC22" s="203">
        <f t="shared" si="12"/>
        <v>792.4449824210226</v>
      </c>
      <c r="AD22" s="201">
        <v>0.03374432787377954</v>
      </c>
      <c r="AE22" s="203">
        <f t="shared" si="13"/>
        <v>757.6209005565236</v>
      </c>
      <c r="AF22" s="201">
        <v>0.032235694225739776</v>
      </c>
      <c r="AG22" s="203">
        <f t="shared" si="14"/>
        <v>313.8563896900702</v>
      </c>
      <c r="AH22" s="201">
        <v>0.03297115388717221</v>
      </c>
      <c r="AI22" s="205">
        <f t="shared" si="15"/>
        <v>279.4766888092265</v>
      </c>
    </row>
    <row r="23" spans="1:35" ht="12.75">
      <c r="A23" s="32" t="s">
        <v>222</v>
      </c>
      <c r="B23" s="33">
        <v>743.0359367347305</v>
      </c>
      <c r="C23" s="191">
        <f t="shared" si="0"/>
        <v>0.003055691862710788</v>
      </c>
      <c r="D23" s="33">
        <v>801.790065913955</v>
      </c>
      <c r="E23" s="191">
        <f t="shared" si="1"/>
        <v>0.0032857999715345506</v>
      </c>
      <c r="F23" s="33">
        <v>791.6734231019936</v>
      </c>
      <c r="G23" s="191">
        <f t="shared" si="2"/>
        <v>0.0028418172572337074</v>
      </c>
      <c r="H23" s="33">
        <v>753.169697385629</v>
      </c>
      <c r="I23" s="191">
        <f t="shared" si="3"/>
        <v>0.0027725754215790254</v>
      </c>
      <c r="J23" s="33">
        <v>707.0789650558195</v>
      </c>
      <c r="K23" s="191">
        <f t="shared" si="4"/>
        <v>0.00253370586614547</v>
      </c>
      <c r="L23" s="33">
        <v>808.1464901060162</v>
      </c>
      <c r="M23" s="191">
        <f t="shared" si="5"/>
        <v>0.00247121522519214</v>
      </c>
      <c r="N23" s="33">
        <v>821.3253241056553</v>
      </c>
      <c r="O23" s="191">
        <f t="shared" si="6"/>
        <v>0.0023607327033823068</v>
      </c>
      <c r="P23" s="33">
        <v>733.2312189878494</v>
      </c>
      <c r="Q23" s="193">
        <f t="shared" si="7"/>
        <v>0.002414592988276548</v>
      </c>
      <c r="S23" s="31" t="s">
        <v>222</v>
      </c>
      <c r="T23" s="201">
        <v>0.003055691862710788</v>
      </c>
      <c r="U23" s="203">
        <f t="shared" si="8"/>
        <v>107.89434068801401</v>
      </c>
      <c r="V23" s="201">
        <v>0.0032857999715345506</v>
      </c>
      <c r="W23" s="203">
        <f t="shared" si="9"/>
        <v>77.46667728889287</v>
      </c>
      <c r="X23" s="201">
        <v>0.0028418172572337074</v>
      </c>
      <c r="Y23" s="203">
        <f t="shared" si="10"/>
        <v>63.22986560999855</v>
      </c>
      <c r="Z23" s="201">
        <v>0.0027725754215790254</v>
      </c>
      <c r="AA23" s="40">
        <f t="shared" si="11"/>
        <v>72.53362286147106</v>
      </c>
      <c r="AB23" s="201">
        <v>0.00253370586614547</v>
      </c>
      <c r="AC23" s="203">
        <f t="shared" si="12"/>
        <v>58.03351938171552</v>
      </c>
      <c r="AD23" s="201">
        <v>0.00247121522519214</v>
      </c>
      <c r="AE23" s="203">
        <f t="shared" si="13"/>
        <v>55.483229992968894</v>
      </c>
      <c r="AF23" s="201">
        <v>0.0023607327033823068</v>
      </c>
      <c r="AG23" s="203">
        <f t="shared" si="14"/>
        <v>22.984801819941154</v>
      </c>
      <c r="AH23" s="201">
        <v>0.002414592988276548</v>
      </c>
      <c r="AI23" s="205">
        <f t="shared" si="15"/>
        <v>20.467056005827335</v>
      </c>
    </row>
    <row r="24" spans="1:35" ht="13.5" thickBot="1">
      <c r="A24" s="190" t="s">
        <v>225</v>
      </c>
      <c r="B24" s="34">
        <v>243164.55</v>
      </c>
      <c r="C24" s="192">
        <f>SUM(C7:C23)</f>
        <v>0.16065828674451108</v>
      </c>
      <c r="D24" s="34">
        <v>244016.7</v>
      </c>
      <c r="E24" s="192">
        <f>SUM(E7:E23)</f>
        <v>0.1727566187068344</v>
      </c>
      <c r="F24" s="34">
        <v>278579.99</v>
      </c>
      <c r="G24" s="192">
        <f>SUM(G7:G23)</f>
        <v>0.14941345930840183</v>
      </c>
      <c r="H24" s="34">
        <v>271649.85</v>
      </c>
      <c r="I24" s="192">
        <f>SUM(I7:I23)</f>
        <v>0.14577294999426652</v>
      </c>
      <c r="J24" s="34">
        <v>279069.08</v>
      </c>
      <c r="K24" s="192">
        <f>SUM(K7:K23)</f>
        <v>0.13321396981707898</v>
      </c>
      <c r="L24" s="34">
        <v>327023.92</v>
      </c>
      <c r="M24" s="192">
        <f>SUM(M7:M23)</f>
        <v>0.129928416245515</v>
      </c>
      <c r="N24" s="34">
        <v>347911.19</v>
      </c>
      <c r="O24" s="192">
        <f>SUM(O7:O23)</f>
        <v>0.12411960650072795</v>
      </c>
      <c r="P24" s="35">
        <v>303666.59</v>
      </c>
      <c r="Q24" s="194">
        <f>SUM(Q7:Q23)</f>
        <v>0.12695140416994832</v>
      </c>
      <c r="S24" s="190" t="s">
        <v>225</v>
      </c>
      <c r="T24" s="202">
        <v>0.16065828674451108</v>
      </c>
      <c r="U24" s="204">
        <f>1236.6+(-382.5)+1640.4+379.6+212.9+(-69.8)+10.2+179.4+396.5+5732.1+2675.7+1370.5+4443.5+9708.7+2059.5+543.2+120.5+118.2+472.3+216.7+69.3+280.7+167.1+31.8+16.4+321+535.1+170.6+195+1944.2+6.5+62.8+41.2+30.5+6+366.9</f>
        <v>35309.299999999996</v>
      </c>
      <c r="V24" s="202">
        <v>0.1727566187068344</v>
      </c>
      <c r="W24" s="204">
        <f>1394.8+(-454.4)+1632.5+378.7+160.6+(-81)+10.9+180.5+405.6+5592.4+1644.6+4443.5+(-1254.3)+2122.6+2119.1+596.1+109.1+129.3+452.5+168.1+73.4+284.7+202.1+30.5+21.7+308.9+592.5+105.2+193.9+1971.5+34.6+6</f>
        <v>23576.199999999997</v>
      </c>
      <c r="X24" s="202">
        <v>0.14941345930840183</v>
      </c>
      <c r="Y24" s="204">
        <f>1454.9+(-411.4)+1859.8+391+243.2+(-89.2)+8.8+274.8+420.7+5601.9+1602.1+5011.8+(-1347)+2649.1+397.8+185.2+96.2+329.4+188.3+30.3+22.2+329.4+781.2+112+178.9+1887.8+34.6+6</f>
        <v>22249.800000000003</v>
      </c>
      <c r="Z24" s="202">
        <v>0.14577294999426652</v>
      </c>
      <c r="AA24" s="39">
        <f>1842.4+(-547.4)+2081.4+499.7+(-100.7)+7.8+370.7+18.7+6969+1215.7+4084.1+(-1348)+2555.5+2769.3+658.7+147.8+214.2+550.1+195.2+98.9+373.8+278.9+41.4+26.7+420+748.2+105.2+201.7+1642.9+33.6+5.6</f>
        <v>26161.100000000006</v>
      </c>
      <c r="AB24" s="202">
        <v>0.13321396981707898</v>
      </c>
      <c r="AC24" s="204">
        <f>1707.1+(-429.2)+1800.1+478.2+(-83.9)+7.6+355.8+17.9+6664.8+995.5+4077.3+(-1201.1)+2614.2+637.4+163.1+182.1+558.1+215.8+96+414.4+198.2+81.1+17.9+418.4+720.4+159.3+172.3+1865.8</f>
        <v>22904.6</v>
      </c>
      <c r="AD24" s="202">
        <v>0.129928416245515</v>
      </c>
      <c r="AE24" s="204">
        <f>1740.5+(-424.9)+1910.3+521+(-128.9)+7.6+355.8+6762.5+908.2+3581.3+(-1381)+2651.9+637.7+158.3+216.5+489.2+202.5+97.5+251+213+87.9+25.6+322+797.3+126.2+173.6+2149.2</f>
        <v>22451.800000000003</v>
      </c>
      <c r="AF24" s="202">
        <v>0.12411960650072795</v>
      </c>
      <c r="AG24" s="204">
        <f>1649.3+(-383.7)+1948.2+450.2+(-99.1)+8+375.1+3462.9+976.2+2742.1+(-1392.9)</f>
        <v>9736.300000000001</v>
      </c>
      <c r="AH24" s="202">
        <v>0.12695140416994832</v>
      </c>
      <c r="AI24" s="206">
        <f>2081.5+(-474.4)+2226.4+596.2+8.1+16.1+1747.2+846.1+2800.7+(-1371.5)</f>
        <v>8476.400000000001</v>
      </c>
    </row>
    <row r="26" ht="12.75">
      <c r="S26" s="36"/>
    </row>
    <row r="27" spans="1:5" ht="12.75">
      <c r="A27" s="177" t="s">
        <v>239</v>
      </c>
      <c r="B27" s="177"/>
      <c r="C27" s="177"/>
      <c r="D27" s="177"/>
      <c r="E27" s="177"/>
    </row>
    <row r="28" ht="13.5" thickBot="1"/>
    <row r="29" spans="1:9" ht="12.75">
      <c r="A29" s="195" t="s">
        <v>226</v>
      </c>
      <c r="B29" s="196">
        <v>2002</v>
      </c>
      <c r="C29" s="196">
        <v>2003</v>
      </c>
      <c r="D29" s="196">
        <v>2004</v>
      </c>
      <c r="E29" s="196">
        <v>2005</v>
      </c>
      <c r="F29" s="196">
        <v>2006</v>
      </c>
      <c r="G29" s="196">
        <v>2007</v>
      </c>
      <c r="H29" s="196">
        <v>2008</v>
      </c>
      <c r="I29" s="197">
        <v>2009</v>
      </c>
    </row>
    <row r="30" spans="1:9" ht="12.75">
      <c r="A30" s="207" t="s">
        <v>223</v>
      </c>
      <c r="B30" s="37">
        <f>U7*1000</f>
        <v>258550.5382305548</v>
      </c>
      <c r="C30" s="37">
        <f>W7*1000</f>
        <v>185635.7894237633</v>
      </c>
      <c r="D30" s="37">
        <f>Y7*1000</f>
        <v>151519.6782469137</v>
      </c>
      <c r="E30" s="37">
        <f>AA7*1000</f>
        <v>173814.55886433495</v>
      </c>
      <c r="F30" s="37">
        <f>AC7*1000</f>
        <v>139067.51341984654</v>
      </c>
      <c r="G30" s="37">
        <f>AE7*1000</f>
        <v>132956.1762551776</v>
      </c>
      <c r="H30" s="37">
        <f>AG7*1000</f>
        <v>55079.18991647909</v>
      </c>
      <c r="I30" s="41">
        <f>AI7*1000</f>
        <v>49045.837924003645</v>
      </c>
    </row>
    <row r="31" spans="1:9" ht="12.75">
      <c r="A31" s="207" t="s">
        <v>207</v>
      </c>
      <c r="B31" s="37">
        <f>U8*1000</f>
        <v>63115.56261438892</v>
      </c>
      <c r="C31" s="37">
        <f>W8*1000</f>
        <v>45316.1202874743</v>
      </c>
      <c r="D31" s="37">
        <f>Y8*1000</f>
        <v>36987.932050550975</v>
      </c>
      <c r="E31" s="37">
        <f>AA8*1000</f>
        <v>42430.40354265975</v>
      </c>
      <c r="F31" s="37">
        <f>AC8*1000</f>
        <v>33948.1960120724</v>
      </c>
      <c r="G31" s="37">
        <f>AE8*1000</f>
        <v>32456.338806459662</v>
      </c>
      <c r="H31" s="37">
        <f>AG8*1000</f>
        <v>13445.549499585331</v>
      </c>
      <c r="I31" s="41">
        <f>AI8*1000</f>
        <v>11972.729492859347</v>
      </c>
    </row>
    <row r="32" spans="1:9" ht="12.75">
      <c r="A32" s="207" t="s">
        <v>208</v>
      </c>
      <c r="B32" s="37">
        <f aca="true" t="shared" si="16" ref="B32:B46">U9*1000</f>
        <v>38426.25798587584</v>
      </c>
      <c r="C32" s="37">
        <f aca="true" t="shared" si="17" ref="C32:C46">W9*1000</f>
        <v>27589.533499436584</v>
      </c>
      <c r="D32" s="37">
        <f aca="true" t="shared" si="18" ref="D32:D46">Y9*1000</f>
        <v>22519.134116289915</v>
      </c>
      <c r="E32" s="37">
        <f aca="true" t="shared" si="19" ref="E32:E46">AA9*1000</f>
        <v>25832.640404972968</v>
      </c>
      <c r="F32" s="37">
        <f aca="true" t="shared" si="20" ref="F32:F46">AC9*1000</f>
        <v>20668.47040697343</v>
      </c>
      <c r="G32" s="37">
        <f aca="true" t="shared" si="21" ref="G32:G46">AE9*1000</f>
        <v>19760.192202892365</v>
      </c>
      <c r="H32" s="37">
        <f aca="true" t="shared" si="22" ref="H32:H46">AG9*1000</f>
        <v>8185.970819741099</v>
      </c>
      <c r="I32" s="41">
        <f aca="true" t="shared" si="23" ref="I32:I46">AI9*1000</f>
        <v>7289.28291582452</v>
      </c>
    </row>
    <row r="33" spans="1:9" ht="12.75">
      <c r="A33" s="207" t="s">
        <v>209</v>
      </c>
      <c r="B33" s="37">
        <f t="shared" si="16"/>
        <v>69296.09717182744</v>
      </c>
      <c r="C33" s="37">
        <f t="shared" si="17"/>
        <v>49753.66050488378</v>
      </c>
      <c r="D33" s="37">
        <f t="shared" si="18"/>
        <v>40609.941944423044</v>
      </c>
      <c r="E33" s="37">
        <f t="shared" si="19"/>
        <v>46585.36254989652</v>
      </c>
      <c r="F33" s="37">
        <f t="shared" si="20"/>
        <v>37272.54249531958</v>
      </c>
      <c r="G33" s="37">
        <f t="shared" si="21"/>
        <v>35634.59651806129</v>
      </c>
      <c r="H33" s="37">
        <f t="shared" si="22"/>
        <v>14762.19281042215</v>
      </c>
      <c r="I33" s="41">
        <f t="shared" si="23"/>
        <v>13145.148232585689</v>
      </c>
    </row>
    <row r="34" spans="1:9" ht="12.75">
      <c r="A34" s="207" t="s">
        <v>210</v>
      </c>
      <c r="B34" s="37">
        <f t="shared" si="16"/>
        <v>126754.89934381498</v>
      </c>
      <c r="C34" s="37">
        <f t="shared" si="17"/>
        <v>91008.30330523755</v>
      </c>
      <c r="D34" s="37">
        <f t="shared" si="18"/>
        <v>74282.81409210805</v>
      </c>
      <c r="E34" s="37">
        <f t="shared" si="19"/>
        <v>85212.92225542432</v>
      </c>
      <c r="F34" s="37">
        <f t="shared" si="20"/>
        <v>68178.11630238609</v>
      </c>
      <c r="G34" s="37">
        <f t="shared" si="21"/>
        <v>65182.021486783866</v>
      </c>
      <c r="H34" s="37">
        <f t="shared" si="22"/>
        <v>27002.678940766997</v>
      </c>
      <c r="I34" s="41">
        <f t="shared" si="23"/>
        <v>24044.816506034487</v>
      </c>
    </row>
    <row r="35" spans="1:9" ht="12.75">
      <c r="A35" s="207" t="s">
        <v>211</v>
      </c>
      <c r="B35" s="37">
        <f t="shared" si="16"/>
        <v>82063.67754016625</v>
      </c>
      <c r="C35" s="37">
        <f t="shared" si="17"/>
        <v>58920.610521419534</v>
      </c>
      <c r="D35" s="37">
        <f t="shared" si="18"/>
        <v>48092.19157593314</v>
      </c>
      <c r="E35" s="37">
        <f t="shared" si="19"/>
        <v>55168.5639799738</v>
      </c>
      <c r="F35" s="37">
        <f t="shared" si="20"/>
        <v>44139.88714044898</v>
      </c>
      <c r="G35" s="37">
        <f t="shared" si="21"/>
        <v>42200.154947846015</v>
      </c>
      <c r="H35" s="37">
        <f t="shared" si="22"/>
        <v>17482.078789752657</v>
      </c>
      <c r="I35" s="41">
        <f t="shared" si="23"/>
        <v>15567.099011387947</v>
      </c>
    </row>
    <row r="36" spans="1:9" ht="12.75">
      <c r="A36" s="207" t="s">
        <v>212</v>
      </c>
      <c r="B36" s="37">
        <f t="shared" si="16"/>
        <v>427654.5291561509</v>
      </c>
      <c r="C36" s="37">
        <f t="shared" si="17"/>
        <v>307050.1676920044</v>
      </c>
      <c r="D36" s="37">
        <f t="shared" si="18"/>
        <v>250620.54444765294</v>
      </c>
      <c r="E36" s="37">
        <f t="shared" si="19"/>
        <v>287497.3064853082</v>
      </c>
      <c r="F36" s="37">
        <f t="shared" si="20"/>
        <v>230024.0888280341</v>
      </c>
      <c r="G36" s="37">
        <f t="shared" si="21"/>
        <v>219915.65495836467</v>
      </c>
      <c r="H36" s="37">
        <f t="shared" si="22"/>
        <v>91103.5234783759</v>
      </c>
      <c r="I36" s="41">
        <f t="shared" si="23"/>
        <v>81124.08068458599</v>
      </c>
    </row>
    <row r="37" spans="1:9" ht="12.75">
      <c r="A37" s="207" t="s">
        <v>213</v>
      </c>
      <c r="B37" s="37">
        <f t="shared" si="16"/>
        <v>628786.9163400644</v>
      </c>
      <c r="C37" s="37">
        <f t="shared" si="17"/>
        <v>451460.50127358566</v>
      </c>
      <c r="D37" s="37">
        <f t="shared" si="18"/>
        <v>368491.17353125825</v>
      </c>
      <c r="E37" s="37">
        <f t="shared" si="19"/>
        <v>422711.63398567575</v>
      </c>
      <c r="F37" s="37">
        <f t="shared" si="20"/>
        <v>338207.8936086776</v>
      </c>
      <c r="G37" s="37">
        <f t="shared" si="21"/>
        <v>323345.3105454778</v>
      </c>
      <c r="H37" s="37">
        <f t="shared" si="22"/>
        <v>133950.88720027584</v>
      </c>
      <c r="I37" s="41">
        <f t="shared" si="23"/>
        <v>119277.96166507581</v>
      </c>
    </row>
    <row r="38" spans="1:9" ht="12.75">
      <c r="A38" s="207" t="s">
        <v>214</v>
      </c>
      <c r="B38" s="37">
        <f t="shared" si="16"/>
        <v>55222.99027794828</v>
      </c>
      <c r="C38" s="37">
        <f t="shared" si="17"/>
        <v>39649.36010091142</v>
      </c>
      <c r="D38" s="37">
        <f t="shared" si="18"/>
        <v>32362.608006972358</v>
      </c>
      <c r="E38" s="37">
        <f t="shared" si="19"/>
        <v>37124.50091970724</v>
      </c>
      <c r="F38" s="37">
        <f t="shared" si="20"/>
        <v>29702.98957457385</v>
      </c>
      <c r="G38" s="37">
        <f t="shared" si="21"/>
        <v>28397.688432524654</v>
      </c>
      <c r="H38" s="37">
        <f t="shared" si="22"/>
        <v>11764.189663232111</v>
      </c>
      <c r="I38" s="41">
        <f t="shared" si="23"/>
        <v>10475.545127026162</v>
      </c>
    </row>
    <row r="39" spans="1:9" ht="12.75">
      <c r="A39" s="207" t="s">
        <v>215</v>
      </c>
      <c r="B39" s="37">
        <f t="shared" si="16"/>
        <v>741640.6943203108</v>
      </c>
      <c r="C39" s="37">
        <f t="shared" si="17"/>
        <v>532487.9874594233</v>
      </c>
      <c r="D39" s="37">
        <f t="shared" si="18"/>
        <v>434627.4432352012</v>
      </c>
      <c r="E39" s="37">
        <f t="shared" si="19"/>
        <v>498579.31451751234</v>
      </c>
      <c r="F39" s="37">
        <f t="shared" si="20"/>
        <v>398908.96346974047</v>
      </c>
      <c r="G39" s="37">
        <f t="shared" si="21"/>
        <v>381378.8652187402</v>
      </c>
      <c r="H39" s="37">
        <f t="shared" si="22"/>
        <v>157992.20118363068</v>
      </c>
      <c r="I39" s="41">
        <f t="shared" si="23"/>
        <v>140685.79992296788</v>
      </c>
    </row>
    <row r="40" spans="1:9" ht="12.75">
      <c r="A40" s="207" t="s">
        <v>216</v>
      </c>
      <c r="B40" s="37">
        <f t="shared" si="16"/>
        <v>53853.36005474662</v>
      </c>
      <c r="C40" s="37">
        <f t="shared" si="17"/>
        <v>38665.98412558871</v>
      </c>
      <c r="D40" s="37">
        <f t="shared" si="18"/>
        <v>31559.956687207134</v>
      </c>
      <c r="E40" s="37">
        <f t="shared" si="19"/>
        <v>36203.74602713467</v>
      </c>
      <c r="F40" s="37">
        <f t="shared" si="20"/>
        <v>28966.301611172756</v>
      </c>
      <c r="G40" s="37">
        <f t="shared" si="21"/>
        <v>27693.374302657958</v>
      </c>
      <c r="H40" s="37">
        <f t="shared" si="22"/>
        <v>11472.416442818992</v>
      </c>
      <c r="I40" s="41">
        <f t="shared" si="23"/>
        <v>10215.73262614069</v>
      </c>
    </row>
    <row r="41" spans="1:9" ht="12.75">
      <c r="A41" s="207" t="s">
        <v>217</v>
      </c>
      <c r="B41" s="37">
        <f t="shared" si="16"/>
        <v>547254.8304390401</v>
      </c>
      <c r="C41" s="37">
        <f t="shared" si="17"/>
        <v>392921.5663590265</v>
      </c>
      <c r="D41" s="37">
        <f t="shared" si="18"/>
        <v>320710.5132894805</v>
      </c>
      <c r="E41" s="37">
        <f t="shared" si="19"/>
        <v>367900.4406261068</v>
      </c>
      <c r="F41" s="37">
        <f t="shared" si="20"/>
        <v>294353.9355864437</v>
      </c>
      <c r="G41" s="37">
        <f t="shared" si="21"/>
        <v>281418.51952931524</v>
      </c>
      <c r="H41" s="37">
        <f t="shared" si="22"/>
        <v>116582.05372438213</v>
      </c>
      <c r="I41" s="41">
        <f t="shared" si="23"/>
        <v>103811.70312206804</v>
      </c>
    </row>
    <row r="42" spans="1:9" ht="12.75">
      <c r="A42" s="207" t="s">
        <v>218</v>
      </c>
      <c r="B42" s="37">
        <f t="shared" si="16"/>
        <v>426022.2301230201</v>
      </c>
      <c r="C42" s="37">
        <f t="shared" si="17"/>
        <v>305878.1990638801</v>
      </c>
      <c r="D42" s="37">
        <f t="shared" si="18"/>
        <v>249663.9599980697</v>
      </c>
      <c r="E42" s="37">
        <f t="shared" si="19"/>
        <v>286399.96846265317</v>
      </c>
      <c r="F42" s="37">
        <f t="shared" si="20"/>
        <v>229146.11824151492</v>
      </c>
      <c r="G42" s="37">
        <f t="shared" si="21"/>
        <v>219076.26688578384</v>
      </c>
      <c r="H42" s="37">
        <f t="shared" si="22"/>
        <v>90755.79374993834</v>
      </c>
      <c r="I42" s="41">
        <f t="shared" si="23"/>
        <v>80814.44112873616</v>
      </c>
    </row>
    <row r="43" spans="1:9" ht="12.75">
      <c r="A43" s="207" t="s">
        <v>219</v>
      </c>
      <c r="B43" s="37">
        <f t="shared" si="16"/>
        <v>270107.9658674345</v>
      </c>
      <c r="C43" s="37">
        <f t="shared" si="17"/>
        <v>193933.86614703445</v>
      </c>
      <c r="D43" s="37">
        <f t="shared" si="18"/>
        <v>158292.7359589052</v>
      </c>
      <c r="E43" s="37">
        <f t="shared" si="19"/>
        <v>181584.21658796107</v>
      </c>
      <c r="F43" s="37">
        <f t="shared" si="20"/>
        <v>145283.94883703932</v>
      </c>
      <c r="G43" s="37">
        <f t="shared" si="21"/>
        <v>138899.42973460062</v>
      </c>
      <c r="H43" s="37">
        <f t="shared" si="22"/>
        <v>57541.27626955417</v>
      </c>
      <c r="I43" s="41">
        <f t="shared" si="23"/>
        <v>51238.22834243448</v>
      </c>
    </row>
    <row r="44" spans="1:9" ht="12.75">
      <c r="A44" s="207" t="s">
        <v>220</v>
      </c>
      <c r="B44" s="37">
        <f t="shared" si="16"/>
        <v>302794.5976553957</v>
      </c>
      <c r="C44" s="37">
        <f t="shared" si="17"/>
        <v>217402.42566769285</v>
      </c>
      <c r="D44" s="37">
        <f t="shared" si="18"/>
        <v>177448.2479349461</v>
      </c>
      <c r="E44" s="37">
        <f t="shared" si="19"/>
        <v>203558.30538262127</v>
      </c>
      <c r="F44" s="37">
        <f t="shared" si="20"/>
        <v>162865.22573528512</v>
      </c>
      <c r="G44" s="37">
        <f t="shared" si="21"/>
        <v>155708.09548687583</v>
      </c>
      <c r="H44" s="37">
        <f t="shared" si="22"/>
        <v>64504.53077407089</v>
      </c>
      <c r="I44" s="41">
        <f t="shared" si="23"/>
        <v>57438.73078936566</v>
      </c>
    </row>
    <row r="45" spans="1:9" ht="12.75">
      <c r="A45" s="207" t="s">
        <v>221</v>
      </c>
      <c r="B45" s="37">
        <f t="shared" si="16"/>
        <v>1473292.1563392112</v>
      </c>
      <c r="C45" s="37">
        <f t="shared" si="17"/>
        <v>1057803.8412358137</v>
      </c>
      <c r="D45" s="37">
        <f t="shared" si="18"/>
        <v>863400.8461941694</v>
      </c>
      <c r="E45" s="37">
        <f t="shared" si="19"/>
        <v>990443.2146415929</v>
      </c>
      <c r="F45" s="37">
        <f t="shared" si="20"/>
        <v>792444.9824210226</v>
      </c>
      <c r="G45" s="37">
        <f t="shared" si="21"/>
        <v>757620.9005565236</v>
      </c>
      <c r="H45" s="37">
        <f t="shared" si="22"/>
        <v>313856.38969007024</v>
      </c>
      <c r="I45" s="41">
        <f t="shared" si="23"/>
        <v>279476.6888092265</v>
      </c>
    </row>
    <row r="46" spans="1:9" ht="13.5" thickBot="1">
      <c r="A46" s="208" t="s">
        <v>222</v>
      </c>
      <c r="B46" s="38">
        <f t="shared" si="16"/>
        <v>107894.34068801401</v>
      </c>
      <c r="C46" s="38">
        <f t="shared" si="17"/>
        <v>77466.67728889287</v>
      </c>
      <c r="D46" s="38">
        <f t="shared" si="18"/>
        <v>63229.865609998546</v>
      </c>
      <c r="E46" s="38">
        <f t="shared" si="19"/>
        <v>72533.62286147106</v>
      </c>
      <c r="F46" s="38">
        <f t="shared" si="20"/>
        <v>58033.51938171552</v>
      </c>
      <c r="G46" s="38">
        <f t="shared" si="21"/>
        <v>55483.229992968896</v>
      </c>
      <c r="H46" s="38">
        <f t="shared" si="22"/>
        <v>22984.801819941153</v>
      </c>
      <c r="I46" s="42">
        <f t="shared" si="23"/>
        <v>20467.056005827333</v>
      </c>
    </row>
  </sheetData>
  <mergeCells count="12">
    <mergeCell ref="A27:E27"/>
    <mergeCell ref="T5:U5"/>
    <mergeCell ref="V5:W5"/>
    <mergeCell ref="X5:Y5"/>
    <mergeCell ref="AF5:AG5"/>
    <mergeCell ref="AH5:AI5"/>
    <mergeCell ref="A1:G1"/>
    <mergeCell ref="A3:J3"/>
    <mergeCell ref="Z5:AA5"/>
    <mergeCell ref="S3:AD3"/>
    <mergeCell ref="AB5:AC5"/>
    <mergeCell ref="AD5:AE5"/>
  </mergeCell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5"/>
  <sheetViews>
    <sheetView workbookViewId="0" topLeftCell="C181">
      <selection activeCell="J213" sqref="J213"/>
    </sheetView>
  </sheetViews>
  <sheetFormatPr defaultColWidth="11.421875" defaultRowHeight="12.75"/>
  <cols>
    <col min="1" max="1" width="86.421875" style="0" bestFit="1" customWidth="1"/>
  </cols>
  <sheetData>
    <row r="1" spans="1:9" ht="12.75">
      <c r="A1" s="1" t="s">
        <v>189</v>
      </c>
      <c r="B1" s="14">
        <v>2002</v>
      </c>
      <c r="C1" s="14">
        <v>2003</v>
      </c>
      <c r="D1" s="14">
        <v>2004</v>
      </c>
      <c r="E1" s="14">
        <v>2005</v>
      </c>
      <c r="F1" s="14">
        <v>2006</v>
      </c>
      <c r="G1" s="14">
        <v>2007</v>
      </c>
      <c r="H1" s="14">
        <v>2008</v>
      </c>
      <c r="I1" s="14">
        <v>2009</v>
      </c>
    </row>
    <row r="2" spans="1:9" ht="12.75">
      <c r="A2" s="2"/>
      <c r="B2" s="15"/>
      <c r="C2" s="15"/>
      <c r="D2" s="15"/>
      <c r="E2" s="15"/>
      <c r="F2" s="15"/>
      <c r="G2" s="15"/>
      <c r="H2" s="15"/>
      <c r="I2" s="15"/>
    </row>
    <row r="3" spans="1:9" ht="12.75">
      <c r="A3" s="3" t="s">
        <v>186</v>
      </c>
      <c r="B3" s="15"/>
      <c r="C3" s="15"/>
      <c r="D3" s="15"/>
      <c r="E3" s="15"/>
      <c r="F3" s="15"/>
      <c r="G3" s="15"/>
      <c r="H3" s="15"/>
      <c r="I3" s="15"/>
    </row>
    <row r="4" spans="1:9" ht="12.75">
      <c r="A4" s="2"/>
      <c r="B4" s="15"/>
      <c r="C4" s="15"/>
      <c r="D4" s="15"/>
      <c r="E4" s="15"/>
      <c r="F4" s="15"/>
      <c r="G4" s="15"/>
      <c r="H4" s="15"/>
      <c r="I4" s="15"/>
    </row>
    <row r="5" spans="1:9" ht="12.75">
      <c r="A5" s="4" t="s">
        <v>0</v>
      </c>
      <c r="B5" s="19">
        <f>SUM(B7,B9,B12,B16,B21,B23,B40,B45)</f>
        <v>126543.14999999998</v>
      </c>
      <c r="C5" s="19">
        <f aca="true" t="shared" si="0" ref="C5:I5">SUM(C7,C9,C12,C16,C21,C23,C40,C45)</f>
        <v>127423.34999999999</v>
      </c>
      <c r="D5" s="19">
        <f t="shared" si="0"/>
        <v>120544.85</v>
      </c>
      <c r="E5" s="19">
        <f t="shared" si="0"/>
        <v>119549.65</v>
      </c>
      <c r="F5" s="19">
        <f t="shared" si="0"/>
        <v>124152.75</v>
      </c>
      <c r="G5" s="19">
        <f t="shared" si="0"/>
        <v>12887.470000000001</v>
      </c>
      <c r="H5" s="19">
        <f t="shared" si="0"/>
        <v>32343.5</v>
      </c>
      <c r="I5" s="19">
        <f t="shared" si="0"/>
        <v>32047.921000000002</v>
      </c>
    </row>
    <row r="6" spans="1:9" ht="12.75">
      <c r="A6" s="2"/>
      <c r="B6" s="15"/>
      <c r="C6" s="15"/>
      <c r="D6" s="15"/>
      <c r="E6" s="15"/>
      <c r="F6" s="15"/>
      <c r="G6" s="15"/>
      <c r="H6" s="15"/>
      <c r="I6" s="127"/>
    </row>
    <row r="7" spans="1:9" ht="12.75">
      <c r="A7" s="5" t="s">
        <v>1</v>
      </c>
      <c r="B7" s="15"/>
      <c r="C7" s="15"/>
      <c r="D7" s="15"/>
      <c r="E7" s="15"/>
      <c r="F7" s="15"/>
      <c r="G7" s="15"/>
      <c r="H7" s="15"/>
      <c r="I7" s="127"/>
    </row>
    <row r="8" spans="1:9" ht="12.75">
      <c r="A8" s="2"/>
      <c r="B8" s="15"/>
      <c r="C8" s="15"/>
      <c r="D8" s="15"/>
      <c r="E8" s="15"/>
      <c r="F8" s="15"/>
      <c r="G8" s="15"/>
      <c r="H8" s="15"/>
      <c r="I8" s="15"/>
    </row>
    <row r="9" spans="1:9" ht="12.75">
      <c r="A9" s="5" t="s">
        <v>2</v>
      </c>
      <c r="B9" s="62">
        <f>B10</f>
        <v>0</v>
      </c>
      <c r="C9" s="62">
        <f aca="true" t="shared" si="1" ref="C9:I9">C10</f>
        <v>0</v>
      </c>
      <c r="D9" s="62">
        <f t="shared" si="1"/>
        <v>0</v>
      </c>
      <c r="E9" s="62">
        <f t="shared" si="1"/>
        <v>0</v>
      </c>
      <c r="F9" s="62">
        <f t="shared" si="1"/>
        <v>0</v>
      </c>
      <c r="G9" s="62">
        <f t="shared" si="1"/>
        <v>0</v>
      </c>
      <c r="H9" s="62">
        <f t="shared" si="1"/>
        <v>0</v>
      </c>
      <c r="I9" s="62">
        <f t="shared" si="1"/>
        <v>0</v>
      </c>
    </row>
    <row r="10" spans="1:9" ht="12.75">
      <c r="A10" s="6" t="s">
        <v>3</v>
      </c>
      <c r="B10" s="15"/>
      <c r="C10" s="15"/>
      <c r="D10" s="15"/>
      <c r="E10" s="15"/>
      <c r="F10" s="15"/>
      <c r="G10" s="15"/>
      <c r="H10" s="15"/>
      <c r="I10" s="15"/>
    </row>
    <row r="11" spans="1:9" ht="12.75">
      <c r="A11" s="7" t="s">
        <v>4</v>
      </c>
      <c r="B11" s="15"/>
      <c r="C11" s="15"/>
      <c r="D11" s="15"/>
      <c r="E11" s="15"/>
      <c r="F11" s="15"/>
      <c r="G11" s="15"/>
      <c r="H11" s="15"/>
      <c r="I11" s="15"/>
    </row>
    <row r="12" spans="1:9" ht="12.75">
      <c r="A12" s="5" t="s">
        <v>5</v>
      </c>
      <c r="B12" s="62">
        <f>SUM(B13:B14)</f>
        <v>350</v>
      </c>
      <c r="C12" s="62">
        <f aca="true" t="shared" si="2" ref="C12:I12">SUM(C13:C14)</f>
        <v>621.8</v>
      </c>
      <c r="D12" s="62">
        <f t="shared" si="2"/>
        <v>607.1</v>
      </c>
      <c r="E12" s="62">
        <f t="shared" si="2"/>
        <v>693.8</v>
      </c>
      <c r="F12" s="62">
        <f t="shared" si="2"/>
        <v>1149.1</v>
      </c>
      <c r="G12" s="62">
        <f t="shared" si="2"/>
        <v>85.64</v>
      </c>
      <c r="H12" s="62">
        <f t="shared" si="2"/>
        <v>269.16</v>
      </c>
      <c r="I12" s="62">
        <f t="shared" si="2"/>
        <v>277.63</v>
      </c>
    </row>
    <row r="13" spans="1:9" ht="12.75">
      <c r="A13" s="2" t="s">
        <v>6</v>
      </c>
      <c r="B13" s="16">
        <v>350</v>
      </c>
      <c r="C13" s="16">
        <v>621.8</v>
      </c>
      <c r="D13" s="16">
        <v>607.1</v>
      </c>
      <c r="E13" s="16">
        <v>693.8</v>
      </c>
      <c r="F13" s="16">
        <v>1149.1</v>
      </c>
      <c r="G13" s="20"/>
      <c r="H13" s="18"/>
      <c r="I13" s="15"/>
    </row>
    <row r="14" spans="1:9" ht="12.75">
      <c r="A14" s="6" t="s">
        <v>7</v>
      </c>
      <c r="B14" s="16"/>
      <c r="C14" s="16"/>
      <c r="D14" s="16"/>
      <c r="E14" s="16"/>
      <c r="F14" s="16"/>
      <c r="G14" s="20">
        <v>85.64</v>
      </c>
      <c r="H14" s="18">
        <v>269.16</v>
      </c>
      <c r="I14" s="15">
        <v>277.63</v>
      </c>
    </row>
    <row r="15" spans="1:9" ht="12.75">
      <c r="A15" s="2"/>
      <c r="B15" s="15"/>
      <c r="C15" s="15"/>
      <c r="D15" s="15"/>
      <c r="E15" s="15"/>
      <c r="F15" s="15"/>
      <c r="G15" s="15"/>
      <c r="H15" s="15"/>
      <c r="I15" s="15"/>
    </row>
    <row r="16" spans="1:9" ht="12.75">
      <c r="A16" s="5" t="s">
        <v>8</v>
      </c>
      <c r="B16" s="62">
        <f>SUM(B17:B19)</f>
        <v>0</v>
      </c>
      <c r="C16" s="62">
        <f aca="true" t="shared" si="3" ref="C16:I16">SUM(C17:C19)</f>
        <v>0</v>
      </c>
      <c r="D16" s="62">
        <f t="shared" si="3"/>
        <v>0</v>
      </c>
      <c r="E16" s="62">
        <f t="shared" si="3"/>
        <v>0</v>
      </c>
      <c r="F16" s="62">
        <f t="shared" si="3"/>
        <v>0</v>
      </c>
      <c r="G16" s="62">
        <f t="shared" si="3"/>
        <v>12</v>
      </c>
      <c r="H16" s="62">
        <f t="shared" si="3"/>
        <v>77.17</v>
      </c>
      <c r="I16" s="62">
        <f t="shared" si="3"/>
        <v>142.43</v>
      </c>
    </row>
    <row r="17" spans="1:9" ht="12.75">
      <c r="A17" s="2" t="s">
        <v>9</v>
      </c>
      <c r="B17" s="16"/>
      <c r="C17" s="16"/>
      <c r="D17" s="16"/>
      <c r="E17" s="16"/>
      <c r="F17" s="16"/>
      <c r="G17" s="20">
        <v>12</v>
      </c>
      <c r="H17" s="18">
        <v>77.17</v>
      </c>
      <c r="I17" s="15">
        <v>93.25</v>
      </c>
    </row>
    <row r="18" spans="1:9" ht="12.75">
      <c r="A18" s="8" t="s">
        <v>10</v>
      </c>
      <c r="B18" s="16"/>
      <c r="C18" s="16"/>
      <c r="D18" s="16"/>
      <c r="E18" s="16"/>
      <c r="F18" s="16"/>
      <c r="G18" s="20"/>
      <c r="H18" s="18"/>
      <c r="I18" s="15">
        <v>49.18</v>
      </c>
    </row>
    <row r="19" spans="1:9" ht="12.75">
      <c r="A19" s="6" t="s">
        <v>11</v>
      </c>
      <c r="B19" s="15"/>
      <c r="C19" s="15"/>
      <c r="D19" s="15"/>
      <c r="E19" s="15"/>
      <c r="F19" s="15"/>
      <c r="G19" s="15"/>
      <c r="H19" s="15"/>
      <c r="I19" s="15"/>
    </row>
    <row r="20" spans="1:9" ht="12.75">
      <c r="A20" s="2" t="s">
        <v>4</v>
      </c>
      <c r="B20" s="15"/>
      <c r="C20" s="15"/>
      <c r="D20" s="15"/>
      <c r="E20" s="15"/>
      <c r="F20" s="15"/>
      <c r="G20" s="15"/>
      <c r="H20" s="15"/>
      <c r="I20" s="15"/>
    </row>
    <row r="21" spans="1:9" ht="12.75">
      <c r="A21" s="5" t="s">
        <v>12</v>
      </c>
      <c r="B21" s="15"/>
      <c r="C21" s="15"/>
      <c r="D21" s="15"/>
      <c r="E21" s="15"/>
      <c r="F21" s="15"/>
      <c r="G21" s="15"/>
      <c r="H21" s="15"/>
      <c r="I21" s="15"/>
    </row>
    <row r="22" spans="1:9" ht="12.75">
      <c r="A22" s="2"/>
      <c r="B22" s="15"/>
      <c r="C22" s="15"/>
      <c r="D22" s="15"/>
      <c r="E22" s="15"/>
      <c r="F22" s="15"/>
      <c r="G22" s="15"/>
      <c r="H22" s="15"/>
      <c r="I22" s="15"/>
    </row>
    <row r="23" spans="1:9" ht="12.75">
      <c r="A23" s="5" t="s">
        <v>13</v>
      </c>
      <c r="B23" s="62">
        <f>SUM(B24:B38)</f>
        <v>14863.4</v>
      </c>
      <c r="C23" s="62">
        <f aca="true" t="shared" si="4" ref="C23:I23">SUM(C24:C38)</f>
        <v>15468.8</v>
      </c>
      <c r="D23" s="62">
        <f t="shared" si="4"/>
        <v>14980.1</v>
      </c>
      <c r="E23" s="62">
        <f t="shared" si="4"/>
        <v>20226.1</v>
      </c>
      <c r="F23" s="62">
        <f t="shared" si="4"/>
        <v>38716.2</v>
      </c>
      <c r="G23" s="62">
        <f t="shared" si="4"/>
        <v>4847.95</v>
      </c>
      <c r="H23" s="62">
        <f t="shared" si="4"/>
        <v>12137.57</v>
      </c>
      <c r="I23" s="62">
        <f t="shared" si="4"/>
        <v>13588.12</v>
      </c>
    </row>
    <row r="24" spans="1:9" ht="12.75">
      <c r="A24" s="2" t="s">
        <v>14</v>
      </c>
      <c r="B24" s="15"/>
      <c r="C24" s="15"/>
      <c r="D24" s="15"/>
      <c r="E24" s="15"/>
      <c r="F24" s="15"/>
      <c r="G24" s="15"/>
      <c r="H24" s="15"/>
      <c r="I24" s="15"/>
    </row>
    <row r="25" spans="1:9" ht="12.75">
      <c r="A25" s="2" t="s">
        <v>15</v>
      </c>
      <c r="B25" s="16">
        <v>198.4</v>
      </c>
      <c r="C25" s="16">
        <v>215.2</v>
      </c>
      <c r="D25" s="16">
        <v>198.3</v>
      </c>
      <c r="E25" s="16">
        <v>136.2</v>
      </c>
      <c r="F25" s="16">
        <v>114</v>
      </c>
      <c r="G25" s="15"/>
      <c r="H25" s="18"/>
      <c r="I25" s="15"/>
    </row>
    <row r="26" spans="1:9" ht="12.75">
      <c r="A26" s="2" t="s">
        <v>16</v>
      </c>
      <c r="B26" s="15"/>
      <c r="C26" s="15"/>
      <c r="D26" s="15"/>
      <c r="E26" s="15"/>
      <c r="F26" s="15"/>
      <c r="G26" s="15"/>
      <c r="H26" s="15"/>
      <c r="I26" s="15"/>
    </row>
    <row r="27" spans="1:9" ht="12.75">
      <c r="A27" s="2" t="s">
        <v>17</v>
      </c>
      <c r="B27" s="16">
        <v>1478</v>
      </c>
      <c r="C27" s="16">
        <v>1528.7</v>
      </c>
      <c r="D27" s="16">
        <v>1970.8</v>
      </c>
      <c r="E27" s="16">
        <v>3838.2</v>
      </c>
      <c r="F27" s="16">
        <v>4710.9</v>
      </c>
      <c r="G27" s="17">
        <v>4565.09</v>
      </c>
      <c r="H27" s="18">
        <v>3607.76</v>
      </c>
      <c r="I27" s="17">
        <v>5329.04</v>
      </c>
    </row>
    <row r="28" spans="1:9" ht="12.75">
      <c r="A28" s="2" t="s">
        <v>18</v>
      </c>
      <c r="B28" s="15"/>
      <c r="C28" s="15"/>
      <c r="D28" s="15"/>
      <c r="E28" s="15"/>
      <c r="F28" s="15"/>
      <c r="G28" s="15"/>
      <c r="H28" s="15"/>
      <c r="I28" s="15"/>
    </row>
    <row r="29" spans="1:9" ht="12.75">
      <c r="A29" s="2" t="s">
        <v>19</v>
      </c>
      <c r="B29" s="16"/>
      <c r="C29" s="16"/>
      <c r="D29" s="16"/>
      <c r="E29" s="16"/>
      <c r="F29" s="16"/>
      <c r="G29" s="15"/>
      <c r="H29" s="18"/>
      <c r="I29" s="17">
        <v>1079.4</v>
      </c>
    </row>
    <row r="30" spans="1:9" ht="12.75">
      <c r="A30" s="2" t="s">
        <v>20</v>
      </c>
      <c r="B30" s="15"/>
      <c r="C30" s="15"/>
      <c r="D30" s="15"/>
      <c r="E30" s="15"/>
      <c r="F30" s="15"/>
      <c r="G30" s="15"/>
      <c r="H30" s="15"/>
      <c r="I30" s="15"/>
    </row>
    <row r="31" spans="1:9" ht="12.75">
      <c r="A31" s="2" t="s">
        <v>21</v>
      </c>
      <c r="B31" s="15"/>
      <c r="C31" s="15"/>
      <c r="D31" s="15"/>
      <c r="E31" s="15"/>
      <c r="F31" s="15"/>
      <c r="G31" s="15"/>
      <c r="H31" s="15"/>
      <c r="I31" s="15"/>
    </row>
    <row r="32" spans="1:9" ht="12.75">
      <c r="A32" s="2" t="s">
        <v>22</v>
      </c>
      <c r="B32" s="15"/>
      <c r="C32" s="15"/>
      <c r="D32" s="15"/>
      <c r="E32" s="15"/>
      <c r="F32" s="15"/>
      <c r="G32" s="15"/>
      <c r="H32" s="15"/>
      <c r="I32" s="15"/>
    </row>
    <row r="33" spans="1:9" ht="12.75">
      <c r="A33" s="2" t="s">
        <v>23</v>
      </c>
      <c r="B33" s="16"/>
      <c r="C33" s="16"/>
      <c r="D33" s="16"/>
      <c r="E33" s="16"/>
      <c r="F33" s="16">
        <v>231.6</v>
      </c>
      <c r="G33" s="15">
        <v>0.11</v>
      </c>
      <c r="H33" s="18"/>
      <c r="I33" s="15"/>
    </row>
    <row r="34" spans="1:9" ht="12.75">
      <c r="A34" s="2" t="s">
        <v>24</v>
      </c>
      <c r="B34" s="16">
        <v>13187</v>
      </c>
      <c r="C34" s="16">
        <v>13724.9</v>
      </c>
      <c r="D34" s="16">
        <v>12811</v>
      </c>
      <c r="E34" s="16">
        <v>16251.7</v>
      </c>
      <c r="F34" s="16">
        <v>33659.7</v>
      </c>
      <c r="G34" s="20"/>
      <c r="H34" s="18"/>
      <c r="I34" s="15"/>
    </row>
    <row r="35" spans="1:9" ht="12.75">
      <c r="A35" s="2" t="s">
        <v>25</v>
      </c>
      <c r="B35" s="16"/>
      <c r="C35" s="16"/>
      <c r="D35" s="16"/>
      <c r="E35" s="16"/>
      <c r="F35" s="16"/>
      <c r="G35" s="20"/>
      <c r="H35" s="18">
        <v>113.81</v>
      </c>
      <c r="I35" s="15">
        <v>225.27</v>
      </c>
    </row>
    <row r="36" spans="1:9" ht="12.75">
      <c r="A36" s="2" t="s">
        <v>26</v>
      </c>
      <c r="B36" s="16"/>
      <c r="C36" s="16"/>
      <c r="D36" s="16"/>
      <c r="E36" s="16"/>
      <c r="F36" s="16"/>
      <c r="G36" s="20"/>
      <c r="H36" s="18">
        <v>114.68</v>
      </c>
      <c r="I36" s="15">
        <v>227.22</v>
      </c>
    </row>
    <row r="37" spans="1:9" ht="12.75">
      <c r="A37" s="6" t="s">
        <v>27</v>
      </c>
      <c r="B37" s="16"/>
      <c r="C37" s="16"/>
      <c r="D37" s="16"/>
      <c r="E37" s="16"/>
      <c r="F37" s="16"/>
      <c r="G37" s="20">
        <v>282.75</v>
      </c>
      <c r="H37" s="18">
        <v>8300.92</v>
      </c>
      <c r="I37" s="17">
        <v>6722.45</v>
      </c>
    </row>
    <row r="38" spans="1:9" ht="12.75">
      <c r="A38" s="6" t="s">
        <v>28</v>
      </c>
      <c r="B38" s="16"/>
      <c r="C38" s="16"/>
      <c r="D38" s="16"/>
      <c r="E38" s="16"/>
      <c r="F38" s="16"/>
      <c r="G38" s="20"/>
      <c r="H38" s="18">
        <v>0.4</v>
      </c>
      <c r="I38" s="15">
        <v>4.74</v>
      </c>
    </row>
    <row r="39" spans="1:9" ht="12.75">
      <c r="A39" s="2"/>
      <c r="B39" s="15"/>
      <c r="C39" s="15"/>
      <c r="D39" s="15"/>
      <c r="E39" s="15"/>
      <c r="F39" s="15"/>
      <c r="G39" s="15"/>
      <c r="H39" s="15"/>
      <c r="I39" s="15"/>
    </row>
    <row r="40" spans="1:9" ht="12.75">
      <c r="A40" s="5" t="s">
        <v>29</v>
      </c>
      <c r="B40" s="61">
        <f>SUM(B41:B43)</f>
        <v>95625.04999999999</v>
      </c>
      <c r="C40" s="61">
        <f aca="true" t="shared" si="5" ref="C40:I40">SUM(C41:C43)</f>
        <v>95638.54999999999</v>
      </c>
      <c r="D40" s="61">
        <f t="shared" si="5"/>
        <v>89253.55</v>
      </c>
      <c r="E40" s="61">
        <f t="shared" si="5"/>
        <v>82970.25</v>
      </c>
      <c r="F40" s="61">
        <f t="shared" si="5"/>
        <v>68596.45</v>
      </c>
      <c r="G40" s="61">
        <f t="shared" si="5"/>
        <v>7445.72</v>
      </c>
      <c r="H40" s="61">
        <f t="shared" si="5"/>
        <v>6744.44</v>
      </c>
      <c r="I40" s="61">
        <f t="shared" si="5"/>
        <v>6883.25</v>
      </c>
    </row>
    <row r="41" spans="1:9" ht="12.75">
      <c r="A41" s="2" t="s">
        <v>30</v>
      </c>
      <c r="B41" s="16">
        <v>16526.9</v>
      </c>
      <c r="C41" s="16">
        <v>33102.2</v>
      </c>
      <c r="D41" s="16">
        <v>29370.9</v>
      </c>
      <c r="E41" s="16">
        <v>42038.2</v>
      </c>
      <c r="F41" s="16">
        <v>42888.4</v>
      </c>
      <c r="G41" s="20"/>
      <c r="H41" s="18"/>
      <c r="I41" s="15"/>
    </row>
    <row r="42" spans="1:9" ht="12.75">
      <c r="A42" s="2" t="s">
        <v>31</v>
      </c>
      <c r="B42" s="16">
        <v>79098.15</v>
      </c>
      <c r="C42" s="16">
        <v>62536.35</v>
      </c>
      <c r="D42" s="16">
        <v>59882.65</v>
      </c>
      <c r="E42" s="16">
        <v>40932.05</v>
      </c>
      <c r="F42" s="16">
        <v>25708.05</v>
      </c>
      <c r="G42" s="20">
        <v>1529.5</v>
      </c>
      <c r="H42" s="20">
        <v>1529.5</v>
      </c>
      <c r="I42" s="20">
        <v>1529.5</v>
      </c>
    </row>
    <row r="43" spans="1:9" ht="12.75">
      <c r="A43" s="2" t="s">
        <v>32</v>
      </c>
      <c r="B43" s="16"/>
      <c r="C43" s="16"/>
      <c r="D43" s="16"/>
      <c r="E43" s="16"/>
      <c r="F43" s="16"/>
      <c r="G43" s="20">
        <v>5916.22</v>
      </c>
      <c r="H43" s="18">
        <v>5214.94</v>
      </c>
      <c r="I43" s="17">
        <v>5353.75</v>
      </c>
    </row>
    <row r="44" spans="1:9" ht="12.75">
      <c r="A44" s="2"/>
      <c r="B44" s="15"/>
      <c r="C44" s="15"/>
      <c r="D44" s="15"/>
      <c r="E44" s="15"/>
      <c r="F44" s="15"/>
      <c r="G44" s="15"/>
      <c r="H44" s="15"/>
      <c r="I44" s="15"/>
    </row>
    <row r="45" spans="1:9" ht="12.75">
      <c r="A45" s="5" t="s">
        <v>33</v>
      </c>
      <c r="B45" s="61">
        <f>SUM(B46:B56)</f>
        <v>15704.7</v>
      </c>
      <c r="C45" s="61">
        <f aca="true" t="shared" si="6" ref="C45:I45">SUM(C46:C56)</f>
        <v>15694.2</v>
      </c>
      <c r="D45" s="61">
        <f t="shared" si="6"/>
        <v>15704.1</v>
      </c>
      <c r="E45" s="61">
        <f t="shared" si="6"/>
        <v>15659.5</v>
      </c>
      <c r="F45" s="61">
        <f t="shared" si="6"/>
        <v>15691</v>
      </c>
      <c r="G45" s="61">
        <f t="shared" si="6"/>
        <v>496.15999999999997</v>
      </c>
      <c r="H45" s="61">
        <f t="shared" si="6"/>
        <v>13115.16</v>
      </c>
      <c r="I45" s="61">
        <f t="shared" si="6"/>
        <v>11156.491</v>
      </c>
    </row>
    <row r="46" spans="1:9" ht="12.75">
      <c r="A46" s="2" t="s">
        <v>34</v>
      </c>
      <c r="B46" s="16">
        <v>40.7</v>
      </c>
      <c r="C46" s="16">
        <v>30.2</v>
      </c>
      <c r="D46" s="16">
        <v>40.1</v>
      </c>
      <c r="E46" s="16">
        <v>-4.5</v>
      </c>
      <c r="F46" s="16">
        <v>27</v>
      </c>
      <c r="G46" s="20"/>
      <c r="H46" s="18"/>
      <c r="I46" s="15"/>
    </row>
    <row r="47" spans="1:9" ht="12.75">
      <c r="A47" s="6" t="s">
        <v>35</v>
      </c>
      <c r="B47" s="16"/>
      <c r="C47" s="16"/>
      <c r="D47" s="16"/>
      <c r="E47" s="16"/>
      <c r="F47" s="16"/>
      <c r="G47" s="20">
        <v>12</v>
      </c>
      <c r="H47" s="18">
        <v>7137.76</v>
      </c>
      <c r="I47" s="17">
        <v>3613.84</v>
      </c>
    </row>
    <row r="48" spans="1:9" ht="12.75">
      <c r="A48" s="6" t="s">
        <v>36</v>
      </c>
      <c r="B48" s="16"/>
      <c r="C48" s="16"/>
      <c r="D48" s="16"/>
      <c r="E48" s="16"/>
      <c r="F48" s="16"/>
      <c r="G48" s="20">
        <v>221.97</v>
      </c>
      <c r="H48" s="18">
        <v>426.83</v>
      </c>
      <c r="I48" s="15">
        <v>563.53</v>
      </c>
    </row>
    <row r="49" spans="1:9" ht="12.75">
      <c r="A49" s="6" t="s">
        <v>37</v>
      </c>
      <c r="B49" s="16"/>
      <c r="C49" s="16"/>
      <c r="D49" s="16"/>
      <c r="E49" s="16"/>
      <c r="F49" s="16"/>
      <c r="G49" s="20">
        <v>262.19</v>
      </c>
      <c r="H49" s="18">
        <v>237.57</v>
      </c>
      <c r="I49" s="15">
        <v>118.47</v>
      </c>
    </row>
    <row r="50" spans="1:9" ht="12.75">
      <c r="A50" s="9" t="s">
        <v>38</v>
      </c>
      <c r="B50" s="15"/>
      <c r="C50" s="15"/>
      <c r="D50" s="15"/>
      <c r="E50" s="15"/>
      <c r="F50" s="15"/>
      <c r="G50" s="15"/>
      <c r="H50" s="15"/>
      <c r="I50" s="15"/>
    </row>
    <row r="51" spans="1:9" ht="12.75">
      <c r="A51" s="6" t="s">
        <v>39</v>
      </c>
      <c r="B51" s="15"/>
      <c r="C51" s="15"/>
      <c r="D51" s="15"/>
      <c r="E51" s="15"/>
      <c r="F51" s="15"/>
      <c r="G51" s="15"/>
      <c r="H51" s="15"/>
      <c r="I51" s="15"/>
    </row>
    <row r="52" spans="1:9" ht="12.75">
      <c r="A52" s="6" t="s">
        <v>40</v>
      </c>
      <c r="B52" s="15"/>
      <c r="C52" s="15"/>
      <c r="D52" s="15"/>
      <c r="E52" s="15"/>
      <c r="F52" s="15"/>
      <c r="G52" s="15"/>
      <c r="H52" s="15"/>
      <c r="I52" s="15"/>
    </row>
    <row r="53" spans="1:9" ht="12.75">
      <c r="A53" s="6" t="s">
        <v>41</v>
      </c>
      <c r="B53" s="15"/>
      <c r="C53" s="15"/>
      <c r="D53" s="15"/>
      <c r="E53" s="15"/>
      <c r="F53" s="15"/>
      <c r="G53" s="15"/>
      <c r="H53" s="15"/>
      <c r="I53" s="15"/>
    </row>
    <row r="54" spans="1:9" ht="12.75">
      <c r="A54" s="6" t="s">
        <v>42</v>
      </c>
      <c r="B54" s="15"/>
      <c r="C54" s="15"/>
      <c r="D54" s="15"/>
      <c r="E54" s="15"/>
      <c r="F54" s="15"/>
      <c r="G54" s="15"/>
      <c r="H54" s="15"/>
      <c r="I54" s="15"/>
    </row>
    <row r="55" spans="1:9" ht="12.75">
      <c r="A55" s="9" t="s">
        <v>43</v>
      </c>
      <c r="B55" s="15"/>
      <c r="C55" s="15"/>
      <c r="D55" s="15"/>
      <c r="E55" s="15"/>
      <c r="F55" s="15"/>
      <c r="G55" s="15"/>
      <c r="H55" s="15"/>
      <c r="I55" s="15"/>
    </row>
    <row r="56" spans="1:9" ht="12.75">
      <c r="A56" s="9" t="s">
        <v>44</v>
      </c>
      <c r="B56" s="15">
        <v>15664</v>
      </c>
      <c r="C56" s="15">
        <v>15664</v>
      </c>
      <c r="D56" s="15">
        <v>15664</v>
      </c>
      <c r="E56" s="15">
        <v>15664</v>
      </c>
      <c r="F56" s="15">
        <v>15664</v>
      </c>
      <c r="G56" s="15"/>
      <c r="H56" s="15">
        <v>5313</v>
      </c>
      <c r="I56" s="15">
        <v>6860.651</v>
      </c>
    </row>
    <row r="57" spans="1:9" ht="12.75">
      <c r="A57" s="9"/>
      <c r="B57" s="15"/>
      <c r="C57" s="15"/>
      <c r="D57" s="15"/>
      <c r="E57" s="15"/>
      <c r="F57" s="15"/>
      <c r="G57" s="15"/>
      <c r="H57" s="15"/>
      <c r="I57" s="15"/>
    </row>
    <row r="58" spans="1:9" ht="12.75">
      <c r="A58" s="4" t="s">
        <v>45</v>
      </c>
      <c r="B58" s="19">
        <f>SUM(B59:B65)</f>
        <v>0</v>
      </c>
      <c r="C58" s="19">
        <f aca="true" t="shared" si="7" ref="C58:I58">SUM(C59:C65)</f>
        <v>0</v>
      </c>
      <c r="D58" s="19">
        <f t="shared" si="7"/>
        <v>0</v>
      </c>
      <c r="E58" s="19">
        <f t="shared" si="7"/>
        <v>0</v>
      </c>
      <c r="F58" s="19">
        <f t="shared" si="7"/>
        <v>0</v>
      </c>
      <c r="G58" s="19">
        <f t="shared" si="7"/>
        <v>0</v>
      </c>
      <c r="H58" s="19">
        <f t="shared" si="7"/>
        <v>0</v>
      </c>
      <c r="I58" s="19">
        <f t="shared" si="7"/>
        <v>0</v>
      </c>
    </row>
    <row r="59" spans="1:9" ht="12.75">
      <c r="A59" s="2" t="s">
        <v>46</v>
      </c>
      <c r="B59" s="15"/>
      <c r="C59" s="15"/>
      <c r="D59" s="15"/>
      <c r="E59" s="15"/>
      <c r="F59" s="15"/>
      <c r="G59" s="15"/>
      <c r="H59" s="15"/>
      <c r="I59" s="15"/>
    </row>
    <row r="60" spans="1:9" ht="12.75">
      <c r="A60" s="2" t="s">
        <v>47</v>
      </c>
      <c r="B60" s="15"/>
      <c r="C60" s="15"/>
      <c r="D60" s="15"/>
      <c r="E60" s="15"/>
      <c r="F60" s="15"/>
      <c r="G60" s="15"/>
      <c r="H60" s="15"/>
      <c r="I60" s="15"/>
    </row>
    <row r="61" spans="1:9" ht="12.75">
      <c r="A61" s="2" t="s">
        <v>48</v>
      </c>
      <c r="B61" s="15"/>
      <c r="C61" s="15"/>
      <c r="D61" s="15"/>
      <c r="E61" s="15"/>
      <c r="F61" s="15"/>
      <c r="G61" s="15"/>
      <c r="H61" s="15"/>
      <c r="I61" s="15"/>
    </row>
    <row r="62" spans="1:9" ht="12.75">
      <c r="A62" s="2" t="s">
        <v>49</v>
      </c>
      <c r="B62" s="15"/>
      <c r="C62" s="15"/>
      <c r="D62" s="15"/>
      <c r="E62" s="15"/>
      <c r="F62" s="15"/>
      <c r="G62" s="15"/>
      <c r="H62" s="15"/>
      <c r="I62" s="15"/>
    </row>
    <row r="63" spans="1:9" ht="12.75">
      <c r="A63" s="2" t="s">
        <v>50</v>
      </c>
      <c r="B63" s="15"/>
      <c r="C63" s="15"/>
      <c r="D63" s="15"/>
      <c r="E63" s="15"/>
      <c r="F63" s="15"/>
      <c r="G63" s="15"/>
      <c r="H63" s="15"/>
      <c r="I63" s="15"/>
    </row>
    <row r="64" spans="1:9" ht="12.75">
      <c r="A64" s="2" t="s">
        <v>51</v>
      </c>
      <c r="B64" s="15"/>
      <c r="C64" s="15"/>
      <c r="D64" s="15"/>
      <c r="E64" s="15"/>
      <c r="F64" s="15"/>
      <c r="G64" s="15"/>
      <c r="H64" s="15"/>
      <c r="I64" s="15"/>
    </row>
    <row r="65" spans="1:9" ht="12.75">
      <c r="A65" s="2" t="s">
        <v>52</v>
      </c>
      <c r="B65" s="15"/>
      <c r="C65" s="15"/>
      <c r="D65" s="15"/>
      <c r="E65" s="15"/>
      <c r="F65" s="15"/>
      <c r="G65" s="15"/>
      <c r="H65" s="15"/>
      <c r="I65" s="15"/>
    </row>
    <row r="66" spans="1:9" ht="12.75">
      <c r="A66" s="2"/>
      <c r="B66" s="15"/>
      <c r="C66" s="15"/>
      <c r="D66" s="15"/>
      <c r="E66" s="15"/>
      <c r="F66" s="15"/>
      <c r="G66" s="15"/>
      <c r="H66" s="15"/>
      <c r="I66" s="15"/>
    </row>
    <row r="67" spans="1:9" ht="12.75">
      <c r="A67" s="4" t="s">
        <v>53</v>
      </c>
      <c r="B67" s="19">
        <f>SUM(B68:B70)</f>
        <v>145.7</v>
      </c>
      <c r="C67" s="19">
        <f aca="true" t="shared" si="8" ref="C67:I67">SUM(C68:C70)</f>
        <v>128.10000000000002</v>
      </c>
      <c r="D67" s="19">
        <f t="shared" si="8"/>
        <v>141</v>
      </c>
      <c r="E67" s="19">
        <f t="shared" si="8"/>
        <v>119.1</v>
      </c>
      <c r="F67" s="19">
        <f t="shared" si="8"/>
        <v>144.1</v>
      </c>
      <c r="G67" s="19">
        <f t="shared" si="8"/>
        <v>49.900000000000006</v>
      </c>
      <c r="H67" s="19">
        <f t="shared" si="8"/>
        <v>44.459999999999994</v>
      </c>
      <c r="I67" s="19">
        <f t="shared" si="8"/>
        <v>16.13</v>
      </c>
    </row>
    <row r="68" spans="1:9" ht="12.75">
      <c r="A68" s="2" t="s">
        <v>54</v>
      </c>
      <c r="B68" s="15"/>
      <c r="C68" s="15"/>
      <c r="D68" s="15"/>
      <c r="E68" s="15"/>
      <c r="F68" s="15"/>
      <c r="G68" s="15"/>
      <c r="H68" s="15"/>
      <c r="I68" s="15"/>
    </row>
    <row r="69" spans="1:9" ht="12.75">
      <c r="A69" s="2" t="s">
        <v>55</v>
      </c>
      <c r="B69" s="16">
        <v>71.4</v>
      </c>
      <c r="C69" s="16">
        <v>56.7</v>
      </c>
      <c r="D69" s="16">
        <v>80.3</v>
      </c>
      <c r="E69" s="16">
        <v>58.8</v>
      </c>
      <c r="F69" s="16">
        <v>91.3</v>
      </c>
      <c r="G69" s="15">
        <v>11.56</v>
      </c>
      <c r="H69" s="18">
        <v>7.66</v>
      </c>
      <c r="I69" s="15"/>
    </row>
    <row r="70" spans="1:9" ht="12.75">
      <c r="A70" s="2" t="s">
        <v>56</v>
      </c>
      <c r="B70" s="16">
        <v>74.3</v>
      </c>
      <c r="C70" s="16">
        <v>71.4</v>
      </c>
      <c r="D70" s="16">
        <v>60.7</v>
      </c>
      <c r="E70" s="16">
        <v>60.3</v>
      </c>
      <c r="F70" s="16">
        <v>52.8</v>
      </c>
      <c r="G70" s="15">
        <v>38.34</v>
      </c>
      <c r="H70" s="18">
        <v>36.8</v>
      </c>
      <c r="I70" s="20">
        <v>16.13</v>
      </c>
    </row>
    <row r="71" spans="1:9" ht="12.75">
      <c r="A71" s="2"/>
      <c r="B71" s="15"/>
      <c r="C71" s="15"/>
      <c r="D71" s="15"/>
      <c r="E71" s="15"/>
      <c r="F71" s="15"/>
      <c r="G71" s="15"/>
      <c r="H71" s="15"/>
      <c r="I71" s="15"/>
    </row>
    <row r="72" spans="1:9" ht="12.75">
      <c r="A72" s="4" t="s">
        <v>57</v>
      </c>
      <c r="B72" s="19">
        <f>B73</f>
        <v>0</v>
      </c>
      <c r="C72" s="19">
        <f aca="true" t="shared" si="9" ref="C72:I72">C73</f>
        <v>0</v>
      </c>
      <c r="D72" s="19">
        <f t="shared" si="9"/>
        <v>0</v>
      </c>
      <c r="E72" s="19">
        <f t="shared" si="9"/>
        <v>0</v>
      </c>
      <c r="F72" s="19">
        <f t="shared" si="9"/>
        <v>253572.3</v>
      </c>
      <c r="G72" s="19">
        <f t="shared" si="9"/>
        <v>290089.98</v>
      </c>
      <c r="H72" s="19">
        <f t="shared" si="9"/>
        <v>271843.46</v>
      </c>
      <c r="I72" s="19">
        <f t="shared" si="9"/>
        <v>289262.69</v>
      </c>
    </row>
    <row r="73" spans="1:9" ht="12.75">
      <c r="A73" s="2" t="s">
        <v>58</v>
      </c>
      <c r="B73" s="16"/>
      <c r="C73" s="16"/>
      <c r="D73" s="16"/>
      <c r="E73" s="16"/>
      <c r="F73" s="16">
        <v>253572.3</v>
      </c>
      <c r="G73" s="17">
        <v>290089.98</v>
      </c>
      <c r="H73" s="18">
        <v>271843.46</v>
      </c>
      <c r="I73" s="17">
        <v>289262.69</v>
      </c>
    </row>
    <row r="74" spans="1:9" ht="12.75">
      <c r="A74" s="2"/>
      <c r="B74" s="15"/>
      <c r="C74" s="15"/>
      <c r="D74" s="15"/>
      <c r="E74" s="15"/>
      <c r="F74" s="15"/>
      <c r="G74" s="15"/>
      <c r="H74" s="15"/>
      <c r="I74" s="15"/>
    </row>
    <row r="75" spans="1:9" ht="12.75">
      <c r="A75" s="4" t="s">
        <v>59</v>
      </c>
      <c r="B75" s="15"/>
      <c r="C75" s="15"/>
      <c r="D75" s="15"/>
      <c r="E75" s="15"/>
      <c r="F75" s="15"/>
      <c r="G75" s="15"/>
      <c r="H75" s="15"/>
      <c r="I75" s="15"/>
    </row>
    <row r="76" spans="1:9" ht="12.75">
      <c r="A76" s="2" t="s">
        <v>60</v>
      </c>
      <c r="B76" s="15"/>
      <c r="C76" s="15"/>
      <c r="D76" s="15"/>
      <c r="E76" s="15"/>
      <c r="F76" s="15"/>
      <c r="G76" s="15"/>
      <c r="H76" s="15"/>
      <c r="I76" s="15"/>
    </row>
    <row r="77" spans="1:9" ht="12.75">
      <c r="A77" s="4" t="s">
        <v>61</v>
      </c>
      <c r="B77" s="15"/>
      <c r="C77" s="15"/>
      <c r="D77" s="15"/>
      <c r="E77" s="15"/>
      <c r="F77" s="15"/>
      <c r="G77" s="15"/>
      <c r="H77" s="15"/>
      <c r="I77" s="15"/>
    </row>
    <row r="78" spans="1:9" ht="12.75">
      <c r="A78" s="2" t="s">
        <v>62</v>
      </c>
      <c r="B78" s="15"/>
      <c r="C78" s="15"/>
      <c r="D78" s="15"/>
      <c r="E78" s="15"/>
      <c r="F78" s="15"/>
      <c r="G78" s="15"/>
      <c r="H78" s="15"/>
      <c r="I78" s="15"/>
    </row>
    <row r="79" spans="1:9" ht="12.75">
      <c r="A79" s="4" t="s">
        <v>63</v>
      </c>
      <c r="B79" s="19">
        <f>B80</f>
        <v>730.1</v>
      </c>
      <c r="C79" s="19">
        <f aca="true" t="shared" si="10" ref="C79:I79">C80</f>
        <v>1111.8</v>
      </c>
      <c r="D79" s="19">
        <f t="shared" si="10"/>
        <v>1170.9</v>
      </c>
      <c r="E79" s="19">
        <f t="shared" si="10"/>
        <v>1427.9</v>
      </c>
      <c r="F79" s="19">
        <f t="shared" si="10"/>
        <v>1079.4</v>
      </c>
      <c r="G79" s="19">
        <f t="shared" si="10"/>
        <v>568.91</v>
      </c>
      <c r="H79" s="19">
        <f t="shared" si="10"/>
        <v>548.17</v>
      </c>
      <c r="I79" s="19">
        <f t="shared" si="10"/>
        <v>443.22</v>
      </c>
    </row>
    <row r="80" spans="1:9" ht="12.75">
      <c r="A80" s="2" t="s">
        <v>64</v>
      </c>
      <c r="B80" s="16">
        <v>730.1</v>
      </c>
      <c r="C80" s="16">
        <v>1111.8</v>
      </c>
      <c r="D80" s="16">
        <v>1170.9</v>
      </c>
      <c r="E80" s="16">
        <v>1427.9</v>
      </c>
      <c r="F80" s="16">
        <v>1079.4</v>
      </c>
      <c r="G80" s="20">
        <v>568.91</v>
      </c>
      <c r="H80" s="18">
        <v>548.17</v>
      </c>
      <c r="I80" s="15">
        <v>443.22</v>
      </c>
    </row>
    <row r="81" spans="1:9" ht="12.75">
      <c r="A81" s="2"/>
      <c r="B81" s="15"/>
      <c r="C81" s="15"/>
      <c r="D81" s="15"/>
      <c r="E81" s="15"/>
      <c r="F81" s="15"/>
      <c r="G81" s="15"/>
      <c r="H81" s="15"/>
      <c r="I81" s="15"/>
    </row>
    <row r="82" spans="1:9" ht="12.75">
      <c r="A82" s="4" t="s">
        <v>65</v>
      </c>
      <c r="B82" s="15">
        <f>SUM(B83:B85)</f>
        <v>0</v>
      </c>
      <c r="C82" s="15">
        <f aca="true" t="shared" si="11" ref="C82:I82">SUM(C83:C85)</f>
        <v>0</v>
      </c>
      <c r="D82" s="15">
        <f t="shared" si="11"/>
        <v>0</v>
      </c>
      <c r="E82" s="15">
        <f t="shared" si="11"/>
        <v>0</v>
      </c>
      <c r="F82" s="15">
        <f t="shared" si="11"/>
        <v>0</v>
      </c>
      <c r="G82" s="15">
        <f t="shared" si="11"/>
        <v>0</v>
      </c>
      <c r="H82" s="15">
        <f t="shared" si="11"/>
        <v>0</v>
      </c>
      <c r="I82" s="15">
        <f t="shared" si="11"/>
        <v>9698.7</v>
      </c>
    </row>
    <row r="83" spans="1:9" ht="12.75">
      <c r="A83" s="2" t="s">
        <v>66</v>
      </c>
      <c r="B83" s="15"/>
      <c r="C83" s="15"/>
      <c r="D83" s="15"/>
      <c r="E83" s="15"/>
      <c r="F83" s="15"/>
      <c r="G83" s="15"/>
      <c r="H83" s="15"/>
      <c r="I83" s="15"/>
    </row>
    <row r="84" spans="1:9" ht="12.75">
      <c r="A84" s="2" t="s">
        <v>67</v>
      </c>
      <c r="B84" s="15"/>
      <c r="C84" s="15"/>
      <c r="D84" s="15"/>
      <c r="E84" s="15"/>
      <c r="F84" s="15"/>
      <c r="G84" s="15"/>
      <c r="H84" s="15"/>
      <c r="I84" s="15"/>
    </row>
    <row r="85" spans="1:9" ht="12.75">
      <c r="A85" s="2" t="s">
        <v>68</v>
      </c>
      <c r="B85" s="16"/>
      <c r="C85" s="16"/>
      <c r="D85" s="16"/>
      <c r="E85" s="16"/>
      <c r="F85" s="16"/>
      <c r="G85" s="15"/>
      <c r="H85" s="18"/>
      <c r="I85" s="17">
        <v>9698.7</v>
      </c>
    </row>
    <row r="86" spans="1:9" ht="12.75">
      <c r="A86" s="2"/>
      <c r="B86" s="15"/>
      <c r="C86" s="15"/>
      <c r="D86" s="15"/>
      <c r="E86" s="15"/>
      <c r="F86" s="15"/>
      <c r="G86" s="15"/>
      <c r="H86" s="15"/>
      <c r="I86" s="15"/>
    </row>
    <row r="87" spans="1:9" ht="12.75">
      <c r="A87" s="4" t="s">
        <v>69</v>
      </c>
      <c r="B87" s="19">
        <f>SUM(B88:B95)</f>
        <v>29073.260000000002</v>
      </c>
      <c r="C87" s="19">
        <f aca="true" t="shared" si="12" ref="C87:I87">SUM(C88:C95)</f>
        <v>27603.96</v>
      </c>
      <c r="D87" s="19">
        <f t="shared" si="12"/>
        <v>28916.86</v>
      </c>
      <c r="E87" s="19">
        <f t="shared" si="12"/>
        <v>27137.160000000003</v>
      </c>
      <c r="F87" s="19">
        <f t="shared" si="12"/>
        <v>27539.16</v>
      </c>
      <c r="G87" s="19">
        <f t="shared" si="12"/>
        <v>5095.59</v>
      </c>
      <c r="H87" s="19">
        <f t="shared" si="12"/>
        <v>16859.79</v>
      </c>
      <c r="I87" s="19">
        <f t="shared" si="12"/>
        <v>10872.64</v>
      </c>
    </row>
    <row r="88" spans="1:9" ht="12.75">
      <c r="A88" s="2" t="s">
        <v>70</v>
      </c>
      <c r="B88" s="15"/>
      <c r="C88" s="15"/>
      <c r="D88" s="15"/>
      <c r="E88" s="15"/>
      <c r="F88" s="15"/>
      <c r="G88" s="15"/>
      <c r="H88" s="15"/>
      <c r="I88" s="15"/>
    </row>
    <row r="89" spans="1:9" ht="12.75">
      <c r="A89" s="2" t="s">
        <v>71</v>
      </c>
      <c r="B89" s="16">
        <v>9071.2</v>
      </c>
      <c r="C89" s="16">
        <v>6971.6</v>
      </c>
      <c r="D89" s="16">
        <v>8455.3</v>
      </c>
      <c r="E89" s="16">
        <v>4240.2</v>
      </c>
      <c r="F89" s="16">
        <v>7491.6</v>
      </c>
      <c r="G89" s="17">
        <v>2984.77</v>
      </c>
      <c r="H89" s="18">
        <v>8572.52</v>
      </c>
      <c r="I89" s="17">
        <v>2807.46</v>
      </c>
    </row>
    <row r="90" spans="1:9" ht="12.75">
      <c r="A90" s="2" t="s">
        <v>72</v>
      </c>
      <c r="B90" s="16">
        <v>1467.7</v>
      </c>
      <c r="C90" s="16">
        <v>1768.4</v>
      </c>
      <c r="D90" s="16">
        <v>1502.6</v>
      </c>
      <c r="E90" s="16">
        <v>3203.7</v>
      </c>
      <c r="F90" s="16">
        <v>1300.1</v>
      </c>
      <c r="G90" s="20"/>
      <c r="H90" s="18"/>
      <c r="I90" s="15"/>
    </row>
    <row r="91" spans="1:9" ht="12.75">
      <c r="A91" s="2" t="s">
        <v>73</v>
      </c>
      <c r="B91" s="16">
        <v>12645.29</v>
      </c>
      <c r="C91" s="16">
        <v>12645.29</v>
      </c>
      <c r="D91" s="16">
        <v>12645.29</v>
      </c>
      <c r="E91" s="16">
        <v>12645.29</v>
      </c>
      <c r="F91" s="16">
        <v>12645.29</v>
      </c>
      <c r="G91" s="16"/>
      <c r="H91" s="16"/>
      <c r="I91" s="15"/>
    </row>
    <row r="92" spans="1:9" ht="12.75">
      <c r="A92" s="2" t="s">
        <v>74</v>
      </c>
      <c r="B92" s="16"/>
      <c r="C92" s="16"/>
      <c r="D92" s="16"/>
      <c r="E92" s="16"/>
      <c r="F92" s="16"/>
      <c r="G92" s="16">
        <v>767.84</v>
      </c>
      <c r="H92" s="16">
        <v>4249.3</v>
      </c>
      <c r="I92" s="17">
        <v>5240.22</v>
      </c>
    </row>
    <row r="93" spans="1:9" ht="12.75">
      <c r="A93" s="2" t="s">
        <v>75</v>
      </c>
      <c r="B93" s="16">
        <v>1011.5</v>
      </c>
      <c r="C93" s="16">
        <v>1341.1</v>
      </c>
      <c r="D93" s="16">
        <v>1436.1</v>
      </c>
      <c r="E93" s="16">
        <v>2170.4</v>
      </c>
      <c r="F93" s="16">
        <v>1224.6</v>
      </c>
      <c r="G93" s="20">
        <v>335.36</v>
      </c>
      <c r="H93" s="18">
        <v>1421.7</v>
      </c>
      <c r="I93" s="17">
        <v>1782.98</v>
      </c>
    </row>
    <row r="94" spans="1:9" ht="12.75">
      <c r="A94" s="2" t="s">
        <v>76</v>
      </c>
      <c r="B94" s="16">
        <v>4877.57</v>
      </c>
      <c r="C94" s="16">
        <v>4877.57</v>
      </c>
      <c r="D94" s="16">
        <v>4877.57</v>
      </c>
      <c r="E94" s="16">
        <v>4877.57</v>
      </c>
      <c r="F94" s="16">
        <v>4877.57</v>
      </c>
      <c r="G94" s="20"/>
      <c r="H94" s="18"/>
      <c r="I94" s="15"/>
    </row>
    <row r="95" spans="1:9" ht="12.75">
      <c r="A95" s="6" t="s">
        <v>77</v>
      </c>
      <c r="B95" s="16"/>
      <c r="C95" s="16"/>
      <c r="D95" s="16"/>
      <c r="E95" s="16"/>
      <c r="F95" s="16"/>
      <c r="G95" s="20">
        <v>1007.62</v>
      </c>
      <c r="H95" s="18">
        <v>2616.27</v>
      </c>
      <c r="I95" s="17">
        <v>1041.98</v>
      </c>
    </row>
    <row r="96" spans="1:9" ht="12.75">
      <c r="A96" s="6"/>
      <c r="B96" s="15"/>
      <c r="C96" s="15"/>
      <c r="D96" s="15"/>
      <c r="E96" s="15"/>
      <c r="F96" s="15"/>
      <c r="G96" s="15"/>
      <c r="H96" s="15"/>
      <c r="I96" s="15"/>
    </row>
    <row r="97" spans="1:9" ht="12.75">
      <c r="A97" s="4" t="s">
        <v>78</v>
      </c>
      <c r="B97" s="19">
        <f>SUM(B98:B105)</f>
        <v>12206.9</v>
      </c>
      <c r="C97" s="19">
        <f aca="true" t="shared" si="13" ref="C97:I97">SUM(C98:C105)</f>
        <v>10204.4</v>
      </c>
      <c r="D97" s="19">
        <f t="shared" si="13"/>
        <v>17614.9</v>
      </c>
      <c r="E97" s="19">
        <f t="shared" si="13"/>
        <v>17767</v>
      </c>
      <c r="F97" s="19">
        <f t="shared" si="13"/>
        <v>16614.8</v>
      </c>
      <c r="G97" s="19">
        <f t="shared" si="13"/>
        <v>5808.78</v>
      </c>
      <c r="H97" s="19">
        <f t="shared" si="13"/>
        <v>15120.57</v>
      </c>
      <c r="I97" s="19">
        <f t="shared" si="13"/>
        <v>14770.279999999999</v>
      </c>
    </row>
    <row r="98" spans="1:9" ht="12.75">
      <c r="A98" s="2" t="s">
        <v>79</v>
      </c>
      <c r="B98" s="16">
        <v>6509.7</v>
      </c>
      <c r="C98" s="16">
        <v>3153.5</v>
      </c>
      <c r="D98" s="16">
        <v>12606.6</v>
      </c>
      <c r="E98" s="16">
        <v>8967</v>
      </c>
      <c r="F98" s="16">
        <v>8560.1</v>
      </c>
      <c r="G98" s="20"/>
      <c r="H98" s="18"/>
      <c r="I98" s="15"/>
    </row>
    <row r="99" spans="1:9" ht="12.75">
      <c r="A99" s="2" t="s">
        <v>80</v>
      </c>
      <c r="B99" s="16"/>
      <c r="C99" s="16"/>
      <c r="D99" s="16"/>
      <c r="E99" s="16"/>
      <c r="F99" s="16"/>
      <c r="G99" s="20">
        <v>176.15</v>
      </c>
      <c r="H99" s="18">
        <v>10513.89</v>
      </c>
      <c r="I99" s="17">
        <v>9885.04</v>
      </c>
    </row>
    <row r="100" spans="1:9" ht="12.75">
      <c r="A100" s="6" t="s">
        <v>81</v>
      </c>
      <c r="B100" s="15"/>
      <c r="C100" s="15"/>
      <c r="D100" s="15"/>
      <c r="E100" s="15"/>
      <c r="F100" s="15"/>
      <c r="G100" s="15"/>
      <c r="H100" s="15"/>
      <c r="I100" s="15"/>
    </row>
    <row r="101" spans="1:9" ht="12.75">
      <c r="A101" s="2" t="s">
        <v>82</v>
      </c>
      <c r="B101" s="16">
        <v>5697.2</v>
      </c>
      <c r="C101" s="16">
        <v>7050.9</v>
      </c>
      <c r="D101" s="16">
        <v>5008.3</v>
      </c>
      <c r="E101" s="16">
        <v>8800</v>
      </c>
      <c r="F101" s="16">
        <v>8054.7</v>
      </c>
      <c r="G101" s="20"/>
      <c r="H101" s="18"/>
      <c r="I101" s="15"/>
    </row>
    <row r="102" spans="1:9" ht="12.75">
      <c r="A102" s="2" t="s">
        <v>83</v>
      </c>
      <c r="B102" s="16"/>
      <c r="C102" s="16"/>
      <c r="D102" s="16"/>
      <c r="E102" s="16"/>
      <c r="F102" s="16"/>
      <c r="G102" s="20">
        <v>1516.04</v>
      </c>
      <c r="H102" s="18">
        <v>1715.22</v>
      </c>
      <c r="I102" s="17">
        <v>2023.62</v>
      </c>
    </row>
    <row r="103" spans="1:9" ht="12.75">
      <c r="A103" s="6" t="s">
        <v>183</v>
      </c>
      <c r="B103" s="16"/>
      <c r="C103" s="16"/>
      <c r="D103" s="16"/>
      <c r="E103" s="16"/>
      <c r="F103" s="16"/>
      <c r="G103" s="20">
        <v>155.8</v>
      </c>
      <c r="H103" s="18"/>
      <c r="I103" s="15">
        <v>74.33</v>
      </c>
    </row>
    <row r="104" spans="1:9" ht="12.75">
      <c r="A104" s="6" t="s">
        <v>187</v>
      </c>
      <c r="B104" s="16"/>
      <c r="C104" s="16"/>
      <c r="D104" s="16"/>
      <c r="E104" s="16"/>
      <c r="F104" s="16"/>
      <c r="G104" s="20">
        <v>3960.79</v>
      </c>
      <c r="H104" s="18">
        <v>2891.46</v>
      </c>
      <c r="I104" s="17">
        <v>2787.29</v>
      </c>
    </row>
    <row r="105" spans="1:9" ht="12.75">
      <c r="A105" s="6" t="s">
        <v>84</v>
      </c>
      <c r="B105" s="15"/>
      <c r="C105" s="15"/>
      <c r="D105" s="15"/>
      <c r="E105" s="15"/>
      <c r="F105" s="15"/>
      <c r="G105" s="15"/>
      <c r="H105" s="15"/>
      <c r="I105" s="15"/>
    </row>
    <row r="106" spans="1:9" ht="12.75">
      <c r="A106" s="6"/>
      <c r="B106" s="15"/>
      <c r="C106" s="15"/>
      <c r="D106" s="15"/>
      <c r="E106" s="15"/>
      <c r="F106" s="15"/>
      <c r="G106" s="15"/>
      <c r="H106" s="15"/>
      <c r="I106" s="15"/>
    </row>
    <row r="107" spans="1:9" ht="12.75">
      <c r="A107" s="4" t="s">
        <v>85</v>
      </c>
      <c r="B107" s="19">
        <f>SUM(B108:B112)</f>
        <v>4719.3</v>
      </c>
      <c r="C107" s="19">
        <f aca="true" t="shared" si="14" ref="C107:I107">SUM(C108:C112)</f>
        <v>4900.3</v>
      </c>
      <c r="D107" s="19">
        <f t="shared" si="14"/>
        <v>4950.6</v>
      </c>
      <c r="E107" s="19">
        <f t="shared" si="14"/>
        <v>5186.9</v>
      </c>
      <c r="F107" s="19">
        <f t="shared" si="14"/>
        <v>5894.7</v>
      </c>
      <c r="G107" s="19">
        <f t="shared" si="14"/>
        <v>5132.139999999999</v>
      </c>
      <c r="H107" s="19">
        <f t="shared" si="14"/>
        <v>5496.879999999999</v>
      </c>
      <c r="I107" s="19">
        <f t="shared" si="14"/>
        <v>1347.12</v>
      </c>
    </row>
    <row r="108" spans="1:9" ht="12.75">
      <c r="A108" s="2" t="s">
        <v>86</v>
      </c>
      <c r="B108" s="16">
        <v>4719.3</v>
      </c>
      <c r="C108" s="16">
        <v>4900.3</v>
      </c>
      <c r="D108" s="16">
        <v>4950.6</v>
      </c>
      <c r="E108" s="16">
        <v>5186.9</v>
      </c>
      <c r="F108" s="16">
        <v>5894.7</v>
      </c>
      <c r="G108" s="20"/>
      <c r="H108" s="18"/>
      <c r="I108" s="15"/>
    </row>
    <row r="109" spans="1:9" ht="12.75">
      <c r="A109" s="2" t="s">
        <v>87</v>
      </c>
      <c r="B109" s="16"/>
      <c r="C109" s="16"/>
      <c r="D109" s="16"/>
      <c r="E109" s="16"/>
      <c r="F109" s="16"/>
      <c r="G109" s="20">
        <v>2916.25</v>
      </c>
      <c r="H109" s="18">
        <v>3126.14</v>
      </c>
      <c r="I109" s="15">
        <v>687.95</v>
      </c>
    </row>
    <row r="110" spans="1:9" ht="12.75">
      <c r="A110" s="2" t="s">
        <v>88</v>
      </c>
      <c r="B110" s="16"/>
      <c r="C110" s="16"/>
      <c r="D110" s="16"/>
      <c r="E110" s="16"/>
      <c r="F110" s="16"/>
      <c r="G110" s="20">
        <v>2215.89</v>
      </c>
      <c r="H110" s="18">
        <v>2370.74</v>
      </c>
      <c r="I110" s="15">
        <v>659.17</v>
      </c>
    </row>
    <row r="111" spans="1:9" ht="12.75">
      <c r="A111" s="2" t="s">
        <v>89</v>
      </c>
      <c r="B111" s="15"/>
      <c r="C111" s="15"/>
      <c r="D111" s="15"/>
      <c r="E111" s="15"/>
      <c r="F111" s="15"/>
      <c r="G111" s="15"/>
      <c r="H111" s="15"/>
      <c r="I111" s="15"/>
    </row>
    <row r="112" spans="1:9" ht="12.75">
      <c r="A112" s="2" t="s">
        <v>90</v>
      </c>
      <c r="B112" s="15"/>
      <c r="C112" s="15"/>
      <c r="D112" s="15"/>
      <c r="E112" s="15"/>
      <c r="F112" s="15"/>
      <c r="G112" s="15"/>
      <c r="H112" s="15"/>
      <c r="I112" s="15"/>
    </row>
    <row r="113" spans="1:9" ht="12.75">
      <c r="A113" s="2"/>
      <c r="B113" s="15"/>
      <c r="C113" s="15"/>
      <c r="D113" s="15"/>
      <c r="E113" s="15"/>
      <c r="F113" s="15"/>
      <c r="G113" s="15"/>
      <c r="H113" s="15"/>
      <c r="I113" s="15"/>
    </row>
    <row r="114" spans="1:9" ht="12.75">
      <c r="A114" s="4" t="s">
        <v>177</v>
      </c>
      <c r="B114" s="15"/>
      <c r="C114" s="15"/>
      <c r="D114" s="15"/>
      <c r="E114" s="15"/>
      <c r="F114" s="15"/>
      <c r="G114" s="15"/>
      <c r="H114" s="15"/>
      <c r="I114" s="15"/>
    </row>
    <row r="115" spans="1:9" ht="12.75">
      <c r="A115" s="2"/>
      <c r="B115" s="15"/>
      <c r="C115" s="15"/>
      <c r="D115" s="15"/>
      <c r="E115" s="15"/>
      <c r="F115" s="15"/>
      <c r="G115" s="15"/>
      <c r="H115" s="15"/>
      <c r="I115" s="15"/>
    </row>
    <row r="116" spans="1:9" ht="12.75">
      <c r="A116" s="3" t="s">
        <v>179</v>
      </c>
      <c r="B116" s="63">
        <f>SUM(B5,B58,B67,B72,B75,B77,B79,B82,B87,B97,B107,B114)</f>
        <v>173418.40999999997</v>
      </c>
      <c r="C116" s="63">
        <f aca="true" t="shared" si="15" ref="C116:I116">SUM(C5,C58,C67,C72,C75,C77,C79,C82,C87,C97,C107,C114)</f>
        <v>171371.90999999997</v>
      </c>
      <c r="D116" s="63">
        <f t="shared" si="15"/>
        <v>173339.11</v>
      </c>
      <c r="E116" s="63">
        <f t="shared" si="15"/>
        <v>171187.71</v>
      </c>
      <c r="F116" s="63">
        <f t="shared" si="15"/>
        <v>428997.21</v>
      </c>
      <c r="G116" s="63">
        <f t="shared" si="15"/>
        <v>319632.77</v>
      </c>
      <c r="H116" s="63">
        <f t="shared" si="15"/>
        <v>342256.83</v>
      </c>
      <c r="I116" s="63">
        <f t="shared" si="15"/>
        <v>358458.701</v>
      </c>
    </row>
    <row r="117" spans="2:9" ht="12.75">
      <c r="B117" s="26"/>
      <c r="C117" s="26"/>
      <c r="D117" s="26"/>
      <c r="E117" s="26"/>
      <c r="F117" s="26"/>
      <c r="G117" s="26"/>
      <c r="H117" s="26"/>
      <c r="I117" s="26"/>
    </row>
    <row r="118" spans="1:9" ht="12.75">
      <c r="A118" s="10" t="s">
        <v>91</v>
      </c>
      <c r="B118" s="15"/>
      <c r="C118" s="15"/>
      <c r="D118" s="15"/>
      <c r="E118" s="15"/>
      <c r="F118" s="15"/>
      <c r="G118" s="15"/>
      <c r="H118" s="15"/>
      <c r="I118" s="15"/>
    </row>
    <row r="119" spans="1:9" ht="12.75">
      <c r="A119" s="2"/>
      <c r="B119" s="15"/>
      <c r="C119" s="15"/>
      <c r="D119" s="15"/>
      <c r="E119" s="15"/>
      <c r="F119" s="15"/>
      <c r="G119" s="15"/>
      <c r="H119" s="15"/>
      <c r="I119" s="15"/>
    </row>
    <row r="120" spans="1:9" ht="12.75">
      <c r="A120" s="4" t="s">
        <v>92</v>
      </c>
      <c r="B120" s="21">
        <f>SUM(B121:B142)</f>
        <v>229995.80000000002</v>
      </c>
      <c r="C120" s="19">
        <f aca="true" t="shared" si="16" ref="C120:I120">SUM(C121:C142)</f>
        <v>224636.39999999997</v>
      </c>
      <c r="D120" s="19">
        <f t="shared" si="16"/>
        <v>249512.49999999997</v>
      </c>
      <c r="E120" s="19">
        <f t="shared" si="16"/>
        <v>226039.99999999997</v>
      </c>
      <c r="F120" s="19">
        <f t="shared" si="16"/>
        <v>78040.8</v>
      </c>
      <c r="G120" s="19">
        <f t="shared" si="16"/>
        <v>73288.74</v>
      </c>
      <c r="H120" s="19">
        <f t="shared" si="16"/>
        <v>87407.68000000002</v>
      </c>
      <c r="I120" s="19">
        <f t="shared" si="16"/>
        <v>72002.20000000001</v>
      </c>
    </row>
    <row r="121" spans="1:9" ht="12.75">
      <c r="A121" s="2" t="s">
        <v>93</v>
      </c>
      <c r="B121" s="16">
        <v>45738.9</v>
      </c>
      <c r="C121" s="16">
        <v>45148.5</v>
      </c>
      <c r="D121" s="16">
        <v>41668.7</v>
      </c>
      <c r="E121" s="16">
        <v>35414.3</v>
      </c>
      <c r="F121" s="16">
        <v>12748.8</v>
      </c>
      <c r="G121" s="17">
        <v>11424.03</v>
      </c>
      <c r="H121" s="18">
        <v>10673.87</v>
      </c>
      <c r="I121" s="17">
        <v>10928.92</v>
      </c>
    </row>
    <row r="122" spans="1:9" ht="12.75">
      <c r="A122" s="2" t="s">
        <v>94</v>
      </c>
      <c r="B122" s="16"/>
      <c r="C122" s="16"/>
      <c r="D122" s="16">
        <v>5245.1</v>
      </c>
      <c r="E122" s="16">
        <v>5090.1</v>
      </c>
      <c r="F122" s="16">
        <v>6443.7</v>
      </c>
      <c r="G122" s="17">
        <v>6109.61</v>
      </c>
      <c r="H122" s="18">
        <v>6001.82</v>
      </c>
      <c r="I122" s="17">
        <v>6276.17</v>
      </c>
    </row>
    <row r="123" spans="1:9" ht="12.75">
      <c r="A123" s="2" t="s">
        <v>95</v>
      </c>
      <c r="B123" s="16">
        <v>87.4</v>
      </c>
      <c r="C123" s="16">
        <v>59.2</v>
      </c>
      <c r="D123" s="16"/>
      <c r="E123" s="16"/>
      <c r="F123" s="16"/>
      <c r="G123" s="15"/>
      <c r="H123" s="18"/>
      <c r="I123" s="15"/>
    </row>
    <row r="124" spans="1:9" ht="12.75">
      <c r="A124" s="2" t="s">
        <v>96</v>
      </c>
      <c r="B124" s="16">
        <v>2435.2</v>
      </c>
      <c r="C124" s="16">
        <v>1693</v>
      </c>
      <c r="D124" s="16">
        <v>12887</v>
      </c>
      <c r="E124" s="16">
        <v>11994.1</v>
      </c>
      <c r="F124" s="16">
        <v>5816.3</v>
      </c>
      <c r="G124" s="17">
        <v>5284.75</v>
      </c>
      <c r="H124" s="18">
        <v>5262.22</v>
      </c>
      <c r="I124" s="17">
        <v>5073.27</v>
      </c>
    </row>
    <row r="125" spans="1:9" ht="12.75">
      <c r="A125" s="2" t="s">
        <v>97</v>
      </c>
      <c r="B125" s="16"/>
      <c r="C125" s="16"/>
      <c r="D125" s="16"/>
      <c r="E125" s="16"/>
      <c r="F125" s="16"/>
      <c r="G125" s="17">
        <v>1679.62</v>
      </c>
      <c r="H125" s="18">
        <v>1463.22</v>
      </c>
      <c r="I125" s="17">
        <v>1615.58</v>
      </c>
    </row>
    <row r="126" spans="1:9" ht="12.75">
      <c r="A126" s="2" t="s">
        <v>98</v>
      </c>
      <c r="B126" s="15"/>
      <c r="C126" s="15"/>
      <c r="D126" s="15"/>
      <c r="E126" s="15"/>
      <c r="F126" s="15"/>
      <c r="G126" s="15"/>
      <c r="H126" s="15"/>
      <c r="I126" s="15"/>
    </row>
    <row r="127" spans="1:9" ht="12.75">
      <c r="A127" s="2" t="s">
        <v>99</v>
      </c>
      <c r="B127" s="15"/>
      <c r="C127" s="15"/>
      <c r="D127" s="15"/>
      <c r="E127" s="15"/>
      <c r="F127" s="15"/>
      <c r="G127" s="15"/>
      <c r="H127" s="15"/>
      <c r="I127" s="15"/>
    </row>
    <row r="128" spans="1:9" ht="12.75">
      <c r="A128" s="2" t="s">
        <v>100</v>
      </c>
      <c r="B128" s="15"/>
      <c r="C128" s="15"/>
      <c r="D128" s="15"/>
      <c r="E128" s="15"/>
      <c r="F128" s="15"/>
      <c r="G128" s="15"/>
      <c r="H128" s="15"/>
      <c r="I128" s="15"/>
    </row>
    <row r="129" spans="1:9" ht="12.75">
      <c r="A129" s="2" t="s">
        <v>101</v>
      </c>
      <c r="B129" s="16"/>
      <c r="C129" s="16"/>
      <c r="D129" s="16">
        <v>176104.1</v>
      </c>
      <c r="E129" s="16">
        <v>160058.9</v>
      </c>
      <c r="F129" s="16">
        <v>43480.5</v>
      </c>
      <c r="G129" s="17">
        <v>37499.19</v>
      </c>
      <c r="H129" s="18">
        <v>53987.67</v>
      </c>
      <c r="I129" s="17">
        <v>37499.77</v>
      </c>
    </row>
    <row r="130" spans="1:9" ht="12.75">
      <c r="A130" s="2" t="s">
        <v>102</v>
      </c>
      <c r="B130" s="16">
        <v>142285.6</v>
      </c>
      <c r="C130" s="16">
        <v>147833.1</v>
      </c>
      <c r="D130" s="16">
        <v>555.4</v>
      </c>
      <c r="E130" s="16">
        <v>24.3</v>
      </c>
      <c r="F130" s="16"/>
      <c r="G130" s="15">
        <v>-3.59</v>
      </c>
      <c r="H130" s="18"/>
      <c r="I130" s="15"/>
    </row>
    <row r="131" spans="1:9" ht="12.75">
      <c r="A131" s="2" t="s">
        <v>103</v>
      </c>
      <c r="B131" s="16">
        <v>2361.8</v>
      </c>
      <c r="C131" s="16">
        <v>2914.9</v>
      </c>
      <c r="D131" s="16">
        <v>12.1</v>
      </c>
      <c r="E131" s="16"/>
      <c r="F131" s="16"/>
      <c r="G131" s="15"/>
      <c r="H131" s="18"/>
      <c r="I131" s="15"/>
    </row>
    <row r="132" spans="1:9" ht="12.75">
      <c r="A132" s="2" t="s">
        <v>104</v>
      </c>
      <c r="B132" s="16"/>
      <c r="C132" s="16"/>
      <c r="D132" s="16">
        <v>452.8</v>
      </c>
      <c r="E132" s="16">
        <v>492.7</v>
      </c>
      <c r="F132" s="16">
        <v>1.6</v>
      </c>
      <c r="G132" s="15">
        <v>760.45</v>
      </c>
      <c r="H132" s="18">
        <v>342.84</v>
      </c>
      <c r="I132" s="20">
        <v>535.62</v>
      </c>
    </row>
    <row r="133" spans="1:9" ht="12.75">
      <c r="A133" s="2" t="s">
        <v>105</v>
      </c>
      <c r="B133" s="16">
        <v>4823.9</v>
      </c>
      <c r="C133" s="16">
        <v>4238.8</v>
      </c>
      <c r="D133" s="16">
        <v>30.7</v>
      </c>
      <c r="E133" s="16">
        <v>-4.2</v>
      </c>
      <c r="F133" s="16">
        <v>-1.7</v>
      </c>
      <c r="G133" s="15"/>
      <c r="H133" s="18"/>
      <c r="I133" s="15"/>
    </row>
    <row r="134" spans="1:9" ht="12.75">
      <c r="A134" s="2" t="s">
        <v>106</v>
      </c>
      <c r="B134" s="16">
        <v>28024.1</v>
      </c>
      <c r="C134" s="16">
        <v>18419.2</v>
      </c>
      <c r="D134" s="16">
        <v>86.5</v>
      </c>
      <c r="E134" s="16">
        <v>253.6</v>
      </c>
      <c r="F134" s="16">
        <v>12.2</v>
      </c>
      <c r="G134" s="15">
        <v>-0.4</v>
      </c>
      <c r="H134" s="18"/>
      <c r="I134" s="15"/>
    </row>
    <row r="135" spans="1:9" ht="12.75">
      <c r="A135" s="2" t="s">
        <v>107</v>
      </c>
      <c r="B135" s="16">
        <v>4016</v>
      </c>
      <c r="C135" s="16">
        <v>3920.8</v>
      </c>
      <c r="D135" s="16">
        <v>3684.7</v>
      </c>
      <c r="E135" s="16">
        <v>3163.1</v>
      </c>
      <c r="F135" s="16">
        <v>12.5</v>
      </c>
      <c r="G135" s="15"/>
      <c r="H135" s="18">
        <v>-0.37</v>
      </c>
      <c r="I135" s="20">
        <v>3.59</v>
      </c>
    </row>
    <row r="136" spans="1:9" ht="12.75">
      <c r="A136" s="2" t="s">
        <v>108</v>
      </c>
      <c r="B136" s="16"/>
      <c r="C136" s="16"/>
      <c r="D136" s="16">
        <v>28.3</v>
      </c>
      <c r="E136" s="16">
        <v>24.3</v>
      </c>
      <c r="F136" s="16">
        <v>0.2</v>
      </c>
      <c r="G136" s="15">
        <v>401.04</v>
      </c>
      <c r="H136" s="18">
        <v>276.91</v>
      </c>
      <c r="I136" s="20">
        <v>22.82</v>
      </c>
    </row>
    <row r="137" spans="1:9" ht="12.75">
      <c r="A137" s="2" t="s">
        <v>109</v>
      </c>
      <c r="B137" s="16"/>
      <c r="C137" s="16"/>
      <c r="D137" s="16">
        <v>8120.4</v>
      </c>
      <c r="E137" s="16">
        <v>8872.6</v>
      </c>
      <c r="F137" s="16">
        <v>8998.7</v>
      </c>
      <c r="G137" s="17">
        <v>9602.6</v>
      </c>
      <c r="H137" s="18">
        <v>8973.33</v>
      </c>
      <c r="I137" s="17">
        <v>9399.53</v>
      </c>
    </row>
    <row r="138" spans="1:9" ht="12.75">
      <c r="A138" s="2" t="s">
        <v>110</v>
      </c>
      <c r="B138" s="15"/>
      <c r="C138" s="15"/>
      <c r="D138" s="15"/>
      <c r="E138" s="15"/>
      <c r="F138" s="15"/>
      <c r="G138" s="15"/>
      <c r="H138" s="15"/>
      <c r="I138" s="15"/>
    </row>
    <row r="139" spans="1:9" ht="12.75">
      <c r="A139" s="2" t="s">
        <v>111</v>
      </c>
      <c r="B139" s="16">
        <v>82.7</v>
      </c>
      <c r="C139" s="16">
        <v>261.4</v>
      </c>
      <c r="D139" s="16">
        <v>459.3</v>
      </c>
      <c r="E139" s="16">
        <v>417.9</v>
      </c>
      <c r="F139" s="16">
        <v>480.8</v>
      </c>
      <c r="G139" s="15">
        <v>432.06</v>
      </c>
      <c r="H139" s="18">
        <v>319.63</v>
      </c>
      <c r="I139" s="20">
        <v>511.57</v>
      </c>
    </row>
    <row r="140" spans="1:9" ht="12.75">
      <c r="A140" s="2" t="s">
        <v>112</v>
      </c>
      <c r="B140" s="16">
        <v>140.2</v>
      </c>
      <c r="C140" s="16">
        <v>147.5</v>
      </c>
      <c r="D140" s="16">
        <v>177.4</v>
      </c>
      <c r="E140" s="16">
        <v>238.3</v>
      </c>
      <c r="F140" s="16">
        <v>47.2</v>
      </c>
      <c r="G140" s="15">
        <v>104.86</v>
      </c>
      <c r="H140" s="18">
        <v>123.38</v>
      </c>
      <c r="I140" s="20">
        <v>135.36</v>
      </c>
    </row>
    <row r="141" spans="1:9" ht="12.75">
      <c r="A141" s="2" t="s">
        <v>113</v>
      </c>
      <c r="B141" s="15"/>
      <c r="C141" s="15"/>
      <c r="D141" s="15"/>
      <c r="E141" s="15"/>
      <c r="F141" s="15"/>
      <c r="G141" s="15"/>
      <c r="H141" s="15"/>
      <c r="I141" s="15"/>
    </row>
    <row r="142" spans="1:9" ht="12.75">
      <c r="A142" s="2" t="s">
        <v>114</v>
      </c>
      <c r="B142" s="16"/>
      <c r="C142" s="16"/>
      <c r="D142" s="16"/>
      <c r="E142" s="16"/>
      <c r="F142" s="16"/>
      <c r="G142" s="15">
        <v>-5.48</v>
      </c>
      <c r="H142" s="18">
        <v>-16.84</v>
      </c>
      <c r="I142" s="15"/>
    </row>
    <row r="143" spans="1:9" ht="12.75">
      <c r="A143" s="2"/>
      <c r="B143" s="15"/>
      <c r="C143" s="15"/>
      <c r="D143" s="15"/>
      <c r="E143" s="15"/>
      <c r="F143" s="15"/>
      <c r="G143" s="15"/>
      <c r="H143" s="15"/>
      <c r="I143" s="15"/>
    </row>
    <row r="144" spans="1:9" ht="12.75">
      <c r="A144" s="4" t="s">
        <v>115</v>
      </c>
      <c r="B144" s="15"/>
      <c r="C144" s="15"/>
      <c r="D144" s="15"/>
      <c r="E144" s="15"/>
      <c r="F144" s="15"/>
      <c r="G144" s="15"/>
      <c r="H144" s="15"/>
      <c r="I144" s="15"/>
    </row>
    <row r="145" spans="1:9" ht="12.75">
      <c r="A145" s="2"/>
      <c r="B145" s="15"/>
      <c r="C145" s="15"/>
      <c r="D145" s="15"/>
      <c r="E145" s="15"/>
      <c r="F145" s="15"/>
      <c r="G145" s="15"/>
      <c r="H145" s="15"/>
      <c r="I145" s="15"/>
    </row>
    <row r="146" spans="1:9" ht="12.75">
      <c r="A146" s="4" t="s">
        <v>116</v>
      </c>
      <c r="B146" s="19">
        <f>SUM(B147:B158)</f>
        <v>121334.5</v>
      </c>
      <c r="C146" s="19">
        <f aca="true" t="shared" si="17" ref="C146:I146">SUM(C147:C158)</f>
        <v>128766.4</v>
      </c>
      <c r="D146" s="19">
        <f t="shared" si="17"/>
        <v>127695</v>
      </c>
      <c r="E146" s="19">
        <f t="shared" si="17"/>
        <v>123138.4</v>
      </c>
      <c r="F146" s="19">
        <f t="shared" si="17"/>
        <v>84254.1</v>
      </c>
      <c r="G146" s="19">
        <f t="shared" si="17"/>
        <v>40527.89</v>
      </c>
      <c r="H146" s="19">
        <f t="shared" si="17"/>
        <v>41847.7</v>
      </c>
      <c r="I146" s="19">
        <f t="shared" si="17"/>
        <v>40452.15</v>
      </c>
    </row>
    <row r="147" spans="1:9" ht="12.75">
      <c r="A147" s="2" t="s">
        <v>117</v>
      </c>
      <c r="B147" s="16">
        <v>16166.8</v>
      </c>
      <c r="C147" s="16">
        <v>26849.7</v>
      </c>
      <c r="D147" s="16">
        <v>25236.1</v>
      </c>
      <c r="E147" s="16">
        <v>23788.6</v>
      </c>
      <c r="F147" s="16">
        <v>19181.3</v>
      </c>
      <c r="G147" s="17">
        <v>6377.73</v>
      </c>
      <c r="H147" s="18">
        <v>7256.06</v>
      </c>
      <c r="I147" s="17">
        <v>6352.5</v>
      </c>
    </row>
    <row r="148" spans="1:9" ht="12.75">
      <c r="A148" s="2" t="s">
        <v>118</v>
      </c>
      <c r="B148" s="16"/>
      <c r="C148" s="16"/>
      <c r="D148" s="16">
        <v>670.6</v>
      </c>
      <c r="E148" s="16">
        <v>1269.9</v>
      </c>
      <c r="F148" s="16">
        <v>3</v>
      </c>
      <c r="G148" s="15"/>
      <c r="H148" s="18"/>
      <c r="I148" s="15"/>
    </row>
    <row r="149" spans="1:9" ht="12.75">
      <c r="A149" s="2" t="s">
        <v>119</v>
      </c>
      <c r="B149" s="16"/>
      <c r="C149" s="16"/>
      <c r="D149" s="16">
        <v>305.7</v>
      </c>
      <c r="E149" s="16">
        <v>593.6</v>
      </c>
      <c r="F149" s="16">
        <v>2.5</v>
      </c>
      <c r="G149" s="15"/>
      <c r="H149" s="18"/>
      <c r="I149" s="15"/>
    </row>
    <row r="150" spans="1:9" ht="12.75">
      <c r="A150" s="2" t="s">
        <v>120</v>
      </c>
      <c r="B150" s="16"/>
      <c r="C150" s="16"/>
      <c r="D150" s="16"/>
      <c r="E150" s="16"/>
      <c r="F150" s="16"/>
      <c r="G150" s="15">
        <v>228.42</v>
      </c>
      <c r="H150" s="18">
        <v>218.72</v>
      </c>
      <c r="I150" s="15">
        <v>204.71</v>
      </c>
    </row>
    <row r="151" spans="1:9" ht="12.75">
      <c r="A151" s="2" t="s">
        <v>121</v>
      </c>
      <c r="B151" s="16">
        <v>5537.2</v>
      </c>
      <c r="C151" s="16">
        <v>6056.4</v>
      </c>
      <c r="D151" s="16">
        <v>6320.7</v>
      </c>
      <c r="E151" s="16">
        <v>6518.1</v>
      </c>
      <c r="F151" s="16">
        <v>6346.1</v>
      </c>
      <c r="G151" s="17">
        <v>5890.32</v>
      </c>
      <c r="H151" s="18">
        <v>5825.31</v>
      </c>
      <c r="I151" s="17">
        <v>6011.94</v>
      </c>
    </row>
    <row r="152" spans="1:9" ht="12.75">
      <c r="A152" s="2" t="s">
        <v>122</v>
      </c>
      <c r="B152" s="16">
        <v>25802.2</v>
      </c>
      <c r="C152" s="16">
        <v>26881.9</v>
      </c>
      <c r="D152" s="16">
        <v>26215.9</v>
      </c>
      <c r="E152" s="16">
        <v>28639.2</v>
      </c>
      <c r="F152" s="16">
        <v>21556.4</v>
      </c>
      <c r="G152" s="15">
        <v>-0.3</v>
      </c>
      <c r="H152" s="18">
        <v>113.64</v>
      </c>
      <c r="I152" s="20">
        <v>22.45</v>
      </c>
    </row>
    <row r="153" spans="1:9" ht="12.75">
      <c r="A153" s="6" t="s">
        <v>123</v>
      </c>
      <c r="B153" s="16">
        <v>3823.5</v>
      </c>
      <c r="C153" s="16">
        <v>3881.5</v>
      </c>
      <c r="D153" s="16">
        <v>3958.7</v>
      </c>
      <c r="E153" s="16">
        <v>4133</v>
      </c>
      <c r="F153" s="16">
        <v>3719.7</v>
      </c>
      <c r="G153" s="15">
        <v>-3.72</v>
      </c>
      <c r="H153" s="18">
        <v>-1.69</v>
      </c>
      <c r="I153" s="15"/>
    </row>
    <row r="154" spans="1:9" ht="12.75">
      <c r="A154" s="2" t="s">
        <v>124</v>
      </c>
      <c r="B154" s="16">
        <v>1133.4</v>
      </c>
      <c r="C154" s="16">
        <v>1639</v>
      </c>
      <c r="D154" s="16">
        <v>1684.6</v>
      </c>
      <c r="E154" s="16">
        <v>1702.3</v>
      </c>
      <c r="F154" s="16">
        <v>1588.7</v>
      </c>
      <c r="G154" s="15"/>
      <c r="H154" s="18"/>
      <c r="I154" s="15"/>
    </row>
    <row r="155" spans="1:9" ht="12.75">
      <c r="A155" s="2" t="s">
        <v>125</v>
      </c>
      <c r="B155" s="16"/>
      <c r="C155" s="16"/>
      <c r="D155" s="16"/>
      <c r="E155" s="16"/>
      <c r="F155" s="16"/>
      <c r="G155" s="17">
        <v>2473.55</v>
      </c>
      <c r="H155" s="18">
        <v>2780.14</v>
      </c>
      <c r="I155" s="17">
        <v>2708.01</v>
      </c>
    </row>
    <row r="156" spans="1:9" ht="12.75">
      <c r="A156" s="2" t="s">
        <v>126</v>
      </c>
      <c r="B156" s="16">
        <v>54174.6</v>
      </c>
      <c r="C156" s="16">
        <v>48278.7</v>
      </c>
      <c r="D156" s="16">
        <v>47515.4</v>
      </c>
      <c r="E156" s="16">
        <v>42351.1</v>
      </c>
      <c r="F156" s="16">
        <v>23314.5</v>
      </c>
      <c r="G156" s="17">
        <v>19950.53</v>
      </c>
      <c r="H156" s="18">
        <v>20019.63</v>
      </c>
      <c r="I156" s="17">
        <v>19736.5</v>
      </c>
    </row>
    <row r="157" spans="1:9" ht="12.75">
      <c r="A157" s="2" t="s">
        <v>127</v>
      </c>
      <c r="B157" s="16">
        <v>14696.8</v>
      </c>
      <c r="C157" s="16">
        <v>12805.9</v>
      </c>
      <c r="D157" s="16">
        <v>13520.6</v>
      </c>
      <c r="E157" s="16">
        <v>11796.8</v>
      </c>
      <c r="F157" s="16">
        <v>6269.1</v>
      </c>
      <c r="G157" s="17">
        <v>5611.36</v>
      </c>
      <c r="H157" s="18">
        <v>5635.89</v>
      </c>
      <c r="I157" s="17">
        <v>5416.04</v>
      </c>
    </row>
    <row r="158" spans="1:9" ht="12.75">
      <c r="A158" s="2" t="s">
        <v>128</v>
      </c>
      <c r="B158" s="16"/>
      <c r="C158" s="16">
        <v>2373.3</v>
      </c>
      <c r="D158" s="16">
        <v>2266.7</v>
      </c>
      <c r="E158" s="16">
        <v>2345.8</v>
      </c>
      <c r="F158" s="16">
        <v>2272.8</v>
      </c>
      <c r="G158" s="15"/>
      <c r="H158" s="18"/>
      <c r="I158" s="15"/>
    </row>
    <row r="159" spans="1:9" ht="12.75">
      <c r="A159" s="2"/>
      <c r="B159" s="15"/>
      <c r="C159" s="15"/>
      <c r="D159" s="15"/>
      <c r="E159" s="15"/>
      <c r="F159" s="15"/>
      <c r="G159" s="15"/>
      <c r="H159" s="15"/>
      <c r="I159" s="15"/>
    </row>
    <row r="160" spans="1:9" ht="12.75">
      <c r="A160" s="10" t="s">
        <v>180</v>
      </c>
      <c r="B160" s="64">
        <f>SUM(B120,B144,B146)</f>
        <v>351330.30000000005</v>
      </c>
      <c r="C160" s="64">
        <f aca="true" t="shared" si="18" ref="C160:I160">SUM(C120,C144,C146)</f>
        <v>353402.79999999993</v>
      </c>
      <c r="D160" s="64">
        <f t="shared" si="18"/>
        <v>377207.5</v>
      </c>
      <c r="E160" s="64">
        <f t="shared" si="18"/>
        <v>349178.39999999997</v>
      </c>
      <c r="F160" s="64">
        <f t="shared" si="18"/>
        <v>162294.90000000002</v>
      </c>
      <c r="G160" s="64">
        <f t="shared" si="18"/>
        <v>113816.63</v>
      </c>
      <c r="H160" s="64">
        <f t="shared" si="18"/>
        <v>129255.38000000002</v>
      </c>
      <c r="I160" s="64">
        <f t="shared" si="18"/>
        <v>112454.35</v>
      </c>
    </row>
    <row r="161" spans="2:9" ht="12.75">
      <c r="B161" s="26"/>
      <c r="C161" s="26"/>
      <c r="D161" s="26"/>
      <c r="E161" s="26"/>
      <c r="F161" s="26"/>
      <c r="G161" s="26"/>
      <c r="H161" s="26"/>
      <c r="I161" s="26"/>
    </row>
    <row r="162" spans="1:9" ht="12.75">
      <c r="A162" s="11" t="s">
        <v>129</v>
      </c>
      <c r="B162" s="15"/>
      <c r="C162" s="15"/>
      <c r="D162" s="15"/>
      <c r="E162" s="15"/>
      <c r="F162" s="15"/>
      <c r="G162" s="15"/>
      <c r="H162" s="15"/>
      <c r="I162" s="15"/>
    </row>
    <row r="163" spans="1:9" ht="12.75">
      <c r="A163" s="12"/>
      <c r="B163" s="15"/>
      <c r="C163" s="15"/>
      <c r="D163" s="15"/>
      <c r="E163" s="15"/>
      <c r="F163" s="15"/>
      <c r="G163" s="15"/>
      <c r="H163" s="15"/>
      <c r="I163" s="15"/>
    </row>
    <row r="164" spans="1:9" ht="12.75">
      <c r="A164" s="4" t="s">
        <v>130</v>
      </c>
      <c r="B164" s="50">
        <v>63115.56261438892</v>
      </c>
      <c r="C164" s="50">
        <v>45316.1202874743</v>
      </c>
      <c r="D164" s="50">
        <v>36987.932050550975</v>
      </c>
      <c r="E164" s="50">
        <v>42430.40354265975</v>
      </c>
      <c r="F164" s="50">
        <v>33948.1960120724</v>
      </c>
      <c r="G164" s="50">
        <v>32456.338806459662</v>
      </c>
      <c r="H164" s="50">
        <v>13445.549499585331</v>
      </c>
      <c r="I164" s="50">
        <v>11972.729492859347</v>
      </c>
    </row>
    <row r="165" spans="1:9" ht="12.75">
      <c r="A165" s="4"/>
      <c r="B165" s="15"/>
      <c r="C165" s="15"/>
      <c r="D165" s="15"/>
      <c r="E165" s="15"/>
      <c r="F165" s="15"/>
      <c r="G165" s="15"/>
      <c r="H165" s="15"/>
      <c r="I165" s="15"/>
    </row>
    <row r="166" spans="1:9" ht="12.75">
      <c r="A166" s="4" t="s">
        <v>131</v>
      </c>
      <c r="B166" s="19">
        <f>SUM(B167:B211)</f>
        <v>83493.6</v>
      </c>
      <c r="C166" s="19">
        <f aca="true" t="shared" si="19" ref="C166:I166">SUM(C167:C211)</f>
        <v>99151.8</v>
      </c>
      <c r="D166" s="19">
        <f t="shared" si="19"/>
        <v>97957.7</v>
      </c>
      <c r="E166" s="19">
        <f t="shared" si="19"/>
        <v>50158.2</v>
      </c>
      <c r="F166" s="19">
        <f t="shared" si="19"/>
        <v>71631.6</v>
      </c>
      <c r="G166" s="19">
        <f t="shared" si="19"/>
        <v>45670.54000000001</v>
      </c>
      <c r="H166" s="19">
        <f t="shared" si="19"/>
        <v>40187.280000000006</v>
      </c>
      <c r="I166" s="19">
        <f t="shared" si="19"/>
        <v>37208.26</v>
      </c>
    </row>
    <row r="167" spans="1:9" ht="12.75">
      <c r="A167" s="2" t="s">
        <v>132</v>
      </c>
      <c r="B167" s="16">
        <v>2051.4</v>
      </c>
      <c r="C167" s="16">
        <v>15817.1</v>
      </c>
      <c r="D167" s="16">
        <v>9134.3</v>
      </c>
      <c r="E167" s="16">
        <v>8499</v>
      </c>
      <c r="F167" s="16">
        <v>1232</v>
      </c>
      <c r="G167" s="15">
        <v>30.61</v>
      </c>
      <c r="H167" s="18">
        <v>-0.09</v>
      </c>
      <c r="I167" s="15"/>
    </row>
    <row r="168" spans="1:9" ht="12.75">
      <c r="A168" s="2" t="s">
        <v>133</v>
      </c>
      <c r="B168" s="15"/>
      <c r="C168" s="15"/>
      <c r="D168" s="15"/>
      <c r="E168" s="15"/>
      <c r="F168" s="15"/>
      <c r="G168" s="15"/>
      <c r="H168" s="15"/>
      <c r="I168" s="15"/>
    </row>
    <row r="169" spans="1:9" ht="12.75">
      <c r="A169" s="2" t="s">
        <v>134</v>
      </c>
      <c r="B169" s="15"/>
      <c r="C169" s="15"/>
      <c r="D169" s="15"/>
      <c r="E169" s="15"/>
      <c r="F169" s="15"/>
      <c r="G169" s="15"/>
      <c r="H169" s="15"/>
      <c r="I169" s="15"/>
    </row>
    <row r="170" spans="1:9" ht="12.75">
      <c r="A170" s="2" t="s">
        <v>135</v>
      </c>
      <c r="B170" s="16">
        <v>327.2</v>
      </c>
      <c r="C170" s="16">
        <v>-31.7</v>
      </c>
      <c r="D170" s="16"/>
      <c r="E170" s="16"/>
      <c r="F170" s="16"/>
      <c r="G170" s="15"/>
      <c r="H170" s="18"/>
      <c r="I170" s="15"/>
    </row>
    <row r="171" spans="1:9" ht="12.75">
      <c r="A171" s="2" t="s">
        <v>136</v>
      </c>
      <c r="B171" s="16">
        <v>151.9</v>
      </c>
      <c r="C171" s="16">
        <v>-7.3</v>
      </c>
      <c r="D171" s="16"/>
      <c r="E171" s="16"/>
      <c r="F171" s="16"/>
      <c r="G171" s="15"/>
      <c r="H171" s="18"/>
      <c r="I171" s="15"/>
    </row>
    <row r="172" spans="1:9" ht="12.75">
      <c r="A172" s="2" t="s">
        <v>137</v>
      </c>
      <c r="B172" s="15"/>
      <c r="C172" s="15"/>
      <c r="D172" s="15"/>
      <c r="E172" s="15"/>
      <c r="F172" s="15"/>
      <c r="G172" s="15"/>
      <c r="H172" s="15"/>
      <c r="I172" s="15"/>
    </row>
    <row r="173" spans="1:9" ht="12.75">
      <c r="A173" s="2" t="s">
        <v>138</v>
      </c>
      <c r="B173" s="15"/>
      <c r="C173" s="15"/>
      <c r="D173" s="15"/>
      <c r="E173" s="15"/>
      <c r="F173" s="15"/>
      <c r="G173" s="15"/>
      <c r="H173" s="15"/>
      <c r="I173" s="15"/>
    </row>
    <row r="174" spans="1:9" ht="12.75">
      <c r="A174" s="2" t="s">
        <v>139</v>
      </c>
      <c r="B174" s="15"/>
      <c r="C174" s="15"/>
      <c r="D174" s="15"/>
      <c r="E174" s="15"/>
      <c r="F174" s="15"/>
      <c r="G174" s="15"/>
      <c r="H174" s="15"/>
      <c r="I174" s="15"/>
    </row>
    <row r="175" spans="1:9" ht="12.75">
      <c r="A175" s="2" t="s">
        <v>140</v>
      </c>
      <c r="B175" s="16">
        <v>210.9</v>
      </c>
      <c r="C175" s="16">
        <v>80.7</v>
      </c>
      <c r="D175" s="16">
        <v>366.5</v>
      </c>
      <c r="E175" s="16">
        <v>378.7</v>
      </c>
      <c r="F175" s="16">
        <v>533.4</v>
      </c>
      <c r="G175" s="15">
        <v>446.67</v>
      </c>
      <c r="H175" s="18">
        <v>493.86</v>
      </c>
      <c r="I175" s="20">
        <v>272.47</v>
      </c>
    </row>
    <row r="176" spans="1:9" ht="12.75">
      <c r="A176" s="2" t="s">
        <v>141</v>
      </c>
      <c r="B176" s="15"/>
      <c r="C176" s="15"/>
      <c r="D176" s="15"/>
      <c r="E176" s="15"/>
      <c r="F176" s="15"/>
      <c r="G176" s="15"/>
      <c r="H176" s="15"/>
      <c r="I176" s="15"/>
    </row>
    <row r="177" spans="1:9" ht="12.75">
      <c r="A177" s="2" t="s">
        <v>142</v>
      </c>
      <c r="B177" s="16"/>
      <c r="C177" s="16"/>
      <c r="D177" s="16">
        <v>25.9</v>
      </c>
      <c r="E177" s="16"/>
      <c r="F177" s="16"/>
      <c r="G177" s="15"/>
      <c r="H177" s="18">
        <v>1857.27</v>
      </c>
      <c r="I177" s="15"/>
    </row>
    <row r="178" spans="1:9" ht="12.75">
      <c r="A178" s="2" t="s">
        <v>143</v>
      </c>
      <c r="B178" s="15"/>
      <c r="C178" s="15"/>
      <c r="D178" s="15"/>
      <c r="E178" s="15"/>
      <c r="F178" s="15"/>
      <c r="G178" s="15"/>
      <c r="H178" s="15"/>
      <c r="I178" s="15"/>
    </row>
    <row r="179" spans="1:9" ht="12.75">
      <c r="A179" s="2" t="s">
        <v>144</v>
      </c>
      <c r="B179" s="15"/>
      <c r="C179" s="15"/>
      <c r="D179" s="15"/>
      <c r="E179" s="15"/>
      <c r="F179" s="15"/>
      <c r="G179" s="15"/>
      <c r="H179" s="15"/>
      <c r="I179" s="15"/>
    </row>
    <row r="180" spans="1:9" ht="12.75">
      <c r="A180" s="2" t="s">
        <v>145</v>
      </c>
      <c r="B180" s="15"/>
      <c r="C180" s="15"/>
      <c r="D180" s="15"/>
      <c r="E180" s="15"/>
      <c r="F180" s="15"/>
      <c r="G180" s="15"/>
      <c r="H180" s="15"/>
      <c r="I180" s="15"/>
    </row>
    <row r="181" spans="1:9" ht="12.75">
      <c r="A181" s="2" t="s">
        <v>146</v>
      </c>
      <c r="B181" s="16">
        <v>206.3</v>
      </c>
      <c r="C181" s="16">
        <v>205</v>
      </c>
      <c r="D181" s="16">
        <v>194.2</v>
      </c>
      <c r="E181" s="16">
        <v>191.3</v>
      </c>
      <c r="F181" s="16">
        <v>202.6</v>
      </c>
      <c r="G181" s="15">
        <v>191.87</v>
      </c>
      <c r="H181" s="18">
        <v>204.56</v>
      </c>
      <c r="I181" s="20">
        <v>191.81</v>
      </c>
    </row>
    <row r="182" spans="1:9" ht="12.75">
      <c r="A182" s="2" t="s">
        <v>147</v>
      </c>
      <c r="B182" s="16">
        <v>39.8</v>
      </c>
      <c r="C182" s="16">
        <v>128.8</v>
      </c>
      <c r="D182" s="16">
        <v>166</v>
      </c>
      <c r="E182" s="16">
        <v>115.1</v>
      </c>
      <c r="F182" s="16"/>
      <c r="G182" s="15">
        <v>50.15</v>
      </c>
      <c r="H182" s="18">
        <v>24.73</v>
      </c>
      <c r="I182" s="15"/>
    </row>
    <row r="183" spans="1:9" ht="12.75">
      <c r="A183" s="2" t="s">
        <v>148</v>
      </c>
      <c r="B183" s="15"/>
      <c r="C183" s="15"/>
      <c r="D183" s="15"/>
      <c r="E183" s="15"/>
      <c r="F183" s="15"/>
      <c r="G183" s="15"/>
      <c r="H183" s="15"/>
      <c r="I183" s="15"/>
    </row>
    <row r="184" spans="1:9" ht="12.75">
      <c r="A184" s="2"/>
      <c r="B184" s="15"/>
      <c r="C184" s="15"/>
      <c r="D184" s="15"/>
      <c r="E184" s="15"/>
      <c r="F184" s="15"/>
      <c r="G184" s="15"/>
      <c r="H184" s="15"/>
      <c r="I184" s="15"/>
    </row>
    <row r="185" spans="1:9" ht="12.75">
      <c r="A185" s="2" t="s">
        <v>149</v>
      </c>
      <c r="B185" s="15"/>
      <c r="C185" s="15"/>
      <c r="D185" s="15"/>
      <c r="E185" s="15"/>
      <c r="F185" s="15"/>
      <c r="G185" s="15"/>
      <c r="H185" s="15"/>
      <c r="I185" s="15"/>
    </row>
    <row r="186" spans="1:9" ht="12.75">
      <c r="A186" s="2" t="s">
        <v>150</v>
      </c>
      <c r="B186" s="15"/>
      <c r="C186" s="15"/>
      <c r="D186" s="15"/>
      <c r="E186" s="15"/>
      <c r="F186" s="15"/>
      <c r="G186" s="15"/>
      <c r="H186" s="15"/>
      <c r="I186" s="15"/>
    </row>
    <row r="187" spans="1:9" ht="12.75">
      <c r="A187" s="2" t="s">
        <v>151</v>
      </c>
      <c r="B187" s="16">
        <v>580</v>
      </c>
      <c r="C187" s="16">
        <v>193.8</v>
      </c>
      <c r="D187" s="16">
        <v>283.7</v>
      </c>
      <c r="E187" s="16">
        <v>1125.5</v>
      </c>
      <c r="F187" s="16">
        <v>1636.6</v>
      </c>
      <c r="G187" s="15">
        <v>397.75</v>
      </c>
      <c r="H187" s="18"/>
      <c r="I187" s="15"/>
    </row>
    <row r="188" spans="1:9" ht="12.75">
      <c r="A188" s="2" t="s">
        <v>152</v>
      </c>
      <c r="B188" s="16">
        <v>207.6</v>
      </c>
      <c r="C188" s="16">
        <v>460.8</v>
      </c>
      <c r="D188" s="16">
        <v>394.8</v>
      </c>
      <c r="E188" s="16">
        <v>253.5</v>
      </c>
      <c r="F188" s="16">
        <v>45.7</v>
      </c>
      <c r="G188" s="15"/>
      <c r="H188" s="18"/>
      <c r="I188" s="15"/>
    </row>
    <row r="189" spans="1:9" ht="12.75">
      <c r="A189" s="2" t="s">
        <v>153</v>
      </c>
      <c r="B189" s="16"/>
      <c r="C189" s="16"/>
      <c r="D189" s="16">
        <v>2.4</v>
      </c>
      <c r="E189" s="16">
        <v>16.8</v>
      </c>
      <c r="F189" s="16">
        <v>8.7</v>
      </c>
      <c r="G189" s="15"/>
      <c r="H189" s="18"/>
      <c r="I189" s="15"/>
    </row>
    <row r="190" spans="1:9" ht="12.75">
      <c r="A190" s="2" t="s">
        <v>154</v>
      </c>
      <c r="B190" s="16">
        <v>260.1</v>
      </c>
      <c r="C190" s="16">
        <v>343.6</v>
      </c>
      <c r="D190" s="16">
        <v>234.9</v>
      </c>
      <c r="E190" s="16">
        <v>329</v>
      </c>
      <c r="F190" s="16">
        <v>305.1</v>
      </c>
      <c r="G190" s="15">
        <v>499.87</v>
      </c>
      <c r="H190" s="18">
        <v>285.87</v>
      </c>
      <c r="I190" s="15"/>
    </row>
    <row r="191" spans="1:9" ht="12.75">
      <c r="A191" s="2" t="s">
        <v>155</v>
      </c>
      <c r="B191" s="16">
        <v>3991.5</v>
      </c>
      <c r="C191" s="16">
        <v>2059.5</v>
      </c>
      <c r="D191" s="16">
        <v>4914.7</v>
      </c>
      <c r="E191" s="16">
        <v>3250.5</v>
      </c>
      <c r="F191" s="16">
        <v>2637.3</v>
      </c>
      <c r="G191" s="17">
        <v>1189.69</v>
      </c>
      <c r="H191" s="18">
        <v>1284.99</v>
      </c>
      <c r="I191" s="15"/>
    </row>
    <row r="192" spans="1:9" ht="12.75">
      <c r="A192" s="2" t="s">
        <v>156</v>
      </c>
      <c r="B192" s="16">
        <v>2898.8</v>
      </c>
      <c r="C192" s="16">
        <v>3304.3</v>
      </c>
      <c r="D192" s="16">
        <v>2863.4</v>
      </c>
      <c r="E192" s="16">
        <v>2760.1</v>
      </c>
      <c r="F192" s="16">
        <v>2690.8</v>
      </c>
      <c r="G192" s="17">
        <v>2406.25</v>
      </c>
      <c r="H192" s="18">
        <v>2867.81</v>
      </c>
      <c r="I192" s="15"/>
    </row>
    <row r="193" spans="1:9" ht="12.75">
      <c r="A193" s="6" t="s">
        <v>157</v>
      </c>
      <c r="B193" s="16">
        <v>560.1</v>
      </c>
      <c r="C193" s="16">
        <v>613.7</v>
      </c>
      <c r="D193" s="16">
        <v>233.4</v>
      </c>
      <c r="E193" s="16"/>
      <c r="F193" s="16"/>
      <c r="G193" s="15"/>
      <c r="H193" s="18"/>
      <c r="I193" s="15"/>
    </row>
    <row r="194" spans="1:9" ht="12.75">
      <c r="A194" s="6" t="s">
        <v>158</v>
      </c>
      <c r="B194" s="16">
        <v>1254.5</v>
      </c>
      <c r="C194" s="16">
        <v>918</v>
      </c>
      <c r="D194" s="16">
        <v>466.7</v>
      </c>
      <c r="E194" s="16">
        <v>996.4</v>
      </c>
      <c r="F194" s="16">
        <v>2078.8</v>
      </c>
      <c r="G194" s="15">
        <v>837.91</v>
      </c>
      <c r="H194" s="18">
        <v>830.42</v>
      </c>
      <c r="I194" s="15"/>
    </row>
    <row r="195" spans="1:9" ht="12.75">
      <c r="A195" s="6" t="s">
        <v>159</v>
      </c>
      <c r="B195" s="16">
        <v>3.5</v>
      </c>
      <c r="C195" s="16"/>
      <c r="D195" s="16">
        <v>1.7</v>
      </c>
      <c r="E195" s="16">
        <v>0.6</v>
      </c>
      <c r="F195" s="16">
        <v>0.2</v>
      </c>
      <c r="G195" s="15">
        <v>0.49</v>
      </c>
      <c r="H195" s="18"/>
      <c r="I195" s="15"/>
    </row>
    <row r="196" spans="1:9" ht="12.75">
      <c r="A196" s="6" t="s">
        <v>160</v>
      </c>
      <c r="B196" s="16"/>
      <c r="C196" s="16"/>
      <c r="D196" s="16"/>
      <c r="E196" s="16"/>
      <c r="F196" s="16"/>
      <c r="G196" s="15"/>
      <c r="H196" s="18"/>
      <c r="I196" s="15">
        <v>762.74</v>
      </c>
    </row>
    <row r="197" spans="1:9" ht="12.75">
      <c r="A197" s="6" t="s">
        <v>161</v>
      </c>
      <c r="B197" s="16"/>
      <c r="C197" s="16"/>
      <c r="D197" s="16"/>
      <c r="E197" s="16"/>
      <c r="F197" s="16"/>
      <c r="G197" s="17"/>
      <c r="H197" s="18"/>
      <c r="I197" s="15">
        <v>20.57</v>
      </c>
    </row>
    <row r="198" spans="1:9" ht="12.75">
      <c r="A198" s="2" t="s">
        <v>162</v>
      </c>
      <c r="B198" s="15"/>
      <c r="C198" s="15"/>
      <c r="D198" s="15"/>
      <c r="E198" s="15"/>
      <c r="F198" s="15"/>
      <c r="G198" s="15"/>
      <c r="H198" s="15"/>
      <c r="I198" s="15"/>
    </row>
    <row r="199" spans="1:9" ht="12.75">
      <c r="A199" s="2" t="s">
        <v>163</v>
      </c>
      <c r="B199" s="16">
        <v>2468.8</v>
      </c>
      <c r="C199" s="16">
        <v>2323.9</v>
      </c>
      <c r="D199" s="16">
        <v>1571.9</v>
      </c>
      <c r="E199" s="16">
        <v>1179.1</v>
      </c>
      <c r="F199" s="16">
        <v>697.1</v>
      </c>
      <c r="G199" s="15">
        <v>26.57</v>
      </c>
      <c r="H199" s="18"/>
      <c r="I199" s="15"/>
    </row>
    <row r="200" spans="1:9" ht="12.75">
      <c r="A200" s="2" t="s">
        <v>164</v>
      </c>
      <c r="B200" s="15"/>
      <c r="C200" s="15"/>
      <c r="D200" s="15"/>
      <c r="E200" s="15"/>
      <c r="F200" s="15"/>
      <c r="G200" s="15"/>
      <c r="H200" s="15"/>
      <c r="I200" s="15"/>
    </row>
    <row r="201" spans="1:9" ht="12.75">
      <c r="A201" s="2" t="s">
        <v>165</v>
      </c>
      <c r="B201" s="15"/>
      <c r="C201" s="15"/>
      <c r="D201" s="15"/>
      <c r="E201" s="15"/>
      <c r="F201" s="15"/>
      <c r="G201" s="15"/>
      <c r="H201" s="15"/>
      <c r="I201" s="15"/>
    </row>
    <row r="202" spans="1:9" ht="12.75">
      <c r="A202" s="2" t="s">
        <v>166</v>
      </c>
      <c r="B202" s="15"/>
      <c r="C202" s="15"/>
      <c r="D202" s="15"/>
      <c r="E202" s="15"/>
      <c r="F202" s="15"/>
      <c r="G202" s="15"/>
      <c r="H202" s="15"/>
      <c r="I202" s="15"/>
    </row>
    <row r="203" spans="1:9" ht="12.75">
      <c r="A203" s="2" t="s">
        <v>167</v>
      </c>
      <c r="B203" s="16">
        <v>64734.5</v>
      </c>
      <c r="C203" s="16">
        <v>68800.3</v>
      </c>
      <c r="D203" s="16">
        <v>72382.5</v>
      </c>
      <c r="E203" s="16">
        <v>27937.3</v>
      </c>
      <c r="F203" s="16">
        <v>53483.3</v>
      </c>
      <c r="G203" s="17">
        <v>33553.12</v>
      </c>
      <c r="H203" s="18">
        <v>30014.24</v>
      </c>
      <c r="I203" s="17">
        <v>31920.7</v>
      </c>
    </row>
    <row r="204" spans="1:9" ht="12.75">
      <c r="A204" s="6" t="s">
        <v>168</v>
      </c>
      <c r="B204" s="15"/>
      <c r="C204" s="15"/>
      <c r="D204" s="15"/>
      <c r="E204" s="15"/>
      <c r="F204" s="15"/>
      <c r="G204" s="15"/>
      <c r="H204" s="15"/>
      <c r="I204" s="15"/>
    </row>
    <row r="205" spans="1:9" ht="12.75">
      <c r="A205" s="2" t="s">
        <v>169</v>
      </c>
      <c r="B205" s="16">
        <v>534.1</v>
      </c>
      <c r="C205" s="16">
        <v>660.2</v>
      </c>
      <c r="D205" s="16"/>
      <c r="E205" s="16"/>
      <c r="F205" s="16"/>
      <c r="G205" s="15"/>
      <c r="H205" s="18"/>
      <c r="I205" s="15"/>
    </row>
    <row r="206" spans="1:9" ht="12.75">
      <c r="A206" s="2" t="s">
        <v>170</v>
      </c>
      <c r="B206" s="16">
        <v>3012.6</v>
      </c>
      <c r="C206" s="16">
        <v>3281.1</v>
      </c>
      <c r="D206" s="16">
        <v>4720.7</v>
      </c>
      <c r="E206" s="16">
        <v>3125.3</v>
      </c>
      <c r="F206" s="16">
        <v>6080</v>
      </c>
      <c r="G206" s="17">
        <v>6039.59</v>
      </c>
      <c r="H206" s="18">
        <v>2323.62</v>
      </c>
      <c r="I206" s="17">
        <v>1500.9</v>
      </c>
    </row>
    <row r="207" spans="1:9" ht="12.75">
      <c r="A207" s="2" t="s">
        <v>171</v>
      </c>
      <c r="B207" s="15"/>
      <c r="C207" s="15"/>
      <c r="D207" s="15"/>
      <c r="E207" s="15"/>
      <c r="F207" s="15"/>
      <c r="G207" s="15"/>
      <c r="H207" s="15"/>
      <c r="I207" s="15"/>
    </row>
    <row r="208" spans="1:9" ht="12.75">
      <c r="A208" s="2" t="s">
        <v>172</v>
      </c>
      <c r="B208" s="16"/>
      <c r="C208" s="16"/>
      <c r="D208" s="16"/>
      <c r="E208" s="16"/>
      <c r="F208" s="16"/>
      <c r="G208" s="15"/>
      <c r="H208" s="18"/>
      <c r="I208" s="17">
        <v>2539.07</v>
      </c>
    </row>
    <row r="209" spans="1:9" ht="12.75">
      <c r="A209" s="2" t="s">
        <v>173</v>
      </c>
      <c r="B209" s="15"/>
      <c r="C209" s="15"/>
      <c r="D209" s="15"/>
      <c r="E209" s="15"/>
      <c r="F209" s="15"/>
      <c r="G209" s="15"/>
      <c r="H209" s="15"/>
      <c r="I209" s="15"/>
    </row>
    <row r="210" spans="1:9" ht="12.75">
      <c r="A210" s="2" t="s">
        <v>174</v>
      </c>
      <c r="B210" s="15"/>
      <c r="C210" s="15"/>
      <c r="D210" s="15"/>
      <c r="E210" s="15"/>
      <c r="F210" s="15"/>
      <c r="G210" s="15"/>
      <c r="H210" s="15"/>
      <c r="I210" s="15"/>
    </row>
    <row r="211" spans="1:9" ht="12.75">
      <c r="A211" s="2" t="s">
        <v>175</v>
      </c>
      <c r="B211" s="15"/>
      <c r="C211" s="15"/>
      <c r="D211" s="15"/>
      <c r="E211" s="15"/>
      <c r="F211" s="15"/>
      <c r="G211" s="15"/>
      <c r="H211" s="15"/>
      <c r="I211" s="15"/>
    </row>
    <row r="212" spans="2:9" ht="12.75">
      <c r="B212" s="26"/>
      <c r="C212" s="26"/>
      <c r="D212" s="26"/>
      <c r="E212" s="26"/>
      <c r="F212" s="26"/>
      <c r="G212" s="26"/>
      <c r="H212" s="26"/>
      <c r="I212" s="26"/>
    </row>
    <row r="213" spans="1:9" ht="12.75">
      <c r="A213" s="11" t="s">
        <v>181</v>
      </c>
      <c r="B213" s="53">
        <f>SUM(B164,B166)</f>
        <v>146609.16261438892</v>
      </c>
      <c r="C213" s="53">
        <f aca="true" t="shared" si="20" ref="C213:H213">SUM(C164,C166)</f>
        <v>144467.9202874743</v>
      </c>
      <c r="D213" s="53">
        <f t="shared" si="20"/>
        <v>134945.63205055098</v>
      </c>
      <c r="E213" s="53">
        <f t="shared" si="20"/>
        <v>92588.60354265975</v>
      </c>
      <c r="F213" s="53">
        <f t="shared" si="20"/>
        <v>105579.79601207242</v>
      </c>
      <c r="G213" s="53">
        <f t="shared" si="20"/>
        <v>78126.87880645967</v>
      </c>
      <c r="H213" s="53">
        <f t="shared" si="20"/>
        <v>53632.829499585336</v>
      </c>
      <c r="I213" s="53">
        <f>SUM(I164,I166)</f>
        <v>49180.98949285935</v>
      </c>
    </row>
    <row r="214" spans="2:9" ht="12.75">
      <c r="B214" s="26"/>
      <c r="C214" s="26"/>
      <c r="D214" s="26"/>
      <c r="E214" s="26"/>
      <c r="F214" s="26"/>
      <c r="G214" s="26"/>
      <c r="H214" s="26"/>
      <c r="I214" s="26"/>
    </row>
    <row r="215" spans="1:9" ht="12.75">
      <c r="A215" s="1" t="s">
        <v>182</v>
      </c>
      <c r="B215" s="65">
        <f>SUM(B116,B160,B213)</f>
        <v>671357.8726143888</v>
      </c>
      <c r="C215" s="65">
        <f aca="true" t="shared" si="21" ref="C215:I215">SUM(C116,C160,C213)</f>
        <v>669242.6302874743</v>
      </c>
      <c r="D215" s="65">
        <f t="shared" si="21"/>
        <v>685492.242050551</v>
      </c>
      <c r="E215" s="65">
        <f t="shared" si="21"/>
        <v>612954.7135426598</v>
      </c>
      <c r="F215" s="65">
        <f t="shared" si="21"/>
        <v>696871.9060120725</v>
      </c>
      <c r="G215" s="65">
        <f t="shared" si="21"/>
        <v>511576.2788064597</v>
      </c>
      <c r="H215" s="65">
        <f t="shared" si="21"/>
        <v>525145.0394995854</v>
      </c>
      <c r="I215" s="65">
        <f t="shared" si="21"/>
        <v>520094.0404928593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3:W86"/>
  <sheetViews>
    <sheetView workbookViewId="0" topLeftCell="A1">
      <selection activeCell="F79" sqref="F79"/>
    </sheetView>
  </sheetViews>
  <sheetFormatPr defaultColWidth="11.421875" defaultRowHeight="12.75"/>
  <cols>
    <col min="1" max="1" width="12.7109375" style="0" customWidth="1"/>
    <col min="3" max="3" width="11.7109375" style="0" bestFit="1" customWidth="1"/>
    <col min="10" max="10" width="11.7109375" style="0" bestFit="1" customWidth="1"/>
  </cols>
  <sheetData>
    <row r="2" ht="13.5" thickBot="1"/>
    <row r="3" spans="1:23" ht="12.75">
      <c r="A3" s="138" t="s">
        <v>241</v>
      </c>
      <c r="B3" s="139">
        <v>2002</v>
      </c>
      <c r="C3" s="139">
        <v>2003</v>
      </c>
      <c r="D3" s="139">
        <v>2004</v>
      </c>
      <c r="E3" s="139">
        <v>2005</v>
      </c>
      <c r="F3" s="139">
        <v>2006</v>
      </c>
      <c r="G3" s="139">
        <v>2007</v>
      </c>
      <c r="H3" s="139">
        <v>2008</v>
      </c>
      <c r="I3" s="140">
        <v>2009</v>
      </c>
      <c r="J3" s="141" t="s">
        <v>273</v>
      </c>
      <c r="K3" s="142" t="s">
        <v>274</v>
      </c>
      <c r="M3" s="138" t="s">
        <v>253</v>
      </c>
      <c r="N3" s="139">
        <v>2002</v>
      </c>
      <c r="O3" s="139">
        <v>2003</v>
      </c>
      <c r="P3" s="139">
        <v>2004</v>
      </c>
      <c r="Q3" s="139">
        <v>2005</v>
      </c>
      <c r="R3" s="139">
        <v>2006</v>
      </c>
      <c r="S3" s="139">
        <v>2007</v>
      </c>
      <c r="T3" s="139">
        <v>2008</v>
      </c>
      <c r="U3" s="142">
        <v>2009</v>
      </c>
      <c r="V3" s="139" t="s">
        <v>273</v>
      </c>
      <c r="W3" s="142" t="s">
        <v>274</v>
      </c>
    </row>
    <row r="4" spans="1:23" ht="12.75">
      <c r="A4" s="67" t="s">
        <v>242</v>
      </c>
      <c r="B4" s="74">
        <v>408132.43</v>
      </c>
      <c r="C4" s="74">
        <v>402159.33</v>
      </c>
      <c r="D4" s="74">
        <v>399304.43</v>
      </c>
      <c r="E4" s="74">
        <v>408531.13</v>
      </c>
      <c r="F4" s="74">
        <v>1161280.03</v>
      </c>
      <c r="G4" s="74">
        <v>1725821.55</v>
      </c>
      <c r="H4" s="74">
        <v>1660892.99</v>
      </c>
      <c r="I4" s="143">
        <v>2092605.32</v>
      </c>
      <c r="J4" s="144">
        <f>AVERAGE(B4:I4)</f>
        <v>1032340.90125</v>
      </c>
      <c r="K4" s="145">
        <f>J4/$J$7</f>
        <v>0.45649662840560545</v>
      </c>
      <c r="M4" s="67" t="s">
        <v>242</v>
      </c>
      <c r="N4" s="83">
        <v>146096.96</v>
      </c>
      <c r="O4" s="83">
        <v>146219.26</v>
      </c>
      <c r="P4" s="83">
        <v>139788.36</v>
      </c>
      <c r="Q4" s="83">
        <v>145440.56</v>
      </c>
      <c r="R4" s="83">
        <v>157809.06</v>
      </c>
      <c r="S4" s="83">
        <v>136130.5</v>
      </c>
      <c r="T4" s="83">
        <v>147118.98</v>
      </c>
      <c r="U4" s="84">
        <v>183837.679</v>
      </c>
      <c r="V4" s="146">
        <f>AVERAGE(N4:U4)</f>
        <v>150305.169875</v>
      </c>
      <c r="W4" s="145">
        <f>V4/$V$7</f>
        <v>0.22694538800117245</v>
      </c>
    </row>
    <row r="5" spans="1:23" ht="12.75">
      <c r="A5" s="67" t="s">
        <v>243</v>
      </c>
      <c r="B5" s="74">
        <v>520329</v>
      </c>
      <c r="C5" s="74">
        <v>599014.6</v>
      </c>
      <c r="D5" s="74">
        <v>570642.7</v>
      </c>
      <c r="E5" s="74">
        <v>538017.8</v>
      </c>
      <c r="F5" s="74">
        <v>356335.4</v>
      </c>
      <c r="G5" s="74">
        <v>336890.25</v>
      </c>
      <c r="H5" s="74">
        <v>327575.39</v>
      </c>
      <c r="I5" s="143">
        <v>392125.29</v>
      </c>
      <c r="J5" s="144">
        <f>AVERAGE(B5:I5)</f>
        <v>455116.30375</v>
      </c>
      <c r="K5" s="145">
        <f>J5/$J$7</f>
        <v>0.2012504376633081</v>
      </c>
      <c r="M5" s="67" t="s">
        <v>243</v>
      </c>
      <c r="N5" s="83">
        <v>28849.8</v>
      </c>
      <c r="O5" s="83">
        <v>29796.1</v>
      </c>
      <c r="P5" s="83">
        <v>28602.2</v>
      </c>
      <c r="Q5" s="83">
        <v>57772.8</v>
      </c>
      <c r="R5" s="83">
        <v>34454.9</v>
      </c>
      <c r="S5" s="83">
        <v>28201.44</v>
      </c>
      <c r="T5" s="83">
        <v>26532.02</v>
      </c>
      <c r="U5" s="84">
        <v>32897.79</v>
      </c>
      <c r="V5" s="146">
        <f>AVERAGE(N5:U5)</f>
        <v>33388.38125</v>
      </c>
      <c r="W5" s="145">
        <f>V5/$V$7</f>
        <v>0.050413030661646235</v>
      </c>
    </row>
    <row r="6" spans="1:23" ht="12.75">
      <c r="A6" s="67" t="s">
        <v>244</v>
      </c>
      <c r="B6" s="74">
        <v>1501807.938230555</v>
      </c>
      <c r="C6" s="74">
        <v>1272168.3894237634</v>
      </c>
      <c r="D6" s="74">
        <v>1305427.9782469135</v>
      </c>
      <c r="E6" s="74">
        <v>1245986.9588643345</v>
      </c>
      <c r="F6" s="74">
        <v>406486.8134198466</v>
      </c>
      <c r="G6" s="74">
        <v>234240.58625517756</v>
      </c>
      <c r="H6" s="74">
        <v>139321.44991647906</v>
      </c>
      <c r="I6" s="143">
        <v>86442.67792400366</v>
      </c>
      <c r="J6" s="144">
        <f>AVERAGE(B6:I6)</f>
        <v>773985.3490351342</v>
      </c>
      <c r="K6" s="145">
        <f>J6/$J$7</f>
        <v>0.34225293393108647</v>
      </c>
      <c r="M6" s="67" t="s">
        <v>244</v>
      </c>
      <c r="N6" s="79">
        <v>818427.4943203109</v>
      </c>
      <c r="O6" s="79">
        <v>617279.0874594232</v>
      </c>
      <c r="P6" s="79">
        <v>509766.4432352012</v>
      </c>
      <c r="Q6" s="79">
        <v>591003.6145175124</v>
      </c>
      <c r="R6" s="79">
        <v>460437.26346974046</v>
      </c>
      <c r="S6" s="79">
        <v>464653.6152187402</v>
      </c>
      <c r="T6" s="79">
        <v>218336.2211836307</v>
      </c>
      <c r="U6" s="80">
        <v>148921.03992296787</v>
      </c>
      <c r="V6" s="146">
        <f>AVERAGE(N6:U6)</f>
        <v>478603.0974159409</v>
      </c>
      <c r="W6" s="145">
        <f>V6/$V$7</f>
        <v>0.7226415813371813</v>
      </c>
    </row>
    <row r="7" spans="1:23" ht="13.5" thickBot="1">
      <c r="A7" s="147" t="s">
        <v>240</v>
      </c>
      <c r="B7" s="148">
        <v>2430269.368230555</v>
      </c>
      <c r="C7" s="148">
        <v>2273342.3194237635</v>
      </c>
      <c r="D7" s="148">
        <v>2275375.108246913</v>
      </c>
      <c r="E7" s="148">
        <v>2192535.8888643347</v>
      </c>
      <c r="F7" s="148">
        <v>1924102.2434198465</v>
      </c>
      <c r="G7" s="148">
        <v>2296952.3862551777</v>
      </c>
      <c r="H7" s="148">
        <v>2127789.8299164795</v>
      </c>
      <c r="I7" s="149">
        <v>2571173.2879240033</v>
      </c>
      <c r="J7" s="150">
        <f>AVERAGE(B7:I7)</f>
        <v>2261442.554035134</v>
      </c>
      <c r="K7" s="151">
        <f>J7/$J$7</f>
        <v>1</v>
      </c>
      <c r="M7" s="147" t="s">
        <v>240</v>
      </c>
      <c r="N7" s="152">
        <v>993374.2543203109</v>
      </c>
      <c r="O7" s="152">
        <v>793294.4474594232</v>
      </c>
      <c r="P7" s="152">
        <v>678157.0032352011</v>
      </c>
      <c r="Q7" s="152">
        <v>794216.9745175124</v>
      </c>
      <c r="R7" s="152">
        <v>652701.2234697405</v>
      </c>
      <c r="S7" s="152">
        <v>628985.5552187401</v>
      </c>
      <c r="T7" s="152">
        <v>391987.2211836307</v>
      </c>
      <c r="U7" s="153">
        <v>365656.5089229679</v>
      </c>
      <c r="V7" s="154">
        <f>AVERAGE(N7:U7)</f>
        <v>662296.648540941</v>
      </c>
      <c r="W7" s="151">
        <f>V7/$V$7</f>
        <v>1</v>
      </c>
    </row>
    <row r="8" ht="13.5" thickBot="1"/>
    <row r="9" spans="1:23" ht="12.75">
      <c r="A9" s="138" t="s">
        <v>245</v>
      </c>
      <c r="B9" s="139">
        <v>2002</v>
      </c>
      <c r="C9" s="139">
        <v>2003</v>
      </c>
      <c r="D9" s="139">
        <v>2004</v>
      </c>
      <c r="E9" s="139">
        <v>2005</v>
      </c>
      <c r="F9" s="139">
        <v>2006</v>
      </c>
      <c r="G9" s="139">
        <v>2007</v>
      </c>
      <c r="H9" s="139">
        <v>2008</v>
      </c>
      <c r="I9" s="140">
        <v>2009</v>
      </c>
      <c r="J9" s="141" t="s">
        <v>273</v>
      </c>
      <c r="K9" s="142" t="s">
        <v>274</v>
      </c>
      <c r="M9" s="138" t="s">
        <v>254</v>
      </c>
      <c r="N9" s="139">
        <v>2002</v>
      </c>
      <c r="O9" s="139">
        <v>2003</v>
      </c>
      <c r="P9" s="139">
        <v>2004</v>
      </c>
      <c r="Q9" s="139">
        <v>2005</v>
      </c>
      <c r="R9" s="139">
        <v>2006</v>
      </c>
      <c r="S9" s="139">
        <v>2007</v>
      </c>
      <c r="T9" s="139">
        <v>2008</v>
      </c>
      <c r="U9" s="142">
        <v>2009</v>
      </c>
      <c r="V9" s="139" t="s">
        <v>273</v>
      </c>
      <c r="W9" s="142" t="s">
        <v>274</v>
      </c>
    </row>
    <row r="10" spans="1:23" ht="12.75">
      <c r="A10" s="67" t="s">
        <v>242</v>
      </c>
      <c r="B10" s="77">
        <v>173418.41</v>
      </c>
      <c r="C10" s="77">
        <v>171371.91</v>
      </c>
      <c r="D10" s="77">
        <v>173339.11</v>
      </c>
      <c r="E10" s="77">
        <v>171187.71</v>
      </c>
      <c r="F10" s="77">
        <v>428997.21</v>
      </c>
      <c r="G10" s="77">
        <v>319632.77</v>
      </c>
      <c r="H10" s="77">
        <v>342256.83</v>
      </c>
      <c r="I10" s="155">
        <v>358458.701</v>
      </c>
      <c r="J10" s="156">
        <f>AVERAGE(B10:I10)</f>
        <v>267332.831375</v>
      </c>
      <c r="K10" s="145">
        <f>J10/$J$13</f>
        <v>0.43710987248352035</v>
      </c>
      <c r="M10" s="67" t="s">
        <v>242</v>
      </c>
      <c r="N10" s="77">
        <v>180899.52</v>
      </c>
      <c r="O10" s="77">
        <v>176875.72</v>
      </c>
      <c r="P10" s="77">
        <v>174160.9</v>
      </c>
      <c r="Q10" s="77">
        <v>180551.3</v>
      </c>
      <c r="R10" s="77">
        <v>350758.2</v>
      </c>
      <c r="S10" s="77">
        <v>442848.09</v>
      </c>
      <c r="T10" s="77">
        <v>403161.643</v>
      </c>
      <c r="U10" s="78">
        <v>450405.12</v>
      </c>
      <c r="V10" s="156">
        <f>AVERAGE(N10:U10)</f>
        <v>294957.561625</v>
      </c>
      <c r="W10" s="145">
        <f>V10/$V$13</f>
        <v>0.39350025140958306</v>
      </c>
    </row>
    <row r="11" spans="1:23" ht="12.75">
      <c r="A11" s="67" t="s">
        <v>243</v>
      </c>
      <c r="B11" s="77">
        <v>351330.3</v>
      </c>
      <c r="C11" s="77">
        <v>353402.8</v>
      </c>
      <c r="D11" s="77">
        <v>377207.5</v>
      </c>
      <c r="E11" s="77">
        <v>349178.4</v>
      </c>
      <c r="F11" s="77">
        <v>162294.9</v>
      </c>
      <c r="G11" s="77">
        <v>113816.63</v>
      </c>
      <c r="H11" s="77">
        <v>129255.38</v>
      </c>
      <c r="I11" s="155">
        <v>112454.35</v>
      </c>
      <c r="J11" s="156">
        <f>AVERAGE(B11:I11)</f>
        <v>243617.53249999997</v>
      </c>
      <c r="K11" s="145">
        <f>J11/$J$13</f>
        <v>0.3983335231146742</v>
      </c>
      <c r="M11" s="67" t="s">
        <v>243</v>
      </c>
      <c r="N11" s="77">
        <v>336572.8</v>
      </c>
      <c r="O11" s="77">
        <v>347281</v>
      </c>
      <c r="P11" s="77">
        <v>368848.4</v>
      </c>
      <c r="Q11" s="77">
        <v>327345.9</v>
      </c>
      <c r="R11" s="77">
        <v>226995.4</v>
      </c>
      <c r="S11" s="77">
        <v>151794.89</v>
      </c>
      <c r="T11" s="77">
        <v>162540.79</v>
      </c>
      <c r="U11" s="78">
        <v>166041.51</v>
      </c>
      <c r="V11" s="156">
        <f>AVERAGE(N11:U11)</f>
        <v>260927.58625000002</v>
      </c>
      <c r="W11" s="145">
        <f>V11/$V$13</f>
        <v>0.3481011648706556</v>
      </c>
    </row>
    <row r="12" spans="1:23" ht="12.75">
      <c r="A12" s="67" t="s">
        <v>244</v>
      </c>
      <c r="B12" s="79">
        <v>146609.16261438892</v>
      </c>
      <c r="C12" s="79">
        <v>144467.9202874743</v>
      </c>
      <c r="D12" s="79">
        <v>134945.63205055098</v>
      </c>
      <c r="E12" s="79">
        <v>92588.60354265975</v>
      </c>
      <c r="F12" s="79">
        <v>105579.79601207242</v>
      </c>
      <c r="G12" s="79">
        <v>78126.87880645967</v>
      </c>
      <c r="H12" s="79">
        <v>53632.829499585336</v>
      </c>
      <c r="I12" s="157">
        <v>49180.98949285935</v>
      </c>
      <c r="J12" s="156">
        <f>AVERAGE(B12:I12)</f>
        <v>100641.47653825635</v>
      </c>
      <c r="K12" s="145">
        <f>J12/$J$13</f>
        <v>0.16455660440180545</v>
      </c>
      <c r="M12" s="67" t="s">
        <v>244</v>
      </c>
      <c r="N12" s="79">
        <v>256637.36005474665</v>
      </c>
      <c r="O12" s="79">
        <v>253691.2841255887</v>
      </c>
      <c r="P12" s="79">
        <v>244443.9566872071</v>
      </c>
      <c r="Q12" s="79">
        <v>276666.54602713464</v>
      </c>
      <c r="R12" s="79">
        <v>174110.20161117276</v>
      </c>
      <c r="S12" s="79">
        <v>129791.16430265797</v>
      </c>
      <c r="T12" s="79">
        <v>106618.95644281898</v>
      </c>
      <c r="U12" s="80">
        <v>107551.43262614068</v>
      </c>
      <c r="V12" s="156">
        <f>AVERAGE(N12:U12)</f>
        <v>193688.86273468347</v>
      </c>
      <c r="W12" s="145">
        <f>V12/$V$13</f>
        <v>0.25839858371976115</v>
      </c>
    </row>
    <row r="13" spans="1:23" ht="13.5" thickBot="1">
      <c r="A13" s="147" t="s">
        <v>240</v>
      </c>
      <c r="B13" s="158">
        <v>671357.8726143888</v>
      </c>
      <c r="C13" s="158">
        <v>669242.6302874743</v>
      </c>
      <c r="D13" s="158">
        <v>685492.242050551</v>
      </c>
      <c r="E13" s="158">
        <v>612954.7135426598</v>
      </c>
      <c r="F13" s="158">
        <v>696871.9060120725</v>
      </c>
      <c r="G13" s="158">
        <v>511576.2788064597</v>
      </c>
      <c r="H13" s="158">
        <v>525145.0394995854</v>
      </c>
      <c r="I13" s="159">
        <v>520094.0404928593</v>
      </c>
      <c r="J13" s="154">
        <f>AVERAGE(B13:I13)</f>
        <v>611591.8404132563</v>
      </c>
      <c r="K13" s="151">
        <f>J13/$J$13</f>
        <v>1</v>
      </c>
      <c r="M13" s="147" t="s">
        <v>240</v>
      </c>
      <c r="N13" s="158">
        <v>774109.6800547467</v>
      </c>
      <c r="O13" s="158">
        <v>777848.0041255887</v>
      </c>
      <c r="P13" s="158">
        <v>787453.2566872071</v>
      </c>
      <c r="Q13" s="158">
        <v>784563.7460271347</v>
      </c>
      <c r="R13" s="158">
        <v>751863.8016111729</v>
      </c>
      <c r="S13" s="158">
        <v>724434.1443026579</v>
      </c>
      <c r="T13" s="158">
        <v>672321.3894428189</v>
      </c>
      <c r="U13" s="160">
        <v>723998.0626261407</v>
      </c>
      <c r="V13" s="154">
        <f>AVERAGE(N13:U13)</f>
        <v>749574.0106096836</v>
      </c>
      <c r="W13" s="151">
        <f>V13/$V$13</f>
        <v>1</v>
      </c>
    </row>
    <row r="14" ht="13.5" thickBot="1"/>
    <row r="15" spans="1:23" ht="12.75">
      <c r="A15" s="138" t="s">
        <v>246</v>
      </c>
      <c r="B15" s="139">
        <v>2002</v>
      </c>
      <c r="C15" s="139">
        <v>2003</v>
      </c>
      <c r="D15" s="139">
        <v>2004</v>
      </c>
      <c r="E15" s="139">
        <v>2005</v>
      </c>
      <c r="F15" s="139">
        <v>2006</v>
      </c>
      <c r="G15" s="139">
        <v>2007</v>
      </c>
      <c r="H15" s="139">
        <v>2008</v>
      </c>
      <c r="I15" s="142">
        <v>2009</v>
      </c>
      <c r="J15" s="139" t="s">
        <v>273</v>
      </c>
      <c r="K15" s="142" t="s">
        <v>274</v>
      </c>
      <c r="M15" s="138" t="s">
        <v>255</v>
      </c>
      <c r="N15" s="139">
        <v>2002</v>
      </c>
      <c r="O15" s="139">
        <v>2003</v>
      </c>
      <c r="P15" s="139">
        <v>2004</v>
      </c>
      <c r="Q15" s="139">
        <v>2005</v>
      </c>
      <c r="R15" s="139">
        <v>2006</v>
      </c>
      <c r="S15" s="139">
        <v>2007</v>
      </c>
      <c r="T15" s="139">
        <v>2008</v>
      </c>
      <c r="U15" s="142">
        <v>2009</v>
      </c>
      <c r="V15" s="139" t="s">
        <v>273</v>
      </c>
      <c r="W15" s="142" t="s">
        <v>274</v>
      </c>
    </row>
    <row r="16" spans="1:23" ht="12.75">
      <c r="A16" s="67" t="s">
        <v>242</v>
      </c>
      <c r="B16" s="77">
        <v>78081.79</v>
      </c>
      <c r="C16" s="77">
        <v>78081.6</v>
      </c>
      <c r="D16" s="77">
        <v>78112.1</v>
      </c>
      <c r="E16" s="77">
        <v>78034.1</v>
      </c>
      <c r="F16" s="77">
        <v>97330.7</v>
      </c>
      <c r="G16" s="77">
        <v>58731.42</v>
      </c>
      <c r="H16" s="77">
        <v>79435.93</v>
      </c>
      <c r="I16" s="78">
        <v>81805.55</v>
      </c>
      <c r="J16" s="146">
        <f>AVERAGE(B16:I16)</f>
        <v>78701.64875000001</v>
      </c>
      <c r="K16" s="145">
        <f>J16/$J$19</f>
        <v>0.5725338692051373</v>
      </c>
      <c r="M16" s="67" t="s">
        <v>242</v>
      </c>
      <c r="N16" s="77">
        <v>224523.52</v>
      </c>
      <c r="O16" s="77">
        <v>224524.52</v>
      </c>
      <c r="P16" s="77">
        <v>224344.72</v>
      </c>
      <c r="Q16" s="77">
        <v>226259.52</v>
      </c>
      <c r="R16" s="77">
        <v>309344.62</v>
      </c>
      <c r="S16" s="77">
        <v>212105.52</v>
      </c>
      <c r="T16" s="77">
        <v>210315.18200000003</v>
      </c>
      <c r="U16" s="78">
        <v>245072.81900000002</v>
      </c>
      <c r="V16" s="146">
        <f>AVERAGE(N16:U16)</f>
        <v>234561.302625</v>
      </c>
      <c r="W16" s="145">
        <f>V16/$V$19</f>
        <v>0.3755579489933583</v>
      </c>
    </row>
    <row r="17" spans="1:23" ht="12.75">
      <c r="A17" s="67" t="s">
        <v>243</v>
      </c>
      <c r="B17" s="77">
        <v>35142</v>
      </c>
      <c r="C17" s="77">
        <v>39581.2</v>
      </c>
      <c r="D17" s="77">
        <v>45470.4</v>
      </c>
      <c r="E17" s="77">
        <v>55351.5</v>
      </c>
      <c r="F17" s="77">
        <v>37220.4</v>
      </c>
      <c r="G17" s="77">
        <v>23617.4</v>
      </c>
      <c r="H17" s="77">
        <v>22888.53</v>
      </c>
      <c r="I17" s="78">
        <v>25716.86</v>
      </c>
      <c r="J17" s="146">
        <f>AVERAGE(B17:I17)</f>
        <v>35623.53625</v>
      </c>
      <c r="K17" s="145">
        <f>J17/$J$19</f>
        <v>0.25915189030880326</v>
      </c>
      <c r="M17" s="67" t="s">
        <v>243</v>
      </c>
      <c r="N17" s="77">
        <v>88312</v>
      </c>
      <c r="O17" s="77">
        <v>85217.7</v>
      </c>
      <c r="P17" s="77">
        <v>112273.7</v>
      </c>
      <c r="Q17" s="77">
        <v>128930.2</v>
      </c>
      <c r="R17" s="77">
        <v>84226.5</v>
      </c>
      <c r="S17" s="77">
        <v>48663.69</v>
      </c>
      <c r="T17" s="77">
        <v>47333.67</v>
      </c>
      <c r="U17" s="78">
        <v>46178.44</v>
      </c>
      <c r="V17" s="146">
        <f>AVERAGE(N17:U17)</f>
        <v>80141.98750000002</v>
      </c>
      <c r="W17" s="145">
        <f>V17/$V$19</f>
        <v>0.12831596736939108</v>
      </c>
    </row>
    <row r="18" spans="1:23" ht="12.75">
      <c r="A18" s="67" t="s">
        <v>244</v>
      </c>
      <c r="B18" s="79">
        <v>40832.65798587584</v>
      </c>
      <c r="C18" s="79">
        <v>29765.033499436584</v>
      </c>
      <c r="D18" s="79">
        <v>26011.534116289913</v>
      </c>
      <c r="E18" s="79">
        <v>28972.140404972968</v>
      </c>
      <c r="F18" s="79">
        <v>23134.67040697343</v>
      </c>
      <c r="G18" s="79">
        <v>20419.782202892366</v>
      </c>
      <c r="H18" s="79">
        <v>8615.220819741098</v>
      </c>
      <c r="I18" s="80">
        <v>7343.4529158245205</v>
      </c>
      <c r="J18" s="146">
        <f>AVERAGE(B18:I18)</f>
        <v>23136.811544000837</v>
      </c>
      <c r="K18" s="145">
        <f>J18/$J$19</f>
        <v>0.1683142404860595</v>
      </c>
      <c r="M18" s="67" t="s">
        <v>244</v>
      </c>
      <c r="N18" s="79">
        <v>558832.1304390401</v>
      </c>
      <c r="O18" s="79">
        <v>405508.2663590265</v>
      </c>
      <c r="P18" s="79">
        <v>333660.71328948054</v>
      </c>
      <c r="Q18" s="79">
        <v>377776.4406261068</v>
      </c>
      <c r="R18" s="79">
        <v>300481.1355864437</v>
      </c>
      <c r="S18" s="79">
        <v>281699.3695293152</v>
      </c>
      <c r="T18" s="79">
        <v>116857.24372438213</v>
      </c>
      <c r="U18" s="80">
        <v>104098.66312206804</v>
      </c>
      <c r="V18" s="146">
        <f>AVERAGE(N18:U18)</f>
        <v>309864.24533448287</v>
      </c>
      <c r="W18" s="145">
        <f>V18/$V$19</f>
        <v>0.4961260836372505</v>
      </c>
    </row>
    <row r="19" spans="1:23" ht="13.5" thickBot="1">
      <c r="A19" s="147" t="s">
        <v>240</v>
      </c>
      <c r="B19" s="158">
        <v>154056.44798587583</v>
      </c>
      <c r="C19" s="158">
        <v>147427.83349943662</v>
      </c>
      <c r="D19" s="158">
        <v>149594.0341162899</v>
      </c>
      <c r="E19" s="158">
        <v>162357.74040497298</v>
      </c>
      <c r="F19" s="158">
        <v>157685.7704069734</v>
      </c>
      <c r="G19" s="158">
        <v>102768.60220289238</v>
      </c>
      <c r="H19" s="158">
        <v>110939.6808197411</v>
      </c>
      <c r="I19" s="160">
        <v>114865.86291582455</v>
      </c>
      <c r="J19" s="154">
        <f>AVERAGE(B19:I19)</f>
        <v>137461.99654400084</v>
      </c>
      <c r="K19" s="151">
        <f>J19/$J$19</f>
        <v>1</v>
      </c>
      <c r="M19" s="147" t="s">
        <v>240</v>
      </c>
      <c r="N19" s="158">
        <v>871667.65043904</v>
      </c>
      <c r="O19" s="158">
        <v>715250.4863590265</v>
      </c>
      <c r="P19" s="158">
        <v>670279.1332894806</v>
      </c>
      <c r="Q19" s="158">
        <v>732966.1606261068</v>
      </c>
      <c r="R19" s="158">
        <v>694052.2555864437</v>
      </c>
      <c r="S19" s="158">
        <v>542468.5795293152</v>
      </c>
      <c r="T19" s="158">
        <v>374506.09572438215</v>
      </c>
      <c r="U19" s="160">
        <v>395349.92212206806</v>
      </c>
      <c r="V19" s="154">
        <f>AVERAGE(N19:U19)</f>
        <v>624567.5354594829</v>
      </c>
      <c r="W19" s="151">
        <f>V19/$V$19</f>
        <v>1</v>
      </c>
    </row>
    <row r="20" ht="13.5" thickBot="1"/>
    <row r="21" spans="1:23" ht="12.75">
      <c r="A21" s="138" t="s">
        <v>247</v>
      </c>
      <c r="B21" s="139">
        <v>2002</v>
      </c>
      <c r="C21" s="139">
        <v>2003</v>
      </c>
      <c r="D21" s="139">
        <v>2004</v>
      </c>
      <c r="E21" s="139">
        <v>2005</v>
      </c>
      <c r="F21" s="139">
        <v>2006</v>
      </c>
      <c r="G21" s="139">
        <v>2007</v>
      </c>
      <c r="H21" s="139">
        <v>2008</v>
      </c>
      <c r="I21" s="142">
        <v>2009</v>
      </c>
      <c r="J21" s="139" t="s">
        <v>273</v>
      </c>
      <c r="K21" s="142" t="s">
        <v>274</v>
      </c>
      <c r="M21" s="138" t="s">
        <v>256</v>
      </c>
      <c r="N21" s="139">
        <v>2002</v>
      </c>
      <c r="O21" s="139">
        <v>2003</v>
      </c>
      <c r="P21" s="139">
        <v>2004</v>
      </c>
      <c r="Q21" s="139">
        <v>2005</v>
      </c>
      <c r="R21" s="139">
        <v>2006</v>
      </c>
      <c r="S21" s="139">
        <v>2007</v>
      </c>
      <c r="T21" s="139">
        <v>2008</v>
      </c>
      <c r="U21" s="142">
        <v>2009</v>
      </c>
      <c r="V21" s="139" t="s">
        <v>273</v>
      </c>
      <c r="W21" s="142" t="s">
        <v>274</v>
      </c>
    </row>
    <row r="22" spans="1:23" ht="12.75">
      <c r="A22" s="67" t="s">
        <v>242</v>
      </c>
      <c r="B22" s="77">
        <v>23177.47</v>
      </c>
      <c r="C22" s="77">
        <v>22574.15</v>
      </c>
      <c r="D22" s="77">
        <v>22298.95</v>
      </c>
      <c r="E22" s="77">
        <v>22348.65</v>
      </c>
      <c r="F22" s="77">
        <v>33509.85</v>
      </c>
      <c r="G22" s="77">
        <v>19962.34</v>
      </c>
      <c r="H22" s="77">
        <v>18170.17</v>
      </c>
      <c r="I22" s="78">
        <v>17985.7</v>
      </c>
      <c r="J22" s="146">
        <f>AVERAGE(B22:I22)</f>
        <v>22503.410000000003</v>
      </c>
      <c r="K22" s="145">
        <f>J22/$J$25</f>
        <v>0.2924365587586929</v>
      </c>
      <c r="M22" s="67" t="s">
        <v>242</v>
      </c>
      <c r="N22" s="77">
        <v>36878.71</v>
      </c>
      <c r="O22" s="77">
        <v>36589.21</v>
      </c>
      <c r="P22" s="77">
        <v>35910.71</v>
      </c>
      <c r="Q22" s="77">
        <v>35360.21</v>
      </c>
      <c r="R22" s="77">
        <v>35332.51</v>
      </c>
      <c r="S22" s="77">
        <v>28529.69</v>
      </c>
      <c r="T22" s="77">
        <v>29238.021</v>
      </c>
      <c r="U22" s="78">
        <v>55590.14</v>
      </c>
      <c r="V22" s="156">
        <f>AVERAGE(N22:U22)</f>
        <v>36678.650125</v>
      </c>
      <c r="W22" s="145">
        <f>V22/$V$25</f>
        <v>0.12302583139306648</v>
      </c>
    </row>
    <row r="23" spans="1:23" ht="12.75">
      <c r="A23" s="67" t="s">
        <v>243</v>
      </c>
      <c r="B23" s="77">
        <v>18929.9</v>
      </c>
      <c r="C23" s="77">
        <v>13712.6</v>
      </c>
      <c r="D23" s="77">
        <v>25059.1</v>
      </c>
      <c r="E23" s="77">
        <v>23385.8</v>
      </c>
      <c r="F23" s="77">
        <v>15326.8</v>
      </c>
      <c r="G23" s="77">
        <v>10062.24</v>
      </c>
      <c r="H23" s="77">
        <v>9178.19</v>
      </c>
      <c r="I23" s="78">
        <v>9924.27</v>
      </c>
      <c r="J23" s="146">
        <f>AVERAGE(B23:I23)</f>
        <v>15697.362500000001</v>
      </c>
      <c r="K23" s="145">
        <f>J23/$J$25</f>
        <v>0.20399053614931034</v>
      </c>
      <c r="M23" s="67" t="s">
        <v>243</v>
      </c>
      <c r="N23" s="77">
        <v>34307.7</v>
      </c>
      <c r="O23" s="77">
        <v>36627.5</v>
      </c>
      <c r="P23" s="77">
        <v>13974.833</v>
      </c>
      <c r="Q23" s="77">
        <v>19531.2</v>
      </c>
      <c r="R23" s="77">
        <v>33727.5</v>
      </c>
      <c r="S23" s="77">
        <v>13998.86</v>
      </c>
      <c r="T23" s="77">
        <v>12337.84</v>
      </c>
      <c r="U23" s="78">
        <v>15929.78</v>
      </c>
      <c r="V23" s="156">
        <f>AVERAGE(N23:U23)</f>
        <v>22554.401625</v>
      </c>
      <c r="W23" s="145">
        <f>V23/$V$25</f>
        <v>0.07565093050132402</v>
      </c>
    </row>
    <row r="24" spans="1:23" ht="12.75">
      <c r="A24" s="67" t="s">
        <v>244</v>
      </c>
      <c r="B24" s="79">
        <v>69873.19717182744</v>
      </c>
      <c r="C24" s="79">
        <v>50211.16050488378</v>
      </c>
      <c r="D24" s="79">
        <v>41007.341944423046</v>
      </c>
      <c r="E24" s="79">
        <v>47024.06254989652</v>
      </c>
      <c r="F24" s="79">
        <v>37693.842495319586</v>
      </c>
      <c r="G24" s="79">
        <v>35864.52651806129</v>
      </c>
      <c r="H24" s="79">
        <v>15020.89281042215</v>
      </c>
      <c r="I24" s="80">
        <v>13310.198232585688</v>
      </c>
      <c r="J24" s="146">
        <f>AVERAGE(B24:I24)</f>
        <v>38750.65277842744</v>
      </c>
      <c r="K24" s="145">
        <f>J24/$J$25</f>
        <v>0.5035729050919971</v>
      </c>
      <c r="M24" s="67" t="s">
        <v>244</v>
      </c>
      <c r="N24" s="79">
        <v>430498.13012302015</v>
      </c>
      <c r="O24" s="79">
        <v>310860.8990638801</v>
      </c>
      <c r="P24" s="79">
        <v>255600.8599980697</v>
      </c>
      <c r="Q24" s="79">
        <v>291309.76846265316</v>
      </c>
      <c r="R24" s="79">
        <v>230881.01824151492</v>
      </c>
      <c r="S24" s="79">
        <v>219371.69688578384</v>
      </c>
      <c r="T24" s="79">
        <v>91142.85374993834</v>
      </c>
      <c r="U24" s="80">
        <v>81572.72112873616</v>
      </c>
      <c r="V24" s="156">
        <f>AVERAGE(N24:U24)</f>
        <v>238904.74345669957</v>
      </c>
      <c r="W24" s="145">
        <f>V24/$V$25</f>
        <v>0.8013232381056097</v>
      </c>
    </row>
    <row r="25" spans="1:23" ht="13.5" thickBot="1">
      <c r="A25" s="147" t="s">
        <v>240</v>
      </c>
      <c r="B25" s="158">
        <v>111980.56717182744</v>
      </c>
      <c r="C25" s="158">
        <v>86497.91050488378</v>
      </c>
      <c r="D25" s="158">
        <v>88365.39194442304</v>
      </c>
      <c r="E25" s="158">
        <v>92758.51254989652</v>
      </c>
      <c r="F25" s="158">
        <v>86530.49249531957</v>
      </c>
      <c r="G25" s="158">
        <v>65889.1065180613</v>
      </c>
      <c r="H25" s="158">
        <v>42369.25281042215</v>
      </c>
      <c r="I25" s="160">
        <v>41220.16823258569</v>
      </c>
      <c r="J25" s="154">
        <f>AVERAGE(B25:I25)</f>
        <v>76951.42527842741</v>
      </c>
      <c r="K25" s="151">
        <f>J25/$J$25</f>
        <v>1</v>
      </c>
      <c r="M25" s="147" t="s">
        <v>240</v>
      </c>
      <c r="N25" s="158">
        <v>501684.5401230202</v>
      </c>
      <c r="O25" s="158">
        <v>384077.60906388005</v>
      </c>
      <c r="P25" s="158">
        <v>305486.4029980697</v>
      </c>
      <c r="Q25" s="158">
        <v>346201.1784626532</v>
      </c>
      <c r="R25" s="158">
        <v>299941.0282415149</v>
      </c>
      <c r="S25" s="158">
        <v>261900.24688578385</v>
      </c>
      <c r="T25" s="158">
        <v>132718.71474993834</v>
      </c>
      <c r="U25" s="160">
        <v>153092.64112873614</v>
      </c>
      <c r="V25" s="154">
        <f>AVERAGE(N25:U25)</f>
        <v>298137.7952066995</v>
      </c>
      <c r="W25" s="151">
        <f>V25/$V$25</f>
        <v>1</v>
      </c>
    </row>
    <row r="26" ht="13.5" thickBot="1"/>
    <row r="27" spans="1:23" ht="12.75">
      <c r="A27" s="138" t="s">
        <v>248</v>
      </c>
      <c r="B27" s="139">
        <v>2002</v>
      </c>
      <c r="C27" s="139">
        <v>2003</v>
      </c>
      <c r="D27" s="139">
        <v>2004</v>
      </c>
      <c r="E27" s="139">
        <v>2005</v>
      </c>
      <c r="F27" s="139">
        <v>2006</v>
      </c>
      <c r="G27" s="139">
        <v>2007</v>
      </c>
      <c r="H27" s="139">
        <v>2008</v>
      </c>
      <c r="I27" s="142">
        <v>2009</v>
      </c>
      <c r="J27" s="139" t="s">
        <v>273</v>
      </c>
      <c r="K27" s="142" t="s">
        <v>274</v>
      </c>
      <c r="M27" s="138" t="s">
        <v>257</v>
      </c>
      <c r="N27" s="139">
        <v>2002</v>
      </c>
      <c r="O27" s="139">
        <v>2003</v>
      </c>
      <c r="P27" s="139">
        <v>2004</v>
      </c>
      <c r="Q27" s="139">
        <v>2005</v>
      </c>
      <c r="R27" s="139">
        <v>2006</v>
      </c>
      <c r="S27" s="139">
        <v>2007</v>
      </c>
      <c r="T27" s="139">
        <v>2008</v>
      </c>
      <c r="U27" s="142">
        <v>2009</v>
      </c>
      <c r="V27" s="139" t="s">
        <v>273</v>
      </c>
      <c r="W27" s="142" t="s">
        <v>274</v>
      </c>
    </row>
    <row r="28" spans="1:23" ht="12.75">
      <c r="A28" s="67" t="s">
        <v>242</v>
      </c>
      <c r="B28" s="77">
        <v>192030.46</v>
      </c>
      <c r="C28" s="77">
        <v>192717.76</v>
      </c>
      <c r="D28" s="77">
        <v>206160.96</v>
      </c>
      <c r="E28" s="77">
        <v>146364.26</v>
      </c>
      <c r="F28" s="77">
        <v>148242.26</v>
      </c>
      <c r="G28" s="77">
        <v>169126.59</v>
      </c>
      <c r="H28" s="77">
        <v>209935.77</v>
      </c>
      <c r="I28" s="78">
        <v>221084.12</v>
      </c>
      <c r="J28" s="156">
        <f>AVERAGE(B28:I28)</f>
        <v>185707.77250000002</v>
      </c>
      <c r="K28" s="145">
        <f>J28/$J$31</f>
        <v>0.7183260114850749</v>
      </c>
      <c r="M28" s="67" t="s">
        <v>242</v>
      </c>
      <c r="N28" s="77">
        <v>79014.32</v>
      </c>
      <c r="O28" s="77">
        <v>78262.52</v>
      </c>
      <c r="P28" s="77">
        <v>81975.96</v>
      </c>
      <c r="Q28" s="77">
        <v>94199.16</v>
      </c>
      <c r="R28" s="77">
        <v>107404.86</v>
      </c>
      <c r="S28" s="77">
        <v>93737.21</v>
      </c>
      <c r="T28" s="77">
        <v>75973.419</v>
      </c>
      <c r="U28" s="78">
        <v>111320.11</v>
      </c>
      <c r="V28" s="156">
        <f>AVERAGE(N28:U28)</f>
        <v>90235.944875</v>
      </c>
      <c r="W28" s="145">
        <f>V28/$V$31</f>
        <v>0.2965602391846231</v>
      </c>
    </row>
    <row r="29" spans="1:23" ht="12.75">
      <c r="A29" s="67" t="s">
        <v>243</v>
      </c>
      <c r="B29" s="77">
        <v>1330.3</v>
      </c>
      <c r="C29" s="77">
        <v>5963</v>
      </c>
      <c r="D29" s="77">
        <v>6232.1</v>
      </c>
      <c r="E29" s="77">
        <v>6886.7</v>
      </c>
      <c r="F29" s="77">
        <v>85.7</v>
      </c>
      <c r="G29" s="77">
        <v>-0.62</v>
      </c>
      <c r="H29" s="77">
        <v>0</v>
      </c>
      <c r="I29" s="78">
        <v>0</v>
      </c>
      <c r="J29" s="156">
        <f>AVERAGE(B29:I29)</f>
        <v>2562.1475000000005</v>
      </c>
      <c r="K29" s="145">
        <f>J29/$J$31</f>
        <v>0.009910501697022164</v>
      </c>
      <c r="M29" s="67" t="s">
        <v>243</v>
      </c>
      <c r="N29" s="77">
        <v>42714.6</v>
      </c>
      <c r="O29" s="77">
        <v>46587.7</v>
      </c>
      <c r="P29" s="77">
        <v>51339</v>
      </c>
      <c r="Q29" s="77">
        <v>47079.4</v>
      </c>
      <c r="R29" s="77">
        <v>37462.4</v>
      </c>
      <c r="S29" s="77">
        <v>21197.54</v>
      </c>
      <c r="T29" s="77">
        <v>20671.21</v>
      </c>
      <c r="U29" s="78">
        <v>21275.02</v>
      </c>
      <c r="V29" s="156">
        <f>AVERAGE(N29:U29)</f>
        <v>36040.85875</v>
      </c>
      <c r="W29" s="145">
        <f>V29/$V$31</f>
        <v>0.11844820493790187</v>
      </c>
    </row>
    <row r="30" spans="1:23" ht="12.75">
      <c r="A30" s="67" t="s">
        <v>244</v>
      </c>
      <c r="B30" s="79">
        <v>126804.69934381498</v>
      </c>
      <c r="C30" s="79">
        <v>91058.10330523756</v>
      </c>
      <c r="D30" s="79">
        <v>74341.11409210805</v>
      </c>
      <c r="E30" s="79">
        <v>85253.72225542432</v>
      </c>
      <c r="F30" s="79">
        <v>68235.31630238608</v>
      </c>
      <c r="G30" s="79">
        <v>65238.53148678387</v>
      </c>
      <c r="H30" s="79">
        <v>27047.478940766996</v>
      </c>
      <c r="I30" s="80">
        <v>24089.96650603449</v>
      </c>
      <c r="J30" s="156">
        <f>AVERAGE(B30:I30)</f>
        <v>70258.61652906954</v>
      </c>
      <c r="K30" s="145">
        <f>J30/$J$31</f>
        <v>0.27176348681790297</v>
      </c>
      <c r="M30" s="67" t="s">
        <v>244</v>
      </c>
      <c r="N30" s="79">
        <v>304237.2658674345</v>
      </c>
      <c r="O30" s="79">
        <v>226290.66614703444</v>
      </c>
      <c r="P30" s="79">
        <v>186951.9359589052</v>
      </c>
      <c r="Q30" s="79">
        <v>211153.61658796106</v>
      </c>
      <c r="R30" s="79">
        <v>175403.64883703933</v>
      </c>
      <c r="S30" s="79">
        <v>172921.1297346006</v>
      </c>
      <c r="T30" s="79">
        <v>82764.81626955417</v>
      </c>
      <c r="U30" s="80">
        <v>64264.598342434474</v>
      </c>
      <c r="V30" s="156">
        <f>AVERAGE(N30:U30)</f>
        <v>177998.4597181205</v>
      </c>
      <c r="W30" s="145">
        <f>V30/$V$31</f>
        <v>0.584991555877475</v>
      </c>
    </row>
    <row r="31" spans="1:23" ht="13.5" thickBot="1">
      <c r="A31" s="147" t="s">
        <v>240</v>
      </c>
      <c r="B31" s="158">
        <v>320165.459343815</v>
      </c>
      <c r="C31" s="158">
        <v>289738.86330523755</v>
      </c>
      <c r="D31" s="158">
        <v>286734.1740921081</v>
      </c>
      <c r="E31" s="158">
        <v>238504.68225542433</v>
      </c>
      <c r="F31" s="158">
        <v>216563.2763023861</v>
      </c>
      <c r="G31" s="158">
        <v>234364.50148678388</v>
      </c>
      <c r="H31" s="158">
        <v>236983.248940767</v>
      </c>
      <c r="I31" s="160">
        <v>245174.08650603448</v>
      </c>
      <c r="J31" s="154">
        <f>AVERAGE(B31:I31)</f>
        <v>258528.53652906956</v>
      </c>
      <c r="K31" s="151">
        <f>J31/$J$31</f>
        <v>1</v>
      </c>
      <c r="M31" s="147" t="s">
        <v>240</v>
      </c>
      <c r="N31" s="158">
        <v>425966.1858674345</v>
      </c>
      <c r="O31" s="158">
        <v>351140.8861470344</v>
      </c>
      <c r="P31" s="158">
        <v>320266.8959589052</v>
      </c>
      <c r="Q31" s="158">
        <v>352432.17658796103</v>
      </c>
      <c r="R31" s="158">
        <v>320270.9088370394</v>
      </c>
      <c r="S31" s="158">
        <v>287855.8797346006</v>
      </c>
      <c r="T31" s="158">
        <v>179409.44526955415</v>
      </c>
      <c r="U31" s="160">
        <v>196859.72834243448</v>
      </c>
      <c r="V31" s="154">
        <f>AVERAGE(N31:U31)</f>
        <v>304275.2633431205</v>
      </c>
      <c r="W31" s="151">
        <f>V31/$V$31</f>
        <v>1</v>
      </c>
    </row>
    <row r="32" ht="13.5" thickBot="1"/>
    <row r="33" spans="1:23" ht="12.75">
      <c r="A33" s="138" t="s">
        <v>249</v>
      </c>
      <c r="B33" s="139">
        <v>2002</v>
      </c>
      <c r="C33" s="139">
        <v>2003</v>
      </c>
      <c r="D33" s="139">
        <v>2004</v>
      </c>
      <c r="E33" s="139">
        <v>2005</v>
      </c>
      <c r="F33" s="139">
        <v>2006</v>
      </c>
      <c r="G33" s="139">
        <v>2007</v>
      </c>
      <c r="H33" s="139">
        <v>2008</v>
      </c>
      <c r="I33" s="142">
        <v>2009</v>
      </c>
      <c r="J33" s="139" t="s">
        <v>273</v>
      </c>
      <c r="K33" s="142" t="s">
        <v>274</v>
      </c>
      <c r="M33" s="161" t="s">
        <v>258</v>
      </c>
      <c r="N33" s="139">
        <v>2002</v>
      </c>
      <c r="O33" s="139">
        <v>2003</v>
      </c>
      <c r="P33" s="139">
        <v>2004</v>
      </c>
      <c r="Q33" s="139">
        <v>2005</v>
      </c>
      <c r="R33" s="139">
        <v>2006</v>
      </c>
      <c r="S33" s="139">
        <v>2007</v>
      </c>
      <c r="T33" s="139">
        <v>2008</v>
      </c>
      <c r="U33" s="142">
        <v>2009</v>
      </c>
      <c r="V33" s="139" t="s">
        <v>273</v>
      </c>
      <c r="W33" s="142" t="s">
        <v>274</v>
      </c>
    </row>
    <row r="34" spans="1:23" ht="12.75">
      <c r="A34" s="67" t="s">
        <v>242</v>
      </c>
      <c r="B34" s="77">
        <v>33064.82</v>
      </c>
      <c r="C34" s="77">
        <v>29515.058</v>
      </c>
      <c r="D34" s="77">
        <v>33047.62</v>
      </c>
      <c r="E34" s="77">
        <v>33055.02</v>
      </c>
      <c r="F34" s="77">
        <v>33047.82</v>
      </c>
      <c r="G34" s="77">
        <v>27630.76</v>
      </c>
      <c r="H34" s="77">
        <v>31203.25</v>
      </c>
      <c r="I34" s="78">
        <v>60177.997</v>
      </c>
      <c r="J34" s="156">
        <f>AVERAGE(B34:I34)</f>
        <v>35092.793125</v>
      </c>
      <c r="K34" s="145">
        <f>J34/$J$37</f>
        <v>0.34002789153485025</v>
      </c>
      <c r="M34" s="72" t="s">
        <v>242</v>
      </c>
      <c r="N34" s="77">
        <v>53746.41</v>
      </c>
      <c r="O34" s="77">
        <v>53231.11</v>
      </c>
      <c r="P34" s="77">
        <v>52897.61</v>
      </c>
      <c r="Q34" s="77">
        <v>52931.11</v>
      </c>
      <c r="R34" s="77">
        <v>110326.91</v>
      </c>
      <c r="S34" s="77">
        <v>71704.9</v>
      </c>
      <c r="T34" s="77">
        <v>77949.02400000002</v>
      </c>
      <c r="U34" s="78">
        <v>95358.431</v>
      </c>
      <c r="V34" s="156">
        <f>AVERAGE(N34:U34)</f>
        <v>71018.18812500002</v>
      </c>
      <c r="W34" s="145">
        <f>V34/$V$37</f>
        <v>0.22824584602217982</v>
      </c>
    </row>
    <row r="35" spans="1:23" ht="12.75">
      <c r="A35" s="67" t="s">
        <v>243</v>
      </c>
      <c r="B35" s="77">
        <v>20649.5</v>
      </c>
      <c r="C35" s="77">
        <v>23079.9</v>
      </c>
      <c r="D35" s="77">
        <v>30128.2</v>
      </c>
      <c r="E35" s="77">
        <v>36023.3</v>
      </c>
      <c r="F35" s="77">
        <v>24321.7</v>
      </c>
      <c r="G35" s="77">
        <v>15014.7</v>
      </c>
      <c r="H35" s="77">
        <v>13636.47</v>
      </c>
      <c r="I35" s="78">
        <v>13823.23</v>
      </c>
      <c r="J35" s="156">
        <f>AVERAGE(B35:I35)</f>
        <v>22084.625000000004</v>
      </c>
      <c r="K35" s="145">
        <f>J35/$J$37</f>
        <v>0.21398662817574868</v>
      </c>
      <c r="M35" s="72" t="s">
        <v>243</v>
      </c>
      <c r="N35" s="77">
        <v>78875.1</v>
      </c>
      <c r="O35" s="77">
        <v>94399.1</v>
      </c>
      <c r="P35" s="77">
        <v>87935.3</v>
      </c>
      <c r="Q35" s="77">
        <v>84134.3</v>
      </c>
      <c r="R35" s="77">
        <v>36806.9</v>
      </c>
      <c r="S35" s="77">
        <v>30644.03</v>
      </c>
      <c r="T35" s="77">
        <v>27441.32</v>
      </c>
      <c r="U35" s="78">
        <v>28790.77</v>
      </c>
      <c r="V35" s="156">
        <f>AVERAGE(N35:U35)</f>
        <v>58628.3525</v>
      </c>
      <c r="W35" s="145">
        <f>V35/$V$37</f>
        <v>0.1884260676109593</v>
      </c>
    </row>
    <row r="36" spans="1:23" ht="12.75">
      <c r="A36" s="67" t="s">
        <v>244</v>
      </c>
      <c r="B36" s="79">
        <v>83048.17754016625</v>
      </c>
      <c r="C36" s="79">
        <v>59963.31052141953</v>
      </c>
      <c r="D36" s="79">
        <v>48883.19157593314</v>
      </c>
      <c r="E36" s="79">
        <v>56491.763979973795</v>
      </c>
      <c r="F36" s="79">
        <v>44495.38714044898</v>
      </c>
      <c r="G36" s="79">
        <v>42251.14494784601</v>
      </c>
      <c r="H36" s="79">
        <v>17507.708789752658</v>
      </c>
      <c r="I36" s="80">
        <v>15585.019011387947</v>
      </c>
      <c r="J36" s="156">
        <f>AVERAGE(B36:I36)</f>
        <v>46028.21293836604</v>
      </c>
      <c r="K36" s="145">
        <f>J36/$J$37</f>
        <v>0.4459854802894012</v>
      </c>
      <c r="M36" s="72" t="s">
        <v>244</v>
      </c>
      <c r="N36" s="79">
        <v>319437.5976553957</v>
      </c>
      <c r="O36" s="79">
        <v>232866.42566769285</v>
      </c>
      <c r="P36" s="79">
        <v>193617.8479349461</v>
      </c>
      <c r="Q36" s="79">
        <v>217177.40538262128</v>
      </c>
      <c r="R36" s="79">
        <v>183550.9257352851</v>
      </c>
      <c r="S36" s="79">
        <v>166039.9854868758</v>
      </c>
      <c r="T36" s="79">
        <v>73861.58077407088</v>
      </c>
      <c r="U36" s="80">
        <v>65458.14078936566</v>
      </c>
      <c r="V36" s="156">
        <f>AVERAGE(N36:U36)</f>
        <v>181501.23867828166</v>
      </c>
      <c r="W36" s="145">
        <f>V36/$V$37</f>
        <v>0.5833280863668608</v>
      </c>
    </row>
    <row r="37" spans="1:23" ht="13.5" thickBot="1">
      <c r="A37" s="147" t="s">
        <v>240</v>
      </c>
      <c r="B37" s="158">
        <v>136762.49754016625</v>
      </c>
      <c r="C37" s="158">
        <v>112558.26852141952</v>
      </c>
      <c r="D37" s="158">
        <v>112059.01157593314</v>
      </c>
      <c r="E37" s="158">
        <v>125570.0839799738</v>
      </c>
      <c r="F37" s="158">
        <v>101864.90714044898</v>
      </c>
      <c r="G37" s="158">
        <v>84896.60494784602</v>
      </c>
      <c r="H37" s="158">
        <v>62347.42878975266</v>
      </c>
      <c r="I37" s="160">
        <v>89586.24601138795</v>
      </c>
      <c r="J37" s="154">
        <f>AVERAGE(B37:I37)</f>
        <v>103205.63106336603</v>
      </c>
      <c r="K37" s="151">
        <f>J37/$J$37</f>
        <v>1</v>
      </c>
      <c r="M37" s="162" t="s">
        <v>240</v>
      </c>
      <c r="N37" s="158">
        <v>452059.1076553957</v>
      </c>
      <c r="O37" s="158">
        <v>380496.63566769287</v>
      </c>
      <c r="P37" s="158">
        <v>334450.7579349461</v>
      </c>
      <c r="Q37" s="158">
        <v>354242.81538262125</v>
      </c>
      <c r="R37" s="158">
        <v>330684.7357352851</v>
      </c>
      <c r="S37" s="158">
        <v>268388.9154868758</v>
      </c>
      <c r="T37" s="158">
        <v>179251.9247740709</v>
      </c>
      <c r="U37" s="160">
        <v>189607.34178936566</v>
      </c>
      <c r="V37" s="154">
        <f>AVERAGE(N37:U37)</f>
        <v>311147.7793032817</v>
      </c>
      <c r="W37" s="151">
        <f>V37/$V$37</f>
        <v>1</v>
      </c>
    </row>
    <row r="38" ht="13.5" thickBot="1"/>
    <row r="39" spans="1:23" ht="12.75">
      <c r="A39" s="138" t="s">
        <v>250</v>
      </c>
      <c r="B39" s="139">
        <v>2002</v>
      </c>
      <c r="C39" s="139">
        <v>2003</v>
      </c>
      <c r="D39" s="139">
        <v>2004</v>
      </c>
      <c r="E39" s="139">
        <v>2005</v>
      </c>
      <c r="F39" s="139">
        <v>2006</v>
      </c>
      <c r="G39" s="139">
        <v>2007</v>
      </c>
      <c r="H39" s="139">
        <v>2008</v>
      </c>
      <c r="I39" s="142">
        <v>2009</v>
      </c>
      <c r="J39" s="139" t="s">
        <v>273</v>
      </c>
      <c r="K39" s="142" t="s">
        <v>274</v>
      </c>
      <c r="M39" s="138" t="s">
        <v>259</v>
      </c>
      <c r="N39" s="139">
        <v>2002</v>
      </c>
      <c r="O39" s="139">
        <v>2003</v>
      </c>
      <c r="P39" s="139">
        <v>2004</v>
      </c>
      <c r="Q39" s="139">
        <v>2005</v>
      </c>
      <c r="R39" s="139">
        <v>2006</v>
      </c>
      <c r="S39" s="139">
        <v>2007</v>
      </c>
      <c r="T39" s="139">
        <v>2008</v>
      </c>
      <c r="U39" s="142">
        <v>2009</v>
      </c>
      <c r="V39" s="139" t="s">
        <v>273</v>
      </c>
      <c r="W39" s="142" t="s">
        <v>274</v>
      </c>
    </row>
    <row r="40" spans="1:23" ht="12.75">
      <c r="A40" s="163" t="s">
        <v>242</v>
      </c>
      <c r="B40" s="77">
        <v>327280.53</v>
      </c>
      <c r="C40" s="77">
        <v>323073.13</v>
      </c>
      <c r="D40" s="77">
        <v>347934.43</v>
      </c>
      <c r="E40" s="77">
        <v>318892.13</v>
      </c>
      <c r="F40" s="77">
        <v>674285.43</v>
      </c>
      <c r="G40" s="77">
        <v>623955.97</v>
      </c>
      <c r="H40" s="77">
        <v>622270.17</v>
      </c>
      <c r="I40" s="78">
        <v>745061.31</v>
      </c>
      <c r="J40" s="156">
        <f>AVERAGE(B40:I40)</f>
        <v>497844.1375</v>
      </c>
      <c r="K40" s="145">
        <f>J40/$J$43</f>
        <v>0.38994217453720864</v>
      </c>
      <c r="M40" s="67" t="s">
        <v>242</v>
      </c>
      <c r="N40" s="77">
        <v>36890.83</v>
      </c>
      <c r="O40" s="77">
        <v>36033.13</v>
      </c>
      <c r="P40" s="77">
        <v>36268.73</v>
      </c>
      <c r="Q40" s="77">
        <v>37157.93</v>
      </c>
      <c r="R40" s="77">
        <v>41844.758571428574</v>
      </c>
      <c r="S40" s="77">
        <v>48986.56</v>
      </c>
      <c r="T40" s="77">
        <v>36354.021</v>
      </c>
      <c r="U40" s="78">
        <v>39773.431</v>
      </c>
      <c r="V40" s="156">
        <f>AVERAGE(N40:U40)</f>
        <v>39163.673821428565</v>
      </c>
      <c r="W40" s="145">
        <f>V40/$V$43</f>
        <v>0.044181843768170824</v>
      </c>
    </row>
    <row r="41" spans="1:23" ht="12.75">
      <c r="A41" s="163" t="s">
        <v>243</v>
      </c>
      <c r="B41" s="77">
        <v>491411.2</v>
      </c>
      <c r="C41" s="77">
        <v>436972.8</v>
      </c>
      <c r="D41" s="77">
        <v>547475.2</v>
      </c>
      <c r="E41" s="77">
        <v>456524.2</v>
      </c>
      <c r="F41" s="77">
        <v>157263</v>
      </c>
      <c r="G41" s="77">
        <v>224046.23</v>
      </c>
      <c r="H41" s="77">
        <v>150239.82</v>
      </c>
      <c r="I41" s="78">
        <v>165941.88</v>
      </c>
      <c r="J41" s="156">
        <f>AVERAGE(B41:I41)</f>
        <v>328734.29124999995</v>
      </c>
      <c r="K41" s="145">
        <f>J41/$J$43</f>
        <v>0.25748493297256725</v>
      </c>
      <c r="M41" s="67" t="s">
        <v>243</v>
      </c>
      <c r="N41" s="77">
        <v>40412.6</v>
      </c>
      <c r="O41" s="77">
        <v>41819.8</v>
      </c>
      <c r="P41" s="77">
        <v>40544.9</v>
      </c>
      <c r="Q41" s="77">
        <v>40933.5</v>
      </c>
      <c r="R41" s="77">
        <v>19782.5</v>
      </c>
      <c r="S41" s="77">
        <v>22603.59</v>
      </c>
      <c r="T41" s="77">
        <v>16100.83</v>
      </c>
      <c r="U41" s="78">
        <v>16926.46</v>
      </c>
      <c r="V41" s="156">
        <f>AVERAGE(N41:U41)</f>
        <v>29890.522499999995</v>
      </c>
      <c r="W41" s="145">
        <f>V41/$V$43</f>
        <v>0.033720493160716014</v>
      </c>
    </row>
    <row r="42" spans="1:23" ht="12.75">
      <c r="A42" s="163" t="s">
        <v>244</v>
      </c>
      <c r="B42" s="79">
        <v>658819.8291561508</v>
      </c>
      <c r="C42" s="79">
        <v>552533.4676920044</v>
      </c>
      <c r="D42" s="79">
        <v>517736.144447653</v>
      </c>
      <c r="E42" s="79">
        <v>559285.3064853082</v>
      </c>
      <c r="F42" s="79">
        <v>449176.88882803405</v>
      </c>
      <c r="G42" s="79">
        <v>413718.9349583647</v>
      </c>
      <c r="H42" s="79">
        <v>254599.6734783759</v>
      </c>
      <c r="I42" s="80">
        <v>195204.150684586</v>
      </c>
      <c r="J42" s="156">
        <f>AVERAGE(B42:I42)</f>
        <v>450134.2994663096</v>
      </c>
      <c r="K42" s="145">
        <f>J42/$J$43</f>
        <v>0.3525728924902241</v>
      </c>
      <c r="M42" s="67" t="s">
        <v>244</v>
      </c>
      <c r="N42" s="79">
        <v>1475115.4563392112</v>
      </c>
      <c r="O42" s="79">
        <v>1059338.2412358136</v>
      </c>
      <c r="P42" s="79">
        <v>864924.3461941694</v>
      </c>
      <c r="Q42" s="79">
        <v>992082.9146415929</v>
      </c>
      <c r="R42" s="79">
        <v>793717.9824210226</v>
      </c>
      <c r="S42" s="79">
        <v>758783.6205565236</v>
      </c>
      <c r="T42" s="79">
        <v>314657.75969007023</v>
      </c>
      <c r="U42" s="80">
        <v>280306.8088092265</v>
      </c>
      <c r="V42" s="156">
        <f>AVERAGE(N42:U42)</f>
        <v>817365.8912359539</v>
      </c>
      <c r="W42" s="145">
        <f>V42/$V$43</f>
        <v>0.9220976630711135</v>
      </c>
    </row>
    <row r="43" spans="1:23" ht="13.5" thickBot="1">
      <c r="A43" s="147" t="s">
        <v>240</v>
      </c>
      <c r="B43" s="158">
        <v>1477511.5591561508</v>
      </c>
      <c r="C43" s="158">
        <v>1312579.3976920045</v>
      </c>
      <c r="D43" s="158">
        <v>1413145.774447653</v>
      </c>
      <c r="E43" s="158">
        <v>1334701.6364853084</v>
      </c>
      <c r="F43" s="158">
        <v>1280725.3188280342</v>
      </c>
      <c r="G43" s="158">
        <v>1261721.1349583645</v>
      </c>
      <c r="H43" s="158">
        <v>1027109.6634783761</v>
      </c>
      <c r="I43" s="160">
        <v>1106207.340684586</v>
      </c>
      <c r="J43" s="154">
        <f>AVERAGE(B43:I43)</f>
        <v>1276712.7282163096</v>
      </c>
      <c r="K43" s="151">
        <f>J43/$J$43</f>
        <v>1</v>
      </c>
      <c r="M43" s="147" t="s">
        <v>240</v>
      </c>
      <c r="N43" s="158">
        <v>1552418.8863392111</v>
      </c>
      <c r="O43" s="158">
        <v>1137191.1712358135</v>
      </c>
      <c r="P43" s="158">
        <v>941737.9761941694</v>
      </c>
      <c r="Q43" s="158">
        <v>1070174.3446415928</v>
      </c>
      <c r="R43" s="158">
        <v>855345.2409924512</v>
      </c>
      <c r="S43" s="158">
        <v>830373.7705565236</v>
      </c>
      <c r="T43" s="158">
        <v>367112.61069007026</v>
      </c>
      <c r="U43" s="160">
        <v>337006.6998092265</v>
      </c>
      <c r="V43" s="154">
        <f>AVERAGE(N43:U43)</f>
        <v>886420.0875573822</v>
      </c>
      <c r="W43" s="151">
        <f>V43/$V$43</f>
        <v>1</v>
      </c>
    </row>
    <row r="44" ht="13.5" thickBot="1"/>
    <row r="45" spans="1:23" ht="12.75">
      <c r="A45" s="138" t="s">
        <v>251</v>
      </c>
      <c r="B45" s="139">
        <v>2002</v>
      </c>
      <c r="C45" s="139">
        <v>2003</v>
      </c>
      <c r="D45" s="139">
        <v>2004</v>
      </c>
      <c r="E45" s="139">
        <v>2005</v>
      </c>
      <c r="F45" s="139">
        <v>2006</v>
      </c>
      <c r="G45" s="139">
        <v>2007</v>
      </c>
      <c r="H45" s="139">
        <v>2008</v>
      </c>
      <c r="I45" s="142">
        <v>2009</v>
      </c>
      <c r="J45" s="139" t="s">
        <v>273</v>
      </c>
      <c r="K45" s="142" t="s">
        <v>274</v>
      </c>
      <c r="M45" s="138" t="s">
        <v>260</v>
      </c>
      <c r="N45" s="139">
        <v>2002</v>
      </c>
      <c r="O45" s="139">
        <v>2003</v>
      </c>
      <c r="P45" s="139">
        <v>2004</v>
      </c>
      <c r="Q45" s="139">
        <v>2005</v>
      </c>
      <c r="R45" s="139">
        <v>2006</v>
      </c>
      <c r="S45" s="139">
        <v>2007</v>
      </c>
      <c r="T45" s="139">
        <v>2008</v>
      </c>
      <c r="U45" s="142">
        <v>2009</v>
      </c>
      <c r="V45" s="139" t="s">
        <v>273</v>
      </c>
      <c r="W45" s="142" t="s">
        <v>274</v>
      </c>
    </row>
    <row r="46" spans="1:23" ht="12.75">
      <c r="A46" s="67" t="s">
        <v>242</v>
      </c>
      <c r="B46" s="77">
        <v>373312.5</v>
      </c>
      <c r="C46" s="77">
        <v>370249.8</v>
      </c>
      <c r="D46" s="77">
        <v>369196.7</v>
      </c>
      <c r="E46" s="77">
        <v>372602.9</v>
      </c>
      <c r="F46" s="77">
        <v>882319</v>
      </c>
      <c r="G46" s="77">
        <v>723928.64</v>
      </c>
      <c r="H46" s="77">
        <v>688127.52</v>
      </c>
      <c r="I46" s="78">
        <v>794619.64</v>
      </c>
      <c r="J46" s="146">
        <f>AVERAGE(B46:I46)</f>
        <v>571794.5875</v>
      </c>
      <c r="K46" s="145">
        <f>J46/$J$49</f>
        <v>0.3789109963656829</v>
      </c>
      <c r="M46" s="67" t="s">
        <v>242</v>
      </c>
      <c r="N46" s="77">
        <v>29063.84</v>
      </c>
      <c r="O46" s="77">
        <v>30212.93</v>
      </c>
      <c r="P46" s="77">
        <v>29840.73</v>
      </c>
      <c r="Q46" s="77">
        <v>29926.03</v>
      </c>
      <c r="R46" s="77">
        <v>38298.53</v>
      </c>
      <c r="S46" s="77">
        <v>38957</v>
      </c>
      <c r="T46" s="77">
        <v>29757.61</v>
      </c>
      <c r="U46" s="78">
        <v>31123.33</v>
      </c>
      <c r="V46" s="156">
        <f>AVERAGE(N46:U46)</f>
        <v>32147.5</v>
      </c>
      <c r="W46" s="145">
        <f>V46/$V$49</f>
        <v>0.28618363105043754</v>
      </c>
    </row>
    <row r="47" spans="1:23" ht="12.75">
      <c r="A47" s="67" t="s">
        <v>243</v>
      </c>
      <c r="B47" s="77">
        <v>830761.8</v>
      </c>
      <c r="C47" s="77">
        <v>832130.6</v>
      </c>
      <c r="D47" s="77">
        <v>860394</v>
      </c>
      <c r="E47" s="77">
        <v>809061.2</v>
      </c>
      <c r="F47" s="77">
        <v>400420</v>
      </c>
      <c r="G47" s="77">
        <v>286628.18</v>
      </c>
      <c r="H47" s="77">
        <v>269552.4</v>
      </c>
      <c r="I47" s="78">
        <v>276082.08</v>
      </c>
      <c r="J47" s="146">
        <f>AVERAGE(B47:I47)</f>
        <v>570628.7825</v>
      </c>
      <c r="K47" s="145">
        <f>J47/$J$49</f>
        <v>0.378138452616975</v>
      </c>
      <c r="M47" s="67" t="s">
        <v>243</v>
      </c>
      <c r="N47" s="77">
        <v>23301.3</v>
      </c>
      <c r="O47" s="77">
        <v>20874.2</v>
      </c>
      <c r="P47" s="77">
        <v>31376</v>
      </c>
      <c r="Q47" s="77">
        <v>14753</v>
      </c>
      <c r="R47" s="77">
        <v>19151.6</v>
      </c>
      <c r="S47" s="77">
        <v>11896.62</v>
      </c>
      <c r="T47" s="77">
        <v>8385.71</v>
      </c>
      <c r="U47" s="78">
        <v>8728.18</v>
      </c>
      <c r="V47" s="156">
        <f>AVERAGE(N47:U47)</f>
        <v>17308.32625</v>
      </c>
      <c r="W47" s="145">
        <f>V47/$V$49</f>
        <v>0.15408226623005217</v>
      </c>
    </row>
    <row r="48" spans="1:23" ht="12.75">
      <c r="A48" s="67" t="s">
        <v>244</v>
      </c>
      <c r="B48" s="79">
        <v>645045.7163400644</v>
      </c>
      <c r="C48" s="79">
        <v>465305.4012735857</v>
      </c>
      <c r="D48" s="79">
        <v>390047.87353125826</v>
      </c>
      <c r="E48" s="79">
        <v>442557.63398567575</v>
      </c>
      <c r="F48" s="79">
        <v>355071.0936086776</v>
      </c>
      <c r="G48" s="79">
        <v>340930.17054547777</v>
      </c>
      <c r="H48" s="79">
        <v>154660.43720027583</v>
      </c>
      <c r="I48" s="80">
        <v>139372.5116650758</v>
      </c>
      <c r="J48" s="146">
        <f>AVERAGE(B48:I48)</f>
        <v>366623.85476876143</v>
      </c>
      <c r="K48" s="145">
        <f>J48/$J$49</f>
        <v>0.24295055101734206</v>
      </c>
      <c r="M48" s="67" t="s">
        <v>244</v>
      </c>
      <c r="N48" s="79">
        <v>110981.44068801402</v>
      </c>
      <c r="O48" s="79">
        <v>80747.77728889287</v>
      </c>
      <c r="P48" s="79">
        <v>66855.86560999855</v>
      </c>
      <c r="Q48" s="79">
        <v>77055.02286147105</v>
      </c>
      <c r="R48" s="79">
        <v>61724.319381715526</v>
      </c>
      <c r="S48" s="79">
        <v>57632.7099929689</v>
      </c>
      <c r="T48" s="79">
        <v>25516.571819941153</v>
      </c>
      <c r="U48" s="80">
        <v>22493.456005827335</v>
      </c>
      <c r="V48" s="156">
        <f>AVERAGE(N48:U48)</f>
        <v>62875.89545610368</v>
      </c>
      <c r="W48" s="145">
        <f>V48/$V$49</f>
        <v>0.5597341027195103</v>
      </c>
    </row>
    <row r="49" spans="1:23" ht="13.5" thickBot="1">
      <c r="A49" s="147" t="s">
        <v>240</v>
      </c>
      <c r="B49" s="158">
        <v>1849120.0163400644</v>
      </c>
      <c r="C49" s="158">
        <v>1667685.8012735858</v>
      </c>
      <c r="D49" s="158">
        <v>1619638.5735312582</v>
      </c>
      <c r="E49" s="158">
        <v>1624221.733985676</v>
      </c>
      <c r="F49" s="158">
        <v>1637810.0936086776</v>
      </c>
      <c r="G49" s="158">
        <v>1351486.9905454777</v>
      </c>
      <c r="H49" s="158">
        <v>1112340.3572002759</v>
      </c>
      <c r="I49" s="160">
        <v>1210074.2316650758</v>
      </c>
      <c r="J49" s="154">
        <f>AVERAGE(B49:I49)</f>
        <v>1509047.2247687615</v>
      </c>
      <c r="K49" s="151">
        <f>J49/$J$49</f>
        <v>1</v>
      </c>
      <c r="M49" s="147" t="s">
        <v>240</v>
      </c>
      <c r="N49" s="158">
        <v>163346.58068801402</v>
      </c>
      <c r="O49" s="158">
        <v>131834.9072888929</v>
      </c>
      <c r="P49" s="158">
        <v>128072.59560999855</v>
      </c>
      <c r="Q49" s="158">
        <v>121734.05286147105</v>
      </c>
      <c r="R49" s="158">
        <v>119174.44938171553</v>
      </c>
      <c r="S49" s="158">
        <v>108486.3299929689</v>
      </c>
      <c r="T49" s="158">
        <v>63659.89181994114</v>
      </c>
      <c r="U49" s="160">
        <v>62344.96600582734</v>
      </c>
      <c r="V49" s="154">
        <f>AVERAGE(N49:U49)</f>
        <v>112331.72170610368</v>
      </c>
      <c r="W49" s="151">
        <f>V49/$V$49</f>
        <v>1</v>
      </c>
    </row>
    <row r="50" ht="13.5" thickBot="1"/>
    <row r="51" spans="1:11" ht="12.75">
      <c r="A51" s="138" t="s">
        <v>252</v>
      </c>
      <c r="B51" s="139">
        <v>2002</v>
      </c>
      <c r="C51" s="139">
        <v>2003</v>
      </c>
      <c r="D51" s="139">
        <v>2004</v>
      </c>
      <c r="E51" s="139">
        <v>2005</v>
      </c>
      <c r="F51" s="139">
        <v>2006</v>
      </c>
      <c r="G51" s="139">
        <v>2007</v>
      </c>
      <c r="H51" s="139">
        <v>2008</v>
      </c>
      <c r="I51" s="142">
        <v>2009</v>
      </c>
      <c r="J51" s="139" t="s">
        <v>273</v>
      </c>
      <c r="K51" s="142" t="s">
        <v>274</v>
      </c>
    </row>
    <row r="52" spans="1:11" ht="12.75">
      <c r="A52" s="67" t="s">
        <v>242</v>
      </c>
      <c r="B52" s="77">
        <v>164852.55</v>
      </c>
      <c r="C52" s="77">
        <v>165000.95</v>
      </c>
      <c r="D52" s="77">
        <v>164997.45</v>
      </c>
      <c r="E52" s="77">
        <v>157067.75</v>
      </c>
      <c r="F52" s="77">
        <v>162401.35</v>
      </c>
      <c r="G52" s="77">
        <v>230645.96</v>
      </c>
      <c r="H52" s="77">
        <v>240215.055</v>
      </c>
      <c r="I52" s="78">
        <v>338370.60899999994</v>
      </c>
      <c r="J52" s="156">
        <f>AVERAGE(B52:I52)</f>
        <v>202943.95924999999</v>
      </c>
      <c r="K52" s="145">
        <f>J52/$J$55</f>
        <v>0.46147177552608104</v>
      </c>
    </row>
    <row r="53" spans="1:11" ht="12.75">
      <c r="A53" s="67" t="s">
        <v>243</v>
      </c>
      <c r="B53" s="77">
        <v>172047</v>
      </c>
      <c r="C53" s="77">
        <v>177659.7</v>
      </c>
      <c r="D53" s="77">
        <v>214584.3</v>
      </c>
      <c r="E53" s="77">
        <v>219299</v>
      </c>
      <c r="F53" s="77">
        <v>116667.2</v>
      </c>
      <c r="G53" s="77">
        <v>78887.94</v>
      </c>
      <c r="H53" s="77">
        <v>71518.16</v>
      </c>
      <c r="I53" s="78">
        <v>71689.36</v>
      </c>
      <c r="J53" s="156">
        <f>AVERAGE(B53:I53)</f>
        <v>140294.0825</v>
      </c>
      <c r="K53" s="145">
        <f>J53/$J$55</f>
        <v>0.3190129905139194</v>
      </c>
    </row>
    <row r="54" spans="1:14" ht="12.75">
      <c r="A54" s="67" t="s">
        <v>244</v>
      </c>
      <c r="B54" s="79">
        <v>138509.2902779483</v>
      </c>
      <c r="C54" s="79">
        <v>145646.7601009114</v>
      </c>
      <c r="D54" s="79">
        <v>127450.70800697235</v>
      </c>
      <c r="E54" s="79">
        <v>111090.00091970724</v>
      </c>
      <c r="F54" s="79">
        <v>106563.78957457385</v>
      </c>
      <c r="G54" s="79">
        <v>66561.55843252466</v>
      </c>
      <c r="H54" s="79">
        <v>46958.219663232114</v>
      </c>
      <c r="I54" s="80">
        <v>29518.965127026164</v>
      </c>
      <c r="J54" s="156">
        <f>AVERAGE(B54:I54)</f>
        <v>96537.41151286202</v>
      </c>
      <c r="K54" s="145">
        <f>J54/$J$55</f>
        <v>0.21951523395999958</v>
      </c>
      <c r="N54" s="164"/>
    </row>
    <row r="55" spans="1:11" ht="13.5" thickBot="1">
      <c r="A55" s="147" t="s">
        <v>240</v>
      </c>
      <c r="B55" s="158">
        <v>475408.84027794836</v>
      </c>
      <c r="C55" s="158">
        <v>488307.4101009114</v>
      </c>
      <c r="D55" s="158">
        <v>507032.45800697233</v>
      </c>
      <c r="E55" s="158">
        <v>487456.75091970724</v>
      </c>
      <c r="F55" s="158">
        <v>385632.33957457385</v>
      </c>
      <c r="G55" s="158">
        <v>376095.4584325247</v>
      </c>
      <c r="H55" s="158">
        <v>358691.43466323207</v>
      </c>
      <c r="I55" s="160">
        <v>439578.93412702606</v>
      </c>
      <c r="J55" s="154">
        <f>AVERAGE(B55:I55)</f>
        <v>439775.453262862</v>
      </c>
      <c r="K55" s="151">
        <f>J55/$J$55</f>
        <v>1</v>
      </c>
    </row>
    <row r="56" ht="13.5" thickBot="1"/>
    <row r="57" spans="1:6" ht="13.5" thickBot="1">
      <c r="A57" s="187" t="s">
        <v>272</v>
      </c>
      <c r="B57" s="188"/>
      <c r="C57" s="188"/>
      <c r="D57" s="188"/>
      <c r="E57" s="188"/>
      <c r="F57" s="189"/>
    </row>
    <row r="58" spans="1:6" ht="13.5" thickBot="1">
      <c r="A58" s="165" t="s">
        <v>267</v>
      </c>
      <c r="B58" s="166" t="s">
        <v>268</v>
      </c>
      <c r="C58" s="167" t="s">
        <v>91</v>
      </c>
      <c r="D58" s="166" t="s">
        <v>268</v>
      </c>
      <c r="E58" s="168" t="s">
        <v>269</v>
      </c>
      <c r="F58" s="166" t="s">
        <v>268</v>
      </c>
    </row>
    <row r="59" spans="1:6" ht="12.75">
      <c r="A59" s="132" t="s">
        <v>223</v>
      </c>
      <c r="B59" s="133">
        <v>0.45631275714432035</v>
      </c>
      <c r="C59" s="132" t="s">
        <v>223</v>
      </c>
      <c r="D59" s="133">
        <v>0.20116937644728866</v>
      </c>
      <c r="E59" s="132" t="s">
        <v>223</v>
      </c>
      <c r="F59" s="133">
        <v>0.34225293393108647</v>
      </c>
    </row>
    <row r="60" spans="1:6" ht="12.75">
      <c r="A60" s="134" t="s">
        <v>207</v>
      </c>
      <c r="B60" s="135">
        <v>0.4369509450694958</v>
      </c>
      <c r="C60" s="134" t="s">
        <v>207</v>
      </c>
      <c r="D60" s="135">
        <v>0.3981886942724697</v>
      </c>
      <c r="E60" s="134" t="s">
        <v>207</v>
      </c>
      <c r="F60" s="135">
        <v>0.16455660440180545</v>
      </c>
    </row>
    <row r="61" spans="1:6" ht="12.75">
      <c r="A61" s="134" t="s">
        <v>208</v>
      </c>
      <c r="B61" s="135">
        <v>0.5719703479261125</v>
      </c>
      <c r="C61" s="134" t="s">
        <v>208</v>
      </c>
      <c r="D61" s="135">
        <v>0.25889681787982843</v>
      </c>
      <c r="E61" s="134" t="s">
        <v>208</v>
      </c>
      <c r="F61" s="135">
        <v>0.1683142404860595</v>
      </c>
    </row>
    <row r="62" spans="1:6" ht="12.75">
      <c r="A62" s="134" t="s">
        <v>209</v>
      </c>
      <c r="B62" s="135">
        <v>0.2915113517009502</v>
      </c>
      <c r="C62" s="134" t="s">
        <v>209</v>
      </c>
      <c r="D62" s="135">
        <v>0.20334515349072904</v>
      </c>
      <c r="E62" s="134" t="s">
        <v>209</v>
      </c>
      <c r="F62" s="135">
        <v>0.5035729050919971</v>
      </c>
    </row>
    <row r="63" spans="1:6" ht="12.75">
      <c r="A63" s="134" t="s">
        <v>210</v>
      </c>
      <c r="B63" s="135">
        <v>0.7170868742747369</v>
      </c>
      <c r="C63" s="134" t="s">
        <v>210</v>
      </c>
      <c r="D63" s="135">
        <v>0.009893405738878439</v>
      </c>
      <c r="E63" s="134" t="s">
        <v>210</v>
      </c>
      <c r="F63" s="135">
        <v>0.27176348681790297</v>
      </c>
    </row>
    <row r="64" spans="1:6" ht="12.75">
      <c r="A64" s="134" t="s">
        <v>211</v>
      </c>
      <c r="B64" s="135">
        <v>0.33907764106457633</v>
      </c>
      <c r="C64" s="134" t="s">
        <v>211</v>
      </c>
      <c r="D64" s="135">
        <v>0.21338861577994644</v>
      </c>
      <c r="E64" s="134" t="s">
        <v>211</v>
      </c>
      <c r="F64" s="135">
        <v>0.4459854802894012</v>
      </c>
    </row>
    <row r="65" spans="1:6" ht="12.75">
      <c r="A65" s="134" t="s">
        <v>270</v>
      </c>
      <c r="B65" s="135">
        <v>0.38948236386871055</v>
      </c>
      <c r="C65" s="134" t="s">
        <v>270</v>
      </c>
      <c r="D65" s="135">
        <v>0.2571813127773452</v>
      </c>
      <c r="E65" s="134" t="s">
        <v>270</v>
      </c>
      <c r="F65" s="135">
        <v>0.3525728924902241</v>
      </c>
    </row>
    <row r="66" spans="1:6" ht="12.75">
      <c r="A66" s="134" t="s">
        <v>213</v>
      </c>
      <c r="B66" s="135">
        <v>0.37835535839948864</v>
      </c>
      <c r="C66" s="134" t="s">
        <v>213</v>
      </c>
      <c r="D66" s="135">
        <v>0.37758394751480806</v>
      </c>
      <c r="E66" s="134" t="s">
        <v>213</v>
      </c>
      <c r="F66" s="135">
        <v>0.24295055101734206</v>
      </c>
    </row>
    <row r="67" spans="1:6" ht="12.75">
      <c r="A67" s="134" t="s">
        <v>214</v>
      </c>
      <c r="B67" s="135">
        <v>0.46126763309857105</v>
      </c>
      <c r="C67" s="134" t="s">
        <v>214</v>
      </c>
      <c r="D67" s="135">
        <v>0.3188718679366686</v>
      </c>
      <c r="E67" s="134" t="s">
        <v>214</v>
      </c>
      <c r="F67" s="135">
        <v>0.21951523395999958</v>
      </c>
    </row>
    <row r="68" spans="1:6" ht="12.75">
      <c r="A68" s="134" t="s">
        <v>271</v>
      </c>
      <c r="B68" s="135">
        <v>0.22605322734975916</v>
      </c>
      <c r="C68" s="134" t="s">
        <v>271</v>
      </c>
      <c r="D68" s="135">
        <v>0.05021484852333118</v>
      </c>
      <c r="E68" s="134" t="s">
        <v>271</v>
      </c>
      <c r="F68" s="135">
        <v>0.7226415813371813</v>
      </c>
    </row>
    <row r="69" spans="1:6" ht="12.75">
      <c r="A69" s="134" t="s">
        <v>216</v>
      </c>
      <c r="B69" s="135">
        <v>0.3934006364181788</v>
      </c>
      <c r="C69" s="134" t="s">
        <v>216</v>
      </c>
      <c r="D69" s="135">
        <v>0.3480130427044761</v>
      </c>
      <c r="E69" s="134" t="s">
        <v>216</v>
      </c>
      <c r="F69" s="135">
        <v>0.25839858371976115</v>
      </c>
    </row>
    <row r="70" spans="1:6" ht="12.75">
      <c r="A70" s="134" t="s">
        <v>217</v>
      </c>
      <c r="B70" s="135">
        <v>0.3744017318484857</v>
      </c>
      <c r="C70" s="134" t="s">
        <v>217</v>
      </c>
      <c r="D70" s="135">
        <v>0.1279209254808328</v>
      </c>
      <c r="E70" s="134" t="s">
        <v>217</v>
      </c>
      <c r="F70" s="135">
        <v>0.4961260836372505</v>
      </c>
    </row>
    <row r="71" spans="1:6" ht="12.75">
      <c r="A71" s="134" t="s">
        <v>218</v>
      </c>
      <c r="B71" s="135">
        <v>0.12240934830036132</v>
      </c>
      <c r="C71" s="134" t="s">
        <v>218</v>
      </c>
      <c r="D71" s="135">
        <v>0.075271843287904</v>
      </c>
      <c r="E71" s="134" t="s">
        <v>218</v>
      </c>
      <c r="F71" s="135">
        <v>0.8013232381056097</v>
      </c>
    </row>
    <row r="72" spans="1:6" ht="12.75">
      <c r="A72" s="134" t="s">
        <v>219</v>
      </c>
      <c r="B72" s="135">
        <v>0.29563528892857754</v>
      </c>
      <c r="C72" s="134" t="s">
        <v>219</v>
      </c>
      <c r="D72" s="135">
        <v>0.11807877342615682</v>
      </c>
      <c r="E72" s="134" t="s">
        <v>219</v>
      </c>
      <c r="F72" s="135">
        <v>0.584991555877475</v>
      </c>
    </row>
    <row r="73" spans="1:6" ht="12.75">
      <c r="A73" s="134" t="s">
        <v>220</v>
      </c>
      <c r="B73" s="135">
        <v>0.2274656770946041</v>
      </c>
      <c r="C73" s="134" t="s">
        <v>220</v>
      </c>
      <c r="D73" s="135">
        <v>0.18778200698222366</v>
      </c>
      <c r="E73" s="134" t="s">
        <v>220</v>
      </c>
      <c r="F73" s="135">
        <v>0.5833280863668608</v>
      </c>
    </row>
    <row r="74" spans="1:6" ht="12.75">
      <c r="A74" s="134" t="s">
        <v>221</v>
      </c>
      <c r="B74" s="135">
        <v>0.043924538985907945</v>
      </c>
      <c r="C74" s="134" t="s">
        <v>221</v>
      </c>
      <c r="D74" s="135">
        <v>0.03352411285128298</v>
      </c>
      <c r="E74" s="134" t="s">
        <v>221</v>
      </c>
      <c r="F74" s="135">
        <v>0.9220976630711135</v>
      </c>
    </row>
    <row r="75" spans="1:6" ht="13.5" thickBot="1">
      <c r="A75" s="136" t="s">
        <v>222</v>
      </c>
      <c r="B75" s="137">
        <v>0.2852181034422717</v>
      </c>
      <c r="C75" s="136" t="s">
        <v>222</v>
      </c>
      <c r="D75" s="137">
        <v>0.15356242279446572</v>
      </c>
      <c r="E75" s="136" t="s">
        <v>222</v>
      </c>
      <c r="F75" s="137">
        <v>0.5597341027195103</v>
      </c>
    </row>
    <row r="77" ht="12.75">
      <c r="A77" s="169"/>
    </row>
    <row r="78" ht="12.75">
      <c r="A78" s="169"/>
    </row>
    <row r="79" ht="12.75">
      <c r="A79" s="169"/>
    </row>
    <row r="80" ht="12.75">
      <c r="A80" s="169"/>
    </row>
    <row r="81" ht="12.75">
      <c r="A81" s="169"/>
    </row>
    <row r="82" ht="12.75">
      <c r="A82" s="169"/>
    </row>
    <row r="83" ht="12.75">
      <c r="A83" s="169"/>
    </row>
    <row r="84" ht="12.75">
      <c r="A84" s="169"/>
    </row>
    <row r="85" ht="12.75">
      <c r="A85" s="169"/>
    </row>
    <row r="86" ht="12.75">
      <c r="A86" s="169"/>
    </row>
  </sheetData>
  <mergeCells count="1">
    <mergeCell ref="A57:F57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5"/>
  <sheetViews>
    <sheetView workbookViewId="0" topLeftCell="B185">
      <selection activeCell="K206" sqref="K206"/>
    </sheetView>
  </sheetViews>
  <sheetFormatPr defaultColWidth="11.421875" defaultRowHeight="12.75"/>
  <cols>
    <col min="1" max="1" width="86.421875" style="0" bestFit="1" customWidth="1"/>
  </cols>
  <sheetData>
    <row r="1" spans="1:9" ht="12.75">
      <c r="A1" s="1" t="s">
        <v>190</v>
      </c>
      <c r="B1" s="14">
        <v>2002</v>
      </c>
      <c r="C1" s="14">
        <v>2003</v>
      </c>
      <c r="D1" s="14">
        <v>2004</v>
      </c>
      <c r="E1" s="14">
        <v>2005</v>
      </c>
      <c r="F1" s="14">
        <v>2006</v>
      </c>
      <c r="G1" s="14">
        <v>2007</v>
      </c>
      <c r="H1" s="14">
        <v>2008</v>
      </c>
      <c r="I1" s="14">
        <v>2009</v>
      </c>
    </row>
    <row r="2" spans="1:9" ht="12.75">
      <c r="A2" s="2"/>
      <c r="B2" s="15"/>
      <c r="C2" s="15"/>
      <c r="D2" s="15"/>
      <c r="E2" s="15"/>
      <c r="F2" s="15"/>
      <c r="G2" s="15"/>
      <c r="H2" s="15"/>
      <c r="I2" s="15"/>
    </row>
    <row r="3" spans="1:9" ht="12.75">
      <c r="A3" s="3" t="s">
        <v>186</v>
      </c>
      <c r="B3" s="15"/>
      <c r="C3" s="15"/>
      <c r="D3" s="15"/>
      <c r="E3" s="15"/>
      <c r="F3" s="15"/>
      <c r="G3" s="15"/>
      <c r="H3" s="15"/>
      <c r="I3" s="15"/>
    </row>
    <row r="4" spans="1:9" ht="12.75">
      <c r="A4" s="2"/>
      <c r="B4" s="15"/>
      <c r="C4" s="15"/>
      <c r="D4" s="15"/>
      <c r="E4" s="15"/>
      <c r="F4" s="15"/>
      <c r="G4" s="15"/>
      <c r="H4" s="15"/>
      <c r="I4" s="15"/>
    </row>
    <row r="5" spans="1:9" ht="12.75">
      <c r="A5" s="4" t="s">
        <v>0</v>
      </c>
      <c r="B5" s="19">
        <f>SUM(B7,B9,B12,B16,B21,B23,B40,B45)</f>
        <v>51758.409999999996</v>
      </c>
      <c r="C5" s="19">
        <f aca="true" t="shared" si="0" ref="C5:I5">SUM(C7,C9,C12,C16,C21,C23,C40,C45)</f>
        <v>48426.02</v>
      </c>
      <c r="D5" s="19">
        <f t="shared" si="0"/>
        <v>47512.119999999995</v>
      </c>
      <c r="E5" s="19">
        <f t="shared" si="0"/>
        <v>42857.72</v>
      </c>
      <c r="F5" s="19">
        <f t="shared" si="0"/>
        <v>41614.119999999995</v>
      </c>
      <c r="G5" s="19">
        <f t="shared" si="0"/>
        <v>9357.5</v>
      </c>
      <c r="H5" s="19">
        <f t="shared" si="0"/>
        <v>9976.71</v>
      </c>
      <c r="I5" s="19">
        <f t="shared" si="0"/>
        <v>17122.8</v>
      </c>
    </row>
    <row r="6" spans="1:9" ht="12.75">
      <c r="A6" s="2"/>
      <c r="B6" s="15"/>
      <c r="C6" s="15"/>
      <c r="D6" s="15"/>
      <c r="E6" s="15"/>
      <c r="F6" s="15"/>
      <c r="G6" s="15"/>
      <c r="H6" s="15"/>
      <c r="I6" s="15"/>
    </row>
    <row r="7" spans="1:9" ht="12.75">
      <c r="A7" s="5" t="s">
        <v>1</v>
      </c>
      <c r="B7" s="15"/>
      <c r="C7" s="15"/>
      <c r="D7" s="15"/>
      <c r="E7" s="15"/>
      <c r="F7" s="15"/>
      <c r="G7" s="15"/>
      <c r="H7" s="15"/>
      <c r="I7" s="15"/>
    </row>
    <row r="8" spans="1:9" ht="12.75">
      <c r="A8" s="2"/>
      <c r="B8" s="15"/>
      <c r="C8" s="15"/>
      <c r="D8" s="15"/>
      <c r="E8" s="15"/>
      <c r="F8" s="15"/>
      <c r="G8" s="15"/>
      <c r="H8" s="15"/>
      <c r="I8" s="15"/>
    </row>
    <row r="9" spans="1:9" ht="12.75">
      <c r="A9" s="5" t="s">
        <v>2</v>
      </c>
      <c r="B9" s="61">
        <f>B10</f>
        <v>0</v>
      </c>
      <c r="C9" s="61">
        <f aca="true" t="shared" si="1" ref="C9:I9">C10</f>
        <v>0</v>
      </c>
      <c r="D9" s="61">
        <f t="shared" si="1"/>
        <v>0</v>
      </c>
      <c r="E9" s="61">
        <f t="shared" si="1"/>
        <v>0</v>
      </c>
      <c r="F9" s="61">
        <f t="shared" si="1"/>
        <v>0</v>
      </c>
      <c r="G9" s="61">
        <f t="shared" si="1"/>
        <v>0</v>
      </c>
      <c r="H9" s="61">
        <f t="shared" si="1"/>
        <v>0</v>
      </c>
      <c r="I9" s="61">
        <f t="shared" si="1"/>
        <v>0</v>
      </c>
    </row>
    <row r="10" spans="1:9" ht="12.75">
      <c r="A10" s="6" t="s">
        <v>3</v>
      </c>
      <c r="B10" s="15"/>
      <c r="C10" s="15"/>
      <c r="D10" s="15"/>
      <c r="E10" s="15"/>
      <c r="F10" s="15"/>
      <c r="G10" s="15"/>
      <c r="H10" s="15"/>
      <c r="I10" s="15"/>
    </row>
    <row r="11" spans="1:9" ht="12.75">
      <c r="A11" s="7" t="s">
        <v>4</v>
      </c>
      <c r="B11" s="15"/>
      <c r="C11" s="15"/>
      <c r="D11" s="15"/>
      <c r="E11" s="15"/>
      <c r="F11" s="15"/>
      <c r="G11" s="15"/>
      <c r="H11" s="15"/>
      <c r="I11" s="15"/>
    </row>
    <row r="12" spans="1:9" ht="12.75">
      <c r="A12" s="5" t="s">
        <v>5</v>
      </c>
      <c r="B12" s="61">
        <f>SUM(B13:B14)</f>
        <v>0</v>
      </c>
      <c r="C12" s="61">
        <f aca="true" t="shared" si="2" ref="C12:I12">SUM(C13:C14)</f>
        <v>0</v>
      </c>
      <c r="D12" s="61">
        <f t="shared" si="2"/>
        <v>0</v>
      </c>
      <c r="E12" s="61">
        <f t="shared" si="2"/>
        <v>0</v>
      </c>
      <c r="F12" s="61">
        <f t="shared" si="2"/>
        <v>0</v>
      </c>
      <c r="G12" s="61">
        <f t="shared" si="2"/>
        <v>0</v>
      </c>
      <c r="H12" s="61">
        <f t="shared" si="2"/>
        <v>0</v>
      </c>
      <c r="I12" s="61">
        <f t="shared" si="2"/>
        <v>0</v>
      </c>
    </row>
    <row r="13" spans="1:9" ht="12.75">
      <c r="A13" s="2" t="s">
        <v>6</v>
      </c>
      <c r="B13" s="15"/>
      <c r="C13" s="15"/>
      <c r="D13" s="15"/>
      <c r="E13" s="15"/>
      <c r="F13" s="15"/>
      <c r="G13" s="15"/>
      <c r="H13" s="15"/>
      <c r="I13" s="15"/>
    </row>
    <row r="14" spans="1:9" ht="12.75">
      <c r="A14" s="6" t="s">
        <v>7</v>
      </c>
      <c r="B14" s="15"/>
      <c r="C14" s="15"/>
      <c r="D14" s="15"/>
      <c r="E14" s="15"/>
      <c r="F14" s="15"/>
      <c r="G14" s="15"/>
      <c r="H14" s="15"/>
      <c r="I14" s="15"/>
    </row>
    <row r="15" spans="1:9" ht="12.75">
      <c r="A15" s="2"/>
      <c r="B15" s="15"/>
      <c r="C15" s="15"/>
      <c r="D15" s="15"/>
      <c r="E15" s="15"/>
      <c r="F15" s="15"/>
      <c r="G15" s="15"/>
      <c r="H15" s="15"/>
      <c r="I15" s="15"/>
    </row>
    <row r="16" spans="1:9" ht="12.75">
      <c r="A16" s="5" t="s">
        <v>8</v>
      </c>
      <c r="B16" s="61">
        <f>SUM(B17:B19)</f>
        <v>0</v>
      </c>
      <c r="C16" s="61">
        <f aca="true" t="shared" si="3" ref="C16:I16">SUM(C17:C19)</f>
        <v>0</v>
      </c>
      <c r="D16" s="61">
        <f t="shared" si="3"/>
        <v>0</v>
      </c>
      <c r="E16" s="61">
        <f t="shared" si="3"/>
        <v>0</v>
      </c>
      <c r="F16" s="61">
        <f t="shared" si="3"/>
        <v>0</v>
      </c>
      <c r="G16" s="61">
        <f t="shared" si="3"/>
        <v>0</v>
      </c>
      <c r="H16" s="61">
        <f t="shared" si="3"/>
        <v>0</v>
      </c>
      <c r="I16" s="61">
        <f t="shared" si="3"/>
        <v>0</v>
      </c>
    </row>
    <row r="17" spans="1:9" ht="12.75">
      <c r="A17" s="2" t="s">
        <v>9</v>
      </c>
      <c r="B17" s="15"/>
      <c r="C17" s="15"/>
      <c r="D17" s="15"/>
      <c r="E17" s="15"/>
      <c r="F17" s="15"/>
      <c r="G17" s="15"/>
      <c r="H17" s="15"/>
      <c r="I17" s="15"/>
    </row>
    <row r="18" spans="1:9" ht="12.75">
      <c r="A18" s="8" t="s">
        <v>10</v>
      </c>
      <c r="B18" s="15"/>
      <c r="C18" s="15"/>
      <c r="D18" s="15"/>
      <c r="E18" s="15"/>
      <c r="F18" s="15"/>
      <c r="G18" s="15"/>
      <c r="H18" s="15"/>
      <c r="I18" s="15"/>
    </row>
    <row r="19" spans="1:9" ht="12.75">
      <c r="A19" s="6" t="s">
        <v>11</v>
      </c>
      <c r="B19" s="15"/>
      <c r="C19" s="15"/>
      <c r="D19" s="15"/>
      <c r="E19" s="15"/>
      <c r="F19" s="15"/>
      <c r="G19" s="15"/>
      <c r="H19" s="15"/>
      <c r="I19" s="15"/>
    </row>
    <row r="20" spans="1:9" ht="12.75">
      <c r="A20" s="2" t="s">
        <v>4</v>
      </c>
      <c r="B20" s="15"/>
      <c r="C20" s="15"/>
      <c r="D20" s="15"/>
      <c r="E20" s="15"/>
      <c r="F20" s="15"/>
      <c r="G20" s="15"/>
      <c r="H20" s="15"/>
      <c r="I20" s="15"/>
    </row>
    <row r="21" spans="1:9" ht="12.75">
      <c r="A21" s="5" t="s">
        <v>12</v>
      </c>
      <c r="B21" s="15"/>
      <c r="C21" s="15"/>
      <c r="D21" s="15"/>
      <c r="E21" s="15"/>
      <c r="F21" s="15"/>
      <c r="G21" s="15"/>
      <c r="H21" s="15"/>
      <c r="I21" s="15"/>
    </row>
    <row r="22" spans="1:9" ht="12.75">
      <c r="A22" s="2"/>
      <c r="B22" s="15"/>
      <c r="C22" s="15"/>
      <c r="D22" s="15"/>
      <c r="E22" s="15"/>
      <c r="F22" s="15"/>
      <c r="G22" s="15"/>
      <c r="H22" s="15"/>
      <c r="I22" s="15"/>
    </row>
    <row r="23" spans="1:9" ht="12.75">
      <c r="A23" s="5" t="s">
        <v>13</v>
      </c>
      <c r="B23" s="61">
        <f>SUM(B24:B38)</f>
        <v>0</v>
      </c>
      <c r="C23" s="61">
        <f aca="true" t="shared" si="4" ref="C23:I23">SUM(C24:C38)</f>
        <v>0</v>
      </c>
      <c r="D23" s="61">
        <f t="shared" si="4"/>
        <v>0</v>
      </c>
      <c r="E23" s="61">
        <f t="shared" si="4"/>
        <v>0</v>
      </c>
      <c r="F23" s="61">
        <f t="shared" si="4"/>
        <v>0</v>
      </c>
      <c r="G23" s="61">
        <f t="shared" si="4"/>
        <v>0</v>
      </c>
      <c r="H23" s="61">
        <f t="shared" si="4"/>
        <v>0</v>
      </c>
      <c r="I23" s="61">
        <f t="shared" si="4"/>
        <v>5023.73</v>
      </c>
    </row>
    <row r="24" spans="1:9" ht="12.75">
      <c r="A24" s="2" t="s">
        <v>14</v>
      </c>
      <c r="B24" s="15"/>
      <c r="C24" s="15"/>
      <c r="D24" s="15"/>
      <c r="E24" s="15"/>
      <c r="F24" s="15"/>
      <c r="G24" s="15"/>
      <c r="H24" s="15"/>
      <c r="I24" s="15"/>
    </row>
    <row r="25" spans="1:9" ht="12.75">
      <c r="A25" s="2" t="s">
        <v>15</v>
      </c>
      <c r="B25" s="15"/>
      <c r="C25" s="15"/>
      <c r="D25" s="15"/>
      <c r="E25" s="15"/>
      <c r="F25" s="15"/>
      <c r="G25" s="15"/>
      <c r="H25" s="15"/>
      <c r="I25" s="15"/>
    </row>
    <row r="26" spans="1:9" ht="12.75">
      <c r="A26" s="2" t="s">
        <v>16</v>
      </c>
      <c r="B26" s="15"/>
      <c r="C26" s="15"/>
      <c r="D26" s="15"/>
      <c r="E26" s="15"/>
      <c r="F26" s="15"/>
      <c r="G26" s="15"/>
      <c r="H26" s="15"/>
      <c r="I26" s="15"/>
    </row>
    <row r="27" spans="1:9" ht="12.75">
      <c r="A27" s="2" t="s">
        <v>17</v>
      </c>
      <c r="B27" s="15"/>
      <c r="C27" s="15"/>
      <c r="D27" s="15"/>
      <c r="E27" s="15"/>
      <c r="F27" s="15"/>
      <c r="G27" s="15"/>
      <c r="H27" s="15"/>
      <c r="I27" s="15"/>
    </row>
    <row r="28" spans="1:9" ht="12.75">
      <c r="A28" s="2" t="s">
        <v>18</v>
      </c>
      <c r="B28" s="15"/>
      <c r="C28" s="15"/>
      <c r="D28" s="15"/>
      <c r="E28" s="15"/>
      <c r="F28" s="15"/>
      <c r="G28" s="15"/>
      <c r="H28" s="15"/>
      <c r="I28" s="15"/>
    </row>
    <row r="29" spans="1:9" ht="12.75">
      <c r="A29" s="2" t="s">
        <v>19</v>
      </c>
      <c r="B29" s="15"/>
      <c r="C29" s="15"/>
      <c r="D29" s="15"/>
      <c r="E29" s="15"/>
      <c r="F29" s="15"/>
      <c r="G29" s="15"/>
      <c r="H29" s="15"/>
      <c r="I29" s="15"/>
    </row>
    <row r="30" spans="1:9" ht="12.75">
      <c r="A30" s="2" t="s">
        <v>20</v>
      </c>
      <c r="B30" s="15"/>
      <c r="C30" s="15"/>
      <c r="D30" s="15"/>
      <c r="E30" s="15"/>
      <c r="F30" s="15"/>
      <c r="G30" s="15"/>
      <c r="H30" s="15"/>
      <c r="I30" s="15"/>
    </row>
    <row r="31" spans="1:9" ht="12.75">
      <c r="A31" s="2" t="s">
        <v>21</v>
      </c>
      <c r="B31" s="15"/>
      <c r="C31" s="15"/>
      <c r="D31" s="15"/>
      <c r="E31" s="15"/>
      <c r="F31" s="15"/>
      <c r="G31" s="15"/>
      <c r="H31" s="15"/>
      <c r="I31" s="15"/>
    </row>
    <row r="32" spans="1:9" ht="12.75">
      <c r="A32" s="2" t="s">
        <v>22</v>
      </c>
      <c r="B32" s="15"/>
      <c r="C32" s="15"/>
      <c r="D32" s="15"/>
      <c r="E32" s="15"/>
      <c r="F32" s="15"/>
      <c r="G32" s="15"/>
      <c r="H32" s="15"/>
      <c r="I32" s="15"/>
    </row>
    <row r="33" spans="1:9" ht="12.75">
      <c r="A33" s="2" t="s">
        <v>23</v>
      </c>
      <c r="B33" s="15"/>
      <c r="C33" s="15"/>
      <c r="D33" s="15"/>
      <c r="E33" s="15"/>
      <c r="F33" s="15"/>
      <c r="G33" s="15"/>
      <c r="H33" s="15"/>
      <c r="I33" s="15"/>
    </row>
    <row r="34" spans="1:9" ht="12.75">
      <c r="A34" s="2" t="s">
        <v>24</v>
      </c>
      <c r="B34" s="15"/>
      <c r="C34" s="15"/>
      <c r="D34" s="15"/>
      <c r="E34" s="15"/>
      <c r="F34" s="15"/>
      <c r="G34" s="15"/>
      <c r="H34" s="15"/>
      <c r="I34" s="15"/>
    </row>
    <row r="35" spans="1:9" ht="12.75">
      <c r="A35" s="2" t="s">
        <v>25</v>
      </c>
      <c r="B35" s="15"/>
      <c r="C35" s="15"/>
      <c r="D35" s="15"/>
      <c r="E35" s="15"/>
      <c r="F35" s="15"/>
      <c r="G35" s="15"/>
      <c r="H35" s="15"/>
      <c r="I35" s="15"/>
    </row>
    <row r="36" spans="1:9" ht="12.75">
      <c r="A36" s="2" t="s">
        <v>26</v>
      </c>
      <c r="B36" s="15"/>
      <c r="C36" s="15"/>
      <c r="D36" s="15"/>
      <c r="E36" s="15"/>
      <c r="F36" s="15"/>
      <c r="G36" s="15"/>
      <c r="H36" s="15"/>
      <c r="I36" s="15"/>
    </row>
    <row r="37" spans="1:9" ht="12.75">
      <c r="A37" s="6" t="s">
        <v>27</v>
      </c>
      <c r="B37" s="16"/>
      <c r="C37" s="16"/>
      <c r="D37" s="16"/>
      <c r="E37" s="16"/>
      <c r="F37" s="16"/>
      <c r="G37" s="20"/>
      <c r="H37" s="18"/>
      <c r="I37" s="17">
        <v>5023.73</v>
      </c>
    </row>
    <row r="38" spans="1:9" ht="12.75">
      <c r="A38" s="6" t="s">
        <v>28</v>
      </c>
      <c r="B38" s="15"/>
      <c r="C38" s="15"/>
      <c r="D38" s="15"/>
      <c r="E38" s="15"/>
      <c r="F38" s="15"/>
      <c r="G38" s="15"/>
      <c r="H38" s="15"/>
      <c r="I38" s="15"/>
    </row>
    <row r="39" spans="1:9" ht="12.75">
      <c r="A39" s="2"/>
      <c r="B39" s="15"/>
      <c r="C39" s="15"/>
      <c r="D39" s="15"/>
      <c r="E39" s="15"/>
      <c r="F39" s="15"/>
      <c r="G39" s="15"/>
      <c r="H39" s="15"/>
      <c r="I39" s="15"/>
    </row>
    <row r="40" spans="1:9" ht="12.75">
      <c r="A40" s="5" t="s">
        <v>29</v>
      </c>
      <c r="B40" s="61">
        <f>SUM(B41:B43)</f>
        <v>36249.84</v>
      </c>
      <c r="C40" s="61">
        <f aca="true" t="shared" si="5" ref="C40:I40">SUM(C41:C43)</f>
        <v>32917.45</v>
      </c>
      <c r="D40" s="61">
        <f t="shared" si="5"/>
        <v>32003.55</v>
      </c>
      <c r="E40" s="61">
        <f t="shared" si="5"/>
        <v>27349.15</v>
      </c>
      <c r="F40" s="61">
        <f t="shared" si="5"/>
        <v>26105.55</v>
      </c>
      <c r="G40" s="61">
        <f t="shared" si="5"/>
        <v>9357.5</v>
      </c>
      <c r="H40" s="61">
        <f t="shared" si="5"/>
        <v>9357.5</v>
      </c>
      <c r="I40" s="61">
        <f t="shared" si="5"/>
        <v>11462.01</v>
      </c>
    </row>
    <row r="41" spans="1:9" ht="12.75">
      <c r="A41" s="2" t="s">
        <v>30</v>
      </c>
      <c r="B41" s="15"/>
      <c r="C41" s="15"/>
      <c r="D41" s="15"/>
      <c r="E41" s="15"/>
      <c r="F41" s="15"/>
      <c r="G41" s="15"/>
      <c r="H41" s="15"/>
      <c r="I41" s="15"/>
    </row>
    <row r="42" spans="1:9" ht="12.75">
      <c r="A42" s="2" t="s">
        <v>31</v>
      </c>
      <c r="B42" s="16">
        <v>36249.84</v>
      </c>
      <c r="C42" s="16">
        <v>32917.45</v>
      </c>
      <c r="D42" s="16">
        <v>32003.55</v>
      </c>
      <c r="E42" s="16">
        <v>27349.15</v>
      </c>
      <c r="F42" s="16">
        <v>26105.55</v>
      </c>
      <c r="G42" s="20">
        <v>9357.5</v>
      </c>
      <c r="H42" s="20">
        <v>9357.5</v>
      </c>
      <c r="I42" s="20">
        <v>9357.5</v>
      </c>
    </row>
    <row r="43" spans="1:9" ht="12.75">
      <c r="A43" s="2" t="s">
        <v>32</v>
      </c>
      <c r="B43" s="16"/>
      <c r="C43" s="16"/>
      <c r="D43" s="16"/>
      <c r="E43" s="16"/>
      <c r="F43" s="16"/>
      <c r="G43" s="20"/>
      <c r="H43" s="18"/>
      <c r="I43" s="17">
        <v>2104.51</v>
      </c>
    </row>
    <row r="44" spans="1:9" ht="12.75">
      <c r="A44" s="2"/>
      <c r="B44" s="15"/>
      <c r="C44" s="15"/>
      <c r="D44" s="15"/>
      <c r="E44" s="15"/>
      <c r="F44" s="15"/>
      <c r="G44" s="15"/>
      <c r="H44" s="15"/>
      <c r="I44" s="15"/>
    </row>
    <row r="45" spans="1:9" ht="12.75">
      <c r="A45" s="5" t="s">
        <v>33</v>
      </c>
      <c r="B45" s="61">
        <f>SUM(B46:B56)</f>
        <v>15508.57</v>
      </c>
      <c r="C45" s="61">
        <f aca="true" t="shared" si="6" ref="C45:I45">SUM(C46:C56)</f>
        <v>15508.57</v>
      </c>
      <c r="D45" s="61">
        <f t="shared" si="6"/>
        <v>15508.57</v>
      </c>
      <c r="E45" s="61">
        <f t="shared" si="6"/>
        <v>15508.57</v>
      </c>
      <c r="F45" s="61">
        <f t="shared" si="6"/>
        <v>15508.57</v>
      </c>
      <c r="G45" s="61">
        <f t="shared" si="6"/>
        <v>0</v>
      </c>
      <c r="H45" s="61">
        <f t="shared" si="6"/>
        <v>619.21</v>
      </c>
      <c r="I45" s="61">
        <f t="shared" si="6"/>
        <v>637.06</v>
      </c>
    </row>
    <row r="46" spans="1:9" ht="12.75">
      <c r="A46" s="2" t="s">
        <v>34</v>
      </c>
      <c r="B46" s="15"/>
      <c r="C46" s="15"/>
      <c r="D46" s="15"/>
      <c r="E46" s="15"/>
      <c r="F46" s="15"/>
      <c r="G46" s="15"/>
      <c r="H46" s="15"/>
      <c r="I46" s="15"/>
    </row>
    <row r="47" spans="1:9" ht="12.75">
      <c r="A47" s="6" t="s">
        <v>35</v>
      </c>
      <c r="B47" s="15"/>
      <c r="C47" s="15"/>
      <c r="D47" s="15"/>
      <c r="E47" s="15"/>
      <c r="F47" s="15"/>
      <c r="G47" s="15"/>
      <c r="H47" s="15"/>
      <c r="I47" s="15"/>
    </row>
    <row r="48" spans="1:9" ht="12.75">
      <c r="A48" s="6" t="s">
        <v>36</v>
      </c>
      <c r="B48" s="15"/>
      <c r="C48" s="15"/>
      <c r="D48" s="15"/>
      <c r="E48" s="15"/>
      <c r="F48" s="15"/>
      <c r="G48" s="15"/>
      <c r="H48" s="15"/>
      <c r="I48" s="15"/>
    </row>
    <row r="49" spans="1:9" ht="12.75">
      <c r="A49" s="6" t="s">
        <v>37</v>
      </c>
      <c r="B49" s="15"/>
      <c r="C49" s="15"/>
      <c r="D49" s="15"/>
      <c r="E49" s="15"/>
      <c r="F49" s="15"/>
      <c r="G49" s="15"/>
      <c r="H49" s="15"/>
      <c r="I49" s="15"/>
    </row>
    <row r="50" spans="1:9" ht="12.75">
      <c r="A50" s="9" t="s">
        <v>38</v>
      </c>
      <c r="B50" s="27"/>
      <c r="C50" s="27"/>
      <c r="D50" s="27"/>
      <c r="E50" s="28"/>
      <c r="F50" s="16"/>
      <c r="G50" s="15"/>
      <c r="H50" s="18">
        <v>619.21</v>
      </c>
      <c r="I50" s="15">
        <v>637.06</v>
      </c>
    </row>
    <row r="51" spans="1:9" ht="12.75">
      <c r="A51" s="6" t="s">
        <v>39</v>
      </c>
      <c r="B51" s="15"/>
      <c r="C51" s="15"/>
      <c r="D51" s="15"/>
      <c r="E51" s="15"/>
      <c r="F51" s="15"/>
      <c r="G51" s="15"/>
      <c r="H51" s="15"/>
      <c r="I51" s="15"/>
    </row>
    <row r="52" spans="1:9" ht="12.75">
      <c r="A52" s="6" t="s">
        <v>40</v>
      </c>
      <c r="B52" s="15"/>
      <c r="C52" s="15"/>
      <c r="D52" s="15"/>
      <c r="E52" s="15"/>
      <c r="F52" s="15"/>
      <c r="G52" s="15"/>
      <c r="H52" s="15"/>
      <c r="I52" s="15"/>
    </row>
    <row r="53" spans="1:9" ht="12.75">
      <c r="A53" s="6" t="s">
        <v>41</v>
      </c>
      <c r="B53" s="15"/>
      <c r="C53" s="15"/>
      <c r="D53" s="15"/>
      <c r="E53" s="15"/>
      <c r="F53" s="15"/>
      <c r="G53" s="15"/>
      <c r="H53" s="15"/>
      <c r="I53" s="15"/>
    </row>
    <row r="54" spans="1:9" ht="12.75">
      <c r="A54" s="6" t="s">
        <v>42</v>
      </c>
      <c r="B54" s="15"/>
      <c r="C54" s="15"/>
      <c r="D54" s="15"/>
      <c r="E54" s="15"/>
      <c r="F54" s="15"/>
      <c r="G54" s="15"/>
      <c r="H54" s="15"/>
      <c r="I54" s="15"/>
    </row>
    <row r="55" spans="1:9" ht="12.75">
      <c r="A55" s="9" t="s">
        <v>43</v>
      </c>
      <c r="B55" s="15"/>
      <c r="C55" s="15"/>
      <c r="D55" s="15"/>
      <c r="E55" s="15"/>
      <c r="F55" s="15"/>
      <c r="G55" s="15"/>
      <c r="H55" s="15"/>
      <c r="I55" s="15"/>
    </row>
    <row r="56" spans="1:9" ht="12.75">
      <c r="A56" s="9" t="s">
        <v>44</v>
      </c>
      <c r="B56" s="15">
        <v>15508.57</v>
      </c>
      <c r="C56" s="15">
        <v>15508.57</v>
      </c>
      <c r="D56" s="15">
        <v>15508.57</v>
      </c>
      <c r="E56" s="15">
        <v>15508.57</v>
      </c>
      <c r="F56" s="15">
        <v>15508.57</v>
      </c>
      <c r="G56" s="15"/>
      <c r="H56" s="15"/>
      <c r="I56" s="15"/>
    </row>
    <row r="57" spans="1:9" ht="12.75">
      <c r="A57" s="9"/>
      <c r="B57" s="15"/>
      <c r="C57" s="15"/>
      <c r="D57" s="15"/>
      <c r="E57" s="15"/>
      <c r="F57" s="15"/>
      <c r="G57" s="15"/>
      <c r="H57" s="15"/>
      <c r="I57" s="15"/>
    </row>
    <row r="58" spans="1:9" ht="12.75">
      <c r="A58" s="4" t="s">
        <v>45</v>
      </c>
      <c r="B58" s="19">
        <f>SUM(B59:B65)</f>
        <v>0</v>
      </c>
      <c r="C58" s="19">
        <f aca="true" t="shared" si="7" ref="C58:I58">SUM(C59:C65)</f>
        <v>0</v>
      </c>
      <c r="D58" s="19">
        <f t="shared" si="7"/>
        <v>0</v>
      </c>
      <c r="E58" s="19">
        <f t="shared" si="7"/>
        <v>0</v>
      </c>
      <c r="F58" s="19">
        <f t="shared" si="7"/>
        <v>0</v>
      </c>
      <c r="G58" s="19">
        <f t="shared" si="7"/>
        <v>0</v>
      </c>
      <c r="H58" s="19">
        <f t="shared" si="7"/>
        <v>0</v>
      </c>
      <c r="I58" s="19">
        <f t="shared" si="7"/>
        <v>0</v>
      </c>
    </row>
    <row r="59" spans="1:9" ht="12.75">
      <c r="A59" s="2" t="s">
        <v>46</v>
      </c>
      <c r="B59" s="15"/>
      <c r="C59" s="15"/>
      <c r="D59" s="15"/>
      <c r="E59" s="15"/>
      <c r="F59" s="15"/>
      <c r="G59" s="15"/>
      <c r="H59" s="15"/>
      <c r="I59" s="15"/>
    </row>
    <row r="60" spans="1:9" ht="12.75">
      <c r="A60" s="2" t="s">
        <v>47</v>
      </c>
      <c r="B60" s="15"/>
      <c r="C60" s="15"/>
      <c r="D60" s="15"/>
      <c r="E60" s="15"/>
      <c r="F60" s="15"/>
      <c r="G60" s="15"/>
      <c r="H60" s="15"/>
      <c r="I60" s="15"/>
    </row>
    <row r="61" spans="1:9" ht="12.75">
      <c r="A61" s="2" t="s">
        <v>48</v>
      </c>
      <c r="B61" s="15"/>
      <c r="C61" s="15"/>
      <c r="D61" s="15"/>
      <c r="E61" s="15"/>
      <c r="F61" s="15"/>
      <c r="G61" s="15"/>
      <c r="H61" s="15"/>
      <c r="I61" s="15"/>
    </row>
    <row r="62" spans="1:9" ht="12.75">
      <c r="A62" s="2" t="s">
        <v>49</v>
      </c>
      <c r="B62" s="15"/>
      <c r="C62" s="15"/>
      <c r="D62" s="15"/>
      <c r="E62" s="15"/>
      <c r="F62" s="15"/>
      <c r="G62" s="15"/>
      <c r="H62" s="15"/>
      <c r="I62" s="15"/>
    </row>
    <row r="63" spans="1:9" ht="12.75">
      <c r="A63" s="2" t="s">
        <v>50</v>
      </c>
      <c r="B63" s="15"/>
      <c r="C63" s="15"/>
      <c r="D63" s="15"/>
      <c r="E63" s="15"/>
      <c r="F63" s="15"/>
      <c r="G63" s="15"/>
      <c r="H63" s="15"/>
      <c r="I63" s="15"/>
    </row>
    <row r="64" spans="1:9" ht="12.75">
      <c r="A64" s="2" t="s">
        <v>51</v>
      </c>
      <c r="B64" s="15"/>
      <c r="C64" s="15"/>
      <c r="D64" s="15"/>
      <c r="E64" s="15"/>
      <c r="F64" s="15"/>
      <c r="G64" s="15"/>
      <c r="H64" s="15"/>
      <c r="I64" s="15"/>
    </row>
    <row r="65" spans="1:9" ht="12.75">
      <c r="A65" s="2" t="s">
        <v>52</v>
      </c>
      <c r="B65" s="15"/>
      <c r="C65" s="15"/>
      <c r="D65" s="15"/>
      <c r="E65" s="15"/>
      <c r="F65" s="15"/>
      <c r="G65" s="15"/>
      <c r="H65" s="15"/>
      <c r="I65" s="15"/>
    </row>
    <row r="66" spans="1:9" ht="12.75">
      <c r="A66" s="2"/>
      <c r="B66" s="15"/>
      <c r="C66" s="15"/>
      <c r="D66" s="15"/>
      <c r="E66" s="15"/>
      <c r="F66" s="15"/>
      <c r="G66" s="15"/>
      <c r="H66" s="15"/>
      <c r="I66" s="15"/>
    </row>
    <row r="67" spans="1:9" ht="12.75">
      <c r="A67" s="4" t="s">
        <v>53</v>
      </c>
      <c r="B67" s="19">
        <f>SUM(B68:B70)</f>
        <v>52.7</v>
      </c>
      <c r="C67" s="19">
        <f aca="true" t="shared" si="8" ref="C67:I67">SUM(C68:C70)</f>
        <v>55.5</v>
      </c>
      <c r="D67" s="19">
        <f t="shared" si="8"/>
        <v>55.5</v>
      </c>
      <c r="E67" s="19">
        <f t="shared" si="8"/>
        <v>51</v>
      </c>
      <c r="F67" s="19">
        <f t="shared" si="8"/>
        <v>43.8</v>
      </c>
      <c r="G67" s="19">
        <f t="shared" si="8"/>
        <v>36.01</v>
      </c>
      <c r="H67" s="19">
        <f t="shared" si="8"/>
        <v>31.47</v>
      </c>
      <c r="I67" s="19">
        <f t="shared" si="8"/>
        <v>31.5</v>
      </c>
    </row>
    <row r="68" spans="1:9" ht="12.75">
      <c r="A68" s="2" t="s">
        <v>54</v>
      </c>
      <c r="B68" s="15"/>
      <c r="C68" s="15"/>
      <c r="D68" s="15"/>
      <c r="E68" s="15"/>
      <c r="F68" s="15"/>
      <c r="G68" s="15"/>
      <c r="H68" s="15"/>
      <c r="I68" s="15"/>
    </row>
    <row r="69" spans="1:9" ht="12.75">
      <c r="A69" s="2" t="s">
        <v>55</v>
      </c>
      <c r="B69" s="15"/>
      <c r="C69" s="15"/>
      <c r="D69" s="15"/>
      <c r="E69" s="15"/>
      <c r="F69" s="15"/>
      <c r="G69" s="15"/>
      <c r="H69" s="15"/>
      <c r="I69" s="15"/>
    </row>
    <row r="70" spans="1:9" ht="12.75">
      <c r="A70" s="2" t="s">
        <v>56</v>
      </c>
      <c r="B70" s="16">
        <v>52.7</v>
      </c>
      <c r="C70" s="16">
        <v>55.5</v>
      </c>
      <c r="D70" s="16">
        <v>55.5</v>
      </c>
      <c r="E70" s="16">
        <v>51</v>
      </c>
      <c r="F70" s="16">
        <v>43.8</v>
      </c>
      <c r="G70" s="15">
        <v>36.01</v>
      </c>
      <c r="H70" s="18">
        <v>31.47</v>
      </c>
      <c r="I70" s="20">
        <v>31.5</v>
      </c>
    </row>
    <row r="71" spans="1:9" ht="12.75">
      <c r="A71" s="2"/>
      <c r="B71" s="15"/>
      <c r="C71" s="15"/>
      <c r="D71" s="15"/>
      <c r="E71" s="15"/>
      <c r="F71" s="15"/>
      <c r="G71" s="15"/>
      <c r="H71" s="15"/>
      <c r="I71" s="15"/>
    </row>
    <row r="72" spans="1:9" ht="12.75">
      <c r="A72" s="4" t="s">
        <v>57</v>
      </c>
      <c r="B72" s="19">
        <f>B73</f>
        <v>0</v>
      </c>
      <c r="C72" s="19">
        <f aca="true" t="shared" si="9" ref="C72:I72">C73</f>
        <v>0</v>
      </c>
      <c r="D72" s="19">
        <f t="shared" si="9"/>
        <v>0</v>
      </c>
      <c r="E72" s="19">
        <f t="shared" si="9"/>
        <v>0</v>
      </c>
      <c r="F72" s="19">
        <f t="shared" si="9"/>
        <v>19258.3</v>
      </c>
      <c r="G72" s="19">
        <f t="shared" si="9"/>
        <v>48864.83</v>
      </c>
      <c r="H72" s="19">
        <f t="shared" si="9"/>
        <v>33822.76</v>
      </c>
      <c r="I72" s="19">
        <f t="shared" si="9"/>
        <v>36043.66</v>
      </c>
    </row>
    <row r="73" spans="1:9" ht="12.75">
      <c r="A73" s="2" t="s">
        <v>58</v>
      </c>
      <c r="B73" s="16"/>
      <c r="C73" s="16"/>
      <c r="D73" s="16"/>
      <c r="E73" s="16"/>
      <c r="F73" s="16">
        <v>19258.3</v>
      </c>
      <c r="G73" s="17">
        <v>48864.83</v>
      </c>
      <c r="H73" s="18">
        <v>33822.76</v>
      </c>
      <c r="I73" s="17">
        <v>36043.66</v>
      </c>
    </row>
    <row r="74" spans="1:9" ht="12.75">
      <c r="A74" s="2"/>
      <c r="B74" s="15"/>
      <c r="C74" s="15"/>
      <c r="D74" s="15"/>
      <c r="E74" s="15"/>
      <c r="F74" s="15"/>
      <c r="G74" s="15"/>
      <c r="H74" s="15"/>
      <c r="I74" s="15"/>
    </row>
    <row r="75" spans="1:9" ht="12.75">
      <c r="A75" s="4" t="s">
        <v>59</v>
      </c>
      <c r="B75" s="15"/>
      <c r="C75" s="15"/>
      <c r="D75" s="15"/>
      <c r="E75" s="15"/>
      <c r="F75" s="15"/>
      <c r="G75" s="15"/>
      <c r="H75" s="15"/>
      <c r="I75" s="15"/>
    </row>
    <row r="76" spans="1:9" ht="12.75">
      <c r="A76" s="2" t="s">
        <v>60</v>
      </c>
      <c r="B76" s="15"/>
      <c r="C76" s="15"/>
      <c r="D76" s="15"/>
      <c r="E76" s="15"/>
      <c r="F76" s="15"/>
      <c r="G76" s="15"/>
      <c r="H76" s="15"/>
      <c r="I76" s="15"/>
    </row>
    <row r="77" spans="1:9" ht="12.75">
      <c r="A77" s="4" t="s">
        <v>61</v>
      </c>
      <c r="B77" s="15"/>
      <c r="C77" s="15"/>
      <c r="D77" s="15"/>
      <c r="E77" s="15"/>
      <c r="F77" s="15"/>
      <c r="G77" s="15"/>
      <c r="H77" s="15"/>
      <c r="I77" s="15"/>
    </row>
    <row r="78" spans="1:9" ht="12.75">
      <c r="A78" s="2" t="s">
        <v>62</v>
      </c>
      <c r="B78" s="15"/>
      <c r="C78" s="15"/>
      <c r="D78" s="15"/>
      <c r="E78" s="15"/>
      <c r="F78" s="15"/>
      <c r="G78" s="15"/>
      <c r="H78" s="15"/>
      <c r="I78" s="15"/>
    </row>
    <row r="79" spans="1:9" ht="12.75">
      <c r="A79" s="4" t="s">
        <v>63</v>
      </c>
      <c r="B79" s="19">
        <f>B80</f>
        <v>9193.1</v>
      </c>
      <c r="C79" s="19">
        <f aca="true" t="shared" si="10" ref="C79:I79">C80</f>
        <v>11120.6</v>
      </c>
      <c r="D79" s="19">
        <f t="shared" si="10"/>
        <v>10555.4</v>
      </c>
      <c r="E79" s="19">
        <f t="shared" si="10"/>
        <v>13924.4</v>
      </c>
      <c r="F79" s="19">
        <f t="shared" si="10"/>
        <v>18833</v>
      </c>
      <c r="G79" s="19">
        <f t="shared" si="10"/>
        <v>0</v>
      </c>
      <c r="H79" s="19">
        <f t="shared" si="10"/>
        <v>23543.77</v>
      </c>
      <c r="I79" s="19">
        <f t="shared" si="10"/>
        <v>12149.43</v>
      </c>
    </row>
    <row r="80" spans="1:9" ht="12.75">
      <c r="A80" s="2" t="s">
        <v>64</v>
      </c>
      <c r="B80" s="16">
        <v>9193.1</v>
      </c>
      <c r="C80" s="16">
        <v>11120.6</v>
      </c>
      <c r="D80" s="16">
        <v>10555.4</v>
      </c>
      <c r="E80" s="16">
        <v>13924.4</v>
      </c>
      <c r="F80" s="16">
        <v>18833</v>
      </c>
      <c r="G80" s="20"/>
      <c r="H80" s="18">
        <v>23543.77</v>
      </c>
      <c r="I80" s="17">
        <v>12149.43</v>
      </c>
    </row>
    <row r="81" spans="1:9" ht="12.75">
      <c r="A81" s="2"/>
      <c r="B81" s="15"/>
      <c r="C81" s="15"/>
      <c r="D81" s="15"/>
      <c r="E81" s="15"/>
      <c r="F81" s="15"/>
      <c r="G81" s="15"/>
      <c r="H81" s="15"/>
      <c r="I81" s="15"/>
    </row>
    <row r="82" spans="1:9" ht="12.75">
      <c r="A82" s="4" t="s">
        <v>65</v>
      </c>
      <c r="B82" s="15">
        <f>SUM(B83:B85)</f>
        <v>0</v>
      </c>
      <c r="C82" s="15">
        <f aca="true" t="shared" si="11" ref="C82:I82">SUM(C83:C85)</f>
        <v>0</v>
      </c>
      <c r="D82" s="15">
        <f t="shared" si="11"/>
        <v>0</v>
      </c>
      <c r="E82" s="15">
        <f t="shared" si="11"/>
        <v>0</v>
      </c>
      <c r="F82" s="15">
        <f t="shared" si="11"/>
        <v>0</v>
      </c>
      <c r="G82" s="15">
        <f t="shared" si="11"/>
        <v>0</v>
      </c>
      <c r="H82" s="15">
        <f t="shared" si="11"/>
        <v>0</v>
      </c>
      <c r="I82" s="15">
        <f t="shared" si="11"/>
        <v>0</v>
      </c>
    </row>
    <row r="83" spans="1:9" ht="12.75">
      <c r="A83" s="2" t="s">
        <v>66</v>
      </c>
      <c r="B83" s="15"/>
      <c r="C83" s="15"/>
      <c r="D83" s="15"/>
      <c r="E83" s="15"/>
      <c r="F83" s="15"/>
      <c r="G83" s="15"/>
      <c r="H83" s="15"/>
      <c r="I83" s="15"/>
    </row>
    <row r="84" spans="1:9" ht="12.75">
      <c r="A84" s="2" t="s">
        <v>67</v>
      </c>
      <c r="B84" s="15"/>
      <c r="C84" s="15"/>
      <c r="D84" s="15"/>
      <c r="E84" s="15"/>
      <c r="F84" s="15"/>
      <c r="G84" s="15"/>
      <c r="H84" s="15"/>
      <c r="I84" s="15"/>
    </row>
    <row r="85" spans="1:9" ht="12.75">
      <c r="A85" s="2" t="s">
        <v>68</v>
      </c>
      <c r="B85" s="15"/>
      <c r="C85" s="15"/>
      <c r="D85" s="15"/>
      <c r="E85" s="15"/>
      <c r="F85" s="15"/>
      <c r="G85" s="15"/>
      <c r="H85" s="15"/>
      <c r="I85" s="15"/>
    </row>
    <row r="86" spans="1:9" ht="12.75">
      <c r="A86" s="2"/>
      <c r="B86" s="15"/>
      <c r="C86" s="15"/>
      <c r="D86" s="15"/>
      <c r="E86" s="15"/>
      <c r="F86" s="15"/>
      <c r="G86" s="15"/>
      <c r="H86" s="15"/>
      <c r="I86" s="15"/>
    </row>
    <row r="87" spans="1:9" ht="12.75">
      <c r="A87" s="4" t="s">
        <v>69</v>
      </c>
      <c r="B87" s="19">
        <f>SUM(B88:B95)</f>
        <v>7889.38</v>
      </c>
      <c r="C87" s="19">
        <f aca="true" t="shared" si="12" ref="C87:I87">SUM(C88:C95)</f>
        <v>7867.08</v>
      </c>
      <c r="D87" s="19">
        <f t="shared" si="12"/>
        <v>7932.58</v>
      </c>
      <c r="E87" s="19">
        <f t="shared" si="12"/>
        <v>7856.28</v>
      </c>
      <c r="F87" s="19">
        <f t="shared" si="12"/>
        <v>7849.28</v>
      </c>
      <c r="G87" s="19">
        <f t="shared" si="12"/>
        <v>0</v>
      </c>
      <c r="H87" s="19">
        <f t="shared" si="12"/>
        <v>10.64</v>
      </c>
      <c r="I87" s="19">
        <f t="shared" si="12"/>
        <v>527.9200000000001</v>
      </c>
    </row>
    <row r="88" spans="1:9" ht="12.75">
      <c r="A88" s="2" t="s">
        <v>70</v>
      </c>
      <c r="B88" s="15"/>
      <c r="C88" s="15"/>
      <c r="D88" s="15"/>
      <c r="E88" s="15"/>
      <c r="F88" s="15"/>
      <c r="G88" s="15"/>
      <c r="H88" s="15"/>
      <c r="I88" s="15"/>
    </row>
    <row r="89" spans="1:9" ht="12.75">
      <c r="A89" s="2" t="s">
        <v>71</v>
      </c>
      <c r="B89" s="16">
        <v>40.1</v>
      </c>
      <c r="C89" s="16">
        <v>17.8</v>
      </c>
      <c r="D89" s="16">
        <v>83.3</v>
      </c>
      <c r="E89" s="16">
        <v>7</v>
      </c>
      <c r="F89" s="16"/>
      <c r="G89" s="15"/>
      <c r="H89" s="18">
        <v>10.64</v>
      </c>
      <c r="I89" s="20">
        <v>5.23</v>
      </c>
    </row>
    <row r="90" spans="1:9" ht="12.75">
      <c r="A90" s="2" t="s">
        <v>72</v>
      </c>
      <c r="B90" s="15"/>
      <c r="C90" s="15"/>
      <c r="D90" s="15"/>
      <c r="E90" s="15"/>
      <c r="F90" s="15"/>
      <c r="G90" s="15"/>
      <c r="H90" s="15"/>
      <c r="I90" s="15"/>
    </row>
    <row r="91" spans="1:9" ht="12.75">
      <c r="A91" s="2" t="s">
        <v>73</v>
      </c>
      <c r="B91" s="16">
        <v>4709.57</v>
      </c>
      <c r="C91" s="16">
        <v>4709.57</v>
      </c>
      <c r="D91" s="16">
        <v>4709.57</v>
      </c>
      <c r="E91" s="16">
        <v>4709.57</v>
      </c>
      <c r="F91" s="16">
        <v>4709.57</v>
      </c>
      <c r="G91" s="20"/>
      <c r="H91" s="18"/>
      <c r="I91" s="15"/>
    </row>
    <row r="92" spans="1:9" ht="12.75">
      <c r="A92" s="2" t="s">
        <v>74</v>
      </c>
      <c r="B92" s="15"/>
      <c r="C92" s="15"/>
      <c r="D92" s="15"/>
      <c r="E92" s="15"/>
      <c r="F92" s="15"/>
      <c r="G92" s="15"/>
      <c r="H92" s="15"/>
      <c r="I92" s="15"/>
    </row>
    <row r="93" spans="1:9" ht="12.75">
      <c r="A93" s="2" t="s">
        <v>75</v>
      </c>
      <c r="B93" s="15"/>
      <c r="C93" s="15"/>
      <c r="D93" s="15"/>
      <c r="E93" s="15"/>
      <c r="F93" s="15"/>
      <c r="G93" s="15"/>
      <c r="H93" s="15"/>
      <c r="I93" s="15"/>
    </row>
    <row r="94" spans="1:9" ht="12.75">
      <c r="A94" s="2" t="s">
        <v>76</v>
      </c>
      <c r="B94" s="16">
        <v>3139.71</v>
      </c>
      <c r="C94" s="16">
        <v>3139.71</v>
      </c>
      <c r="D94" s="16">
        <v>3139.71</v>
      </c>
      <c r="E94" s="16">
        <v>3139.71</v>
      </c>
      <c r="F94" s="16">
        <v>3139.71</v>
      </c>
      <c r="G94" s="20"/>
      <c r="H94" s="18"/>
      <c r="I94" s="15"/>
    </row>
    <row r="95" spans="1:9" ht="12.75">
      <c r="A95" s="6" t="s">
        <v>77</v>
      </c>
      <c r="B95" s="16"/>
      <c r="C95" s="16"/>
      <c r="D95" s="16"/>
      <c r="E95" s="16"/>
      <c r="F95" s="16"/>
      <c r="G95" s="20"/>
      <c r="H95" s="18"/>
      <c r="I95" s="15">
        <v>522.69</v>
      </c>
    </row>
    <row r="96" spans="1:9" ht="12.75">
      <c r="A96" s="6"/>
      <c r="B96" s="15"/>
      <c r="C96" s="15"/>
      <c r="D96" s="15"/>
      <c r="E96" s="15"/>
      <c r="F96" s="15"/>
      <c r="G96" s="15"/>
      <c r="H96" s="15"/>
      <c r="I96" s="15"/>
    </row>
    <row r="97" spans="1:9" ht="12.75">
      <c r="A97" s="4" t="s">
        <v>78</v>
      </c>
      <c r="B97" s="19">
        <f>SUM(B98:B105)</f>
        <v>3995.2999999999997</v>
      </c>
      <c r="C97" s="19">
        <f aca="true" t="shared" si="13" ref="C97:I97">SUM(C98:C105)</f>
        <v>3370.2999999999997</v>
      </c>
      <c r="D97" s="19">
        <f t="shared" si="13"/>
        <v>3871.8</v>
      </c>
      <c r="E97" s="19">
        <f t="shared" si="13"/>
        <v>4944.7</v>
      </c>
      <c r="F97" s="19">
        <f t="shared" si="13"/>
        <v>4916.4</v>
      </c>
      <c r="G97" s="19">
        <f t="shared" si="13"/>
        <v>473.08</v>
      </c>
      <c r="H97" s="19">
        <f t="shared" si="13"/>
        <v>5151.95</v>
      </c>
      <c r="I97" s="19">
        <f t="shared" si="13"/>
        <v>9082.91</v>
      </c>
    </row>
    <row r="98" spans="1:9" ht="12.75">
      <c r="A98" s="2" t="s">
        <v>79</v>
      </c>
      <c r="B98" s="16">
        <v>4007.7</v>
      </c>
      <c r="C98" s="16">
        <v>3381.7</v>
      </c>
      <c r="D98" s="16">
        <v>3871.8</v>
      </c>
      <c r="E98" s="16">
        <v>4944.7</v>
      </c>
      <c r="F98" s="16">
        <v>4922.4</v>
      </c>
      <c r="G98" s="20">
        <v>487.05</v>
      </c>
      <c r="H98" s="18">
        <v>5151.95</v>
      </c>
      <c r="I98" s="17">
        <v>4593.77</v>
      </c>
    </row>
    <row r="99" spans="1:9" ht="12.75">
      <c r="A99" s="2" t="s">
        <v>80</v>
      </c>
      <c r="B99" s="15"/>
      <c r="C99" s="15"/>
      <c r="D99" s="15"/>
      <c r="E99" s="15"/>
      <c r="F99" s="15"/>
      <c r="G99" s="15"/>
      <c r="H99" s="15"/>
      <c r="I99" s="15"/>
    </row>
    <row r="100" spans="1:9" ht="12.75">
      <c r="A100" s="6" t="s">
        <v>81</v>
      </c>
      <c r="B100" s="15"/>
      <c r="C100" s="15"/>
      <c r="D100" s="15"/>
      <c r="E100" s="15"/>
      <c r="F100" s="15"/>
      <c r="G100" s="15"/>
      <c r="H100" s="15"/>
      <c r="I100" s="15"/>
    </row>
    <row r="101" spans="1:9" ht="12.75">
      <c r="A101" s="2" t="s">
        <v>82</v>
      </c>
      <c r="B101" s="16">
        <v>-12.4</v>
      </c>
      <c r="C101" s="16">
        <v>-11.4</v>
      </c>
      <c r="D101" s="16"/>
      <c r="E101" s="16"/>
      <c r="F101" s="16">
        <v>-6</v>
      </c>
      <c r="G101" s="15">
        <v>-13.97</v>
      </c>
      <c r="H101" s="18"/>
      <c r="I101" s="15"/>
    </row>
    <row r="102" spans="1:9" ht="12.75">
      <c r="A102" s="2" t="s">
        <v>83</v>
      </c>
      <c r="B102" s="15"/>
      <c r="C102" s="15"/>
      <c r="D102" s="15"/>
      <c r="E102" s="15"/>
      <c r="F102" s="15"/>
      <c r="G102" s="15"/>
      <c r="H102" s="15"/>
      <c r="I102" s="15"/>
    </row>
    <row r="103" spans="1:9" ht="12.75">
      <c r="A103" s="6" t="s">
        <v>183</v>
      </c>
      <c r="B103" s="16"/>
      <c r="C103" s="16"/>
      <c r="D103" s="16"/>
      <c r="E103" s="16"/>
      <c r="F103" s="16"/>
      <c r="G103" s="15"/>
      <c r="H103" s="18"/>
      <c r="I103" s="17">
        <v>1120.61</v>
      </c>
    </row>
    <row r="104" spans="1:9" ht="12.75">
      <c r="A104" s="6" t="s">
        <v>187</v>
      </c>
      <c r="B104" s="16"/>
      <c r="C104" s="16"/>
      <c r="D104" s="16"/>
      <c r="E104" s="16"/>
      <c r="F104" s="16"/>
      <c r="G104" s="20"/>
      <c r="H104" s="18"/>
      <c r="I104" s="17">
        <v>2819.3</v>
      </c>
    </row>
    <row r="105" spans="1:9" ht="12.75">
      <c r="A105" s="6" t="s">
        <v>84</v>
      </c>
      <c r="B105" s="16"/>
      <c r="C105" s="16"/>
      <c r="D105" s="16"/>
      <c r="E105" s="16"/>
      <c r="F105" s="16"/>
      <c r="G105" s="20"/>
      <c r="H105" s="18"/>
      <c r="I105" s="17">
        <v>549.23</v>
      </c>
    </row>
    <row r="106" spans="1:9" ht="12.75">
      <c r="A106" s="6"/>
      <c r="B106" s="15"/>
      <c r="C106" s="15"/>
      <c r="D106" s="15"/>
      <c r="E106" s="15"/>
      <c r="F106" s="15"/>
      <c r="G106" s="15"/>
      <c r="H106" s="15"/>
      <c r="I106" s="15"/>
    </row>
    <row r="107" spans="1:9" ht="12.75">
      <c r="A107" s="4" t="s">
        <v>85</v>
      </c>
      <c r="B107" s="19">
        <f>SUM(B108:B112)</f>
        <v>5192.9</v>
      </c>
      <c r="C107" s="19">
        <f aca="true" t="shared" si="14" ref="C107:I107">SUM(C108:C112)</f>
        <v>7242.1</v>
      </c>
      <c r="D107" s="19">
        <f t="shared" si="14"/>
        <v>8184.7</v>
      </c>
      <c r="E107" s="19">
        <f t="shared" si="14"/>
        <v>8400</v>
      </c>
      <c r="F107" s="19">
        <f t="shared" si="14"/>
        <v>4815.8</v>
      </c>
      <c r="G107" s="19">
        <f t="shared" si="14"/>
        <v>0</v>
      </c>
      <c r="H107" s="19">
        <f t="shared" si="14"/>
        <v>6898.629999999999</v>
      </c>
      <c r="I107" s="19">
        <f t="shared" si="14"/>
        <v>6847.33</v>
      </c>
    </row>
    <row r="108" spans="1:9" ht="12.75">
      <c r="A108" s="2" t="s">
        <v>86</v>
      </c>
      <c r="B108" s="16">
        <v>5192.9</v>
      </c>
      <c r="C108" s="16">
        <v>7242.1</v>
      </c>
      <c r="D108" s="16">
        <v>8184.7</v>
      </c>
      <c r="E108" s="16">
        <v>8400</v>
      </c>
      <c r="F108" s="16">
        <v>4815.8</v>
      </c>
      <c r="G108" s="20"/>
      <c r="H108" s="18"/>
      <c r="I108" s="15"/>
    </row>
    <row r="109" spans="1:9" ht="12.75">
      <c r="A109" s="2" t="s">
        <v>87</v>
      </c>
      <c r="B109" s="16"/>
      <c r="C109" s="16"/>
      <c r="D109" s="16"/>
      <c r="E109" s="16"/>
      <c r="F109" s="16"/>
      <c r="G109" s="20"/>
      <c r="H109" s="18">
        <v>101.94</v>
      </c>
      <c r="I109" s="17">
        <v>6745.53</v>
      </c>
    </row>
    <row r="110" spans="1:9" ht="12.75">
      <c r="A110" s="2" t="s">
        <v>88</v>
      </c>
      <c r="B110" s="16"/>
      <c r="C110" s="16"/>
      <c r="D110" s="16"/>
      <c r="E110" s="16"/>
      <c r="F110" s="16"/>
      <c r="G110" s="20"/>
      <c r="H110" s="18">
        <v>6796.69</v>
      </c>
      <c r="I110" s="15">
        <v>101.8</v>
      </c>
    </row>
    <row r="111" spans="1:9" ht="12.75">
      <c r="A111" s="2" t="s">
        <v>89</v>
      </c>
      <c r="B111" s="15"/>
      <c r="C111" s="15"/>
      <c r="D111" s="15"/>
      <c r="E111" s="15"/>
      <c r="F111" s="15"/>
      <c r="G111" s="15"/>
      <c r="H111" s="15"/>
      <c r="I111" s="15"/>
    </row>
    <row r="112" spans="1:9" ht="12.75">
      <c r="A112" s="2" t="s">
        <v>90</v>
      </c>
      <c r="B112" s="15"/>
      <c r="C112" s="15"/>
      <c r="D112" s="15"/>
      <c r="E112" s="15"/>
      <c r="F112" s="15"/>
      <c r="G112" s="15"/>
      <c r="H112" s="15"/>
      <c r="I112" s="15"/>
    </row>
    <row r="113" spans="1:9" ht="12.75">
      <c r="A113" s="2"/>
      <c r="B113" s="15"/>
      <c r="C113" s="15"/>
      <c r="D113" s="15"/>
      <c r="E113" s="15"/>
      <c r="F113" s="15"/>
      <c r="G113" s="15"/>
      <c r="H113" s="15"/>
      <c r="I113" s="15"/>
    </row>
    <row r="114" spans="1:9" ht="12.75">
      <c r="A114" s="4" t="s">
        <v>177</v>
      </c>
      <c r="B114" s="15"/>
      <c r="C114" s="15"/>
      <c r="D114" s="15"/>
      <c r="E114" s="15"/>
      <c r="F114" s="15"/>
      <c r="G114" s="15"/>
      <c r="H114" s="15"/>
      <c r="I114" s="15"/>
    </row>
    <row r="115" spans="1:9" ht="12.75">
      <c r="A115" s="2"/>
      <c r="B115" s="15"/>
      <c r="C115" s="15"/>
      <c r="D115" s="15"/>
      <c r="E115" s="15"/>
      <c r="F115" s="15"/>
      <c r="G115" s="15"/>
      <c r="H115" s="15"/>
      <c r="I115" s="15"/>
    </row>
    <row r="116" spans="1:9" ht="12.75">
      <c r="A116" s="3" t="s">
        <v>179</v>
      </c>
      <c r="B116" s="63">
        <f>SUM(B5,B58,B67,B72,B75,B77,B79,B82,B87,B97,B107,B114)</f>
        <v>78081.79</v>
      </c>
      <c r="C116" s="63">
        <f aca="true" t="shared" si="15" ref="C116:I116">SUM(C5,C58,C67,C72,C75,C77,C79,C82,C87,C97,C107,C114)</f>
        <v>78081.6</v>
      </c>
      <c r="D116" s="63">
        <f t="shared" si="15"/>
        <v>78112.09999999999</v>
      </c>
      <c r="E116" s="63">
        <f t="shared" si="15"/>
        <v>78034.1</v>
      </c>
      <c r="F116" s="63">
        <f t="shared" si="15"/>
        <v>97330.7</v>
      </c>
      <c r="G116" s="63">
        <f t="shared" si="15"/>
        <v>58731.420000000006</v>
      </c>
      <c r="H116" s="63">
        <f t="shared" si="15"/>
        <v>79435.93000000001</v>
      </c>
      <c r="I116" s="63">
        <f t="shared" si="15"/>
        <v>81805.55000000002</v>
      </c>
    </row>
    <row r="117" spans="2:9" ht="12.75">
      <c r="B117" s="26"/>
      <c r="C117" s="26"/>
      <c r="D117" s="26"/>
      <c r="E117" s="26"/>
      <c r="F117" s="26"/>
      <c r="G117" s="26"/>
      <c r="H117" s="26"/>
      <c r="I117" s="26"/>
    </row>
    <row r="118" spans="1:9" ht="12.75">
      <c r="A118" s="10" t="s">
        <v>91</v>
      </c>
      <c r="B118" s="15"/>
      <c r="C118" s="15"/>
      <c r="D118" s="15"/>
      <c r="E118" s="15"/>
      <c r="F118" s="15"/>
      <c r="G118" s="15"/>
      <c r="H118" s="15"/>
      <c r="I118" s="15"/>
    </row>
    <row r="119" spans="1:9" ht="12.75">
      <c r="A119" s="2"/>
      <c r="B119" s="15"/>
      <c r="C119" s="15"/>
      <c r="D119" s="15"/>
      <c r="E119" s="15"/>
      <c r="F119" s="15"/>
      <c r="G119" s="15"/>
      <c r="H119" s="15"/>
      <c r="I119" s="15"/>
    </row>
    <row r="120" spans="1:9" ht="12.75">
      <c r="A120" s="4" t="s">
        <v>92</v>
      </c>
      <c r="B120" s="19">
        <f>SUM(B121:B142)</f>
        <v>2368.5</v>
      </c>
      <c r="C120" s="19">
        <f aca="true" t="shared" si="16" ref="C120:I120">SUM(C121:C142)</f>
        <v>1614.8</v>
      </c>
      <c r="D120" s="19">
        <f t="shared" si="16"/>
        <v>1302.2</v>
      </c>
      <c r="E120" s="19">
        <f t="shared" si="16"/>
        <v>1935.3</v>
      </c>
      <c r="F120" s="19">
        <f t="shared" si="16"/>
        <v>552.6</v>
      </c>
      <c r="G120" s="19">
        <f t="shared" si="16"/>
        <v>407.42</v>
      </c>
      <c r="H120" s="19">
        <f t="shared" si="16"/>
        <v>373.82</v>
      </c>
      <c r="I120" s="19">
        <f t="shared" si="16"/>
        <v>608.2</v>
      </c>
    </row>
    <row r="121" spans="1:9" ht="12.75">
      <c r="A121" s="2" t="s">
        <v>93</v>
      </c>
      <c r="B121" s="15"/>
      <c r="C121" s="15"/>
      <c r="D121" s="15"/>
      <c r="E121" s="15"/>
      <c r="F121" s="15"/>
      <c r="G121" s="15"/>
      <c r="H121" s="15"/>
      <c r="I121" s="15"/>
    </row>
    <row r="122" spans="1:9" ht="12.75">
      <c r="A122" s="2" t="s">
        <v>94</v>
      </c>
      <c r="B122" s="15"/>
      <c r="C122" s="15"/>
      <c r="D122" s="15"/>
      <c r="E122" s="15"/>
      <c r="F122" s="15"/>
      <c r="G122" s="15"/>
      <c r="H122" s="15"/>
      <c r="I122" s="15"/>
    </row>
    <row r="123" spans="1:9" ht="12.75">
      <c r="A123" s="2" t="s">
        <v>95</v>
      </c>
      <c r="B123" s="15"/>
      <c r="C123" s="15"/>
      <c r="D123" s="15"/>
      <c r="E123" s="15"/>
      <c r="F123" s="15"/>
      <c r="G123" s="15"/>
      <c r="H123" s="15"/>
      <c r="I123" s="15"/>
    </row>
    <row r="124" spans="1:9" ht="12.75">
      <c r="A124" s="2" t="s">
        <v>96</v>
      </c>
      <c r="B124" s="15"/>
      <c r="C124" s="15"/>
      <c r="D124" s="15"/>
      <c r="E124" s="15"/>
      <c r="F124" s="15"/>
      <c r="G124" s="15"/>
      <c r="H124" s="15"/>
      <c r="I124" s="15"/>
    </row>
    <row r="125" spans="1:9" ht="12.75">
      <c r="A125" s="2" t="s">
        <v>97</v>
      </c>
      <c r="B125" s="15"/>
      <c r="C125" s="15"/>
      <c r="D125" s="15"/>
      <c r="E125" s="15"/>
      <c r="F125" s="15"/>
      <c r="G125" s="15"/>
      <c r="H125" s="15"/>
      <c r="I125" s="15"/>
    </row>
    <row r="126" spans="1:9" ht="12.75">
      <c r="A126" s="2" t="s">
        <v>98</v>
      </c>
      <c r="B126" s="15"/>
      <c r="C126" s="15"/>
      <c r="D126" s="15"/>
      <c r="E126" s="15"/>
      <c r="F126" s="15"/>
      <c r="G126" s="15"/>
      <c r="H126" s="15"/>
      <c r="I126" s="15"/>
    </row>
    <row r="127" spans="1:9" ht="12.75">
      <c r="A127" s="2" t="s">
        <v>99</v>
      </c>
      <c r="B127" s="15"/>
      <c r="C127" s="15"/>
      <c r="D127" s="15"/>
      <c r="E127" s="15"/>
      <c r="F127" s="15"/>
      <c r="G127" s="15"/>
      <c r="H127" s="15"/>
      <c r="I127" s="15"/>
    </row>
    <row r="128" spans="1:9" ht="12.75">
      <c r="A128" s="2" t="s">
        <v>100</v>
      </c>
      <c r="B128" s="15"/>
      <c r="C128" s="15"/>
      <c r="D128" s="15"/>
      <c r="E128" s="15"/>
      <c r="F128" s="15"/>
      <c r="G128" s="15"/>
      <c r="H128" s="15"/>
      <c r="I128" s="15"/>
    </row>
    <row r="129" spans="1:9" ht="12.75">
      <c r="A129" s="2" t="s">
        <v>101</v>
      </c>
      <c r="B129" s="16"/>
      <c r="C129" s="16"/>
      <c r="D129" s="16">
        <v>1099.3</v>
      </c>
      <c r="E129" s="16">
        <v>1927.6</v>
      </c>
      <c r="F129" s="16">
        <v>552.6</v>
      </c>
      <c r="G129" s="15">
        <v>407.42</v>
      </c>
      <c r="H129" s="18">
        <v>377.93</v>
      </c>
      <c r="I129" s="20">
        <v>608.2</v>
      </c>
    </row>
    <row r="130" spans="1:9" ht="12.75">
      <c r="A130" s="2" t="s">
        <v>102</v>
      </c>
      <c r="B130" s="16">
        <v>2368.5</v>
      </c>
      <c r="C130" s="16">
        <v>1614.8</v>
      </c>
      <c r="D130" s="16">
        <v>202.9</v>
      </c>
      <c r="E130" s="16">
        <v>7.7</v>
      </c>
      <c r="F130" s="16"/>
      <c r="G130" s="15"/>
      <c r="H130" s="18"/>
      <c r="I130" s="15"/>
    </row>
    <row r="131" spans="1:9" ht="12.75">
      <c r="A131" s="2" t="s">
        <v>103</v>
      </c>
      <c r="B131" s="15"/>
      <c r="C131" s="15"/>
      <c r="D131" s="15"/>
      <c r="E131" s="15"/>
      <c r="F131" s="15"/>
      <c r="G131" s="15"/>
      <c r="H131" s="15"/>
      <c r="I131" s="15"/>
    </row>
    <row r="132" spans="1:9" ht="12.75">
      <c r="A132" s="2" t="s">
        <v>104</v>
      </c>
      <c r="B132" s="15"/>
      <c r="C132" s="15"/>
      <c r="D132" s="15"/>
      <c r="E132" s="15"/>
      <c r="F132" s="15"/>
      <c r="G132" s="15"/>
      <c r="H132" s="15"/>
      <c r="I132" s="15"/>
    </row>
    <row r="133" spans="1:9" ht="12.75">
      <c r="A133" s="2" t="s">
        <v>105</v>
      </c>
      <c r="B133" s="15"/>
      <c r="C133" s="15"/>
      <c r="D133" s="15"/>
      <c r="E133" s="15"/>
      <c r="F133" s="15"/>
      <c r="G133" s="15"/>
      <c r="H133" s="15"/>
      <c r="I133" s="15"/>
    </row>
    <row r="134" spans="1:9" ht="12.75">
      <c r="A134" s="2" t="s">
        <v>106</v>
      </c>
      <c r="B134" s="15"/>
      <c r="C134" s="15"/>
      <c r="D134" s="15"/>
      <c r="E134" s="15"/>
      <c r="F134" s="15"/>
      <c r="G134" s="15"/>
      <c r="H134" s="15"/>
      <c r="I134" s="15"/>
    </row>
    <row r="135" spans="1:9" ht="12.75">
      <c r="A135" s="2" t="s">
        <v>107</v>
      </c>
      <c r="B135" s="15"/>
      <c r="C135" s="15"/>
      <c r="D135" s="15"/>
      <c r="E135" s="15"/>
      <c r="F135" s="15"/>
      <c r="G135" s="15"/>
      <c r="H135" s="15"/>
      <c r="I135" s="15"/>
    </row>
    <row r="136" spans="1:9" ht="12.75">
      <c r="A136" s="2" t="s">
        <v>108</v>
      </c>
      <c r="B136" s="15"/>
      <c r="C136" s="15"/>
      <c r="D136" s="15"/>
      <c r="E136" s="15"/>
      <c r="F136" s="15"/>
      <c r="G136" s="15"/>
      <c r="H136" s="15"/>
      <c r="I136" s="15"/>
    </row>
    <row r="137" spans="1:9" ht="12.75">
      <c r="A137" s="2" t="s">
        <v>109</v>
      </c>
      <c r="B137" s="15"/>
      <c r="C137" s="15"/>
      <c r="D137" s="15"/>
      <c r="E137" s="15"/>
      <c r="F137" s="15"/>
      <c r="G137" s="15"/>
      <c r="H137" s="15"/>
      <c r="I137" s="15"/>
    </row>
    <row r="138" spans="1:9" ht="12.75">
      <c r="A138" s="2" t="s">
        <v>110</v>
      </c>
      <c r="B138" s="15"/>
      <c r="C138" s="15"/>
      <c r="D138" s="15"/>
      <c r="E138" s="15"/>
      <c r="F138" s="15"/>
      <c r="G138" s="15"/>
      <c r="H138" s="15"/>
      <c r="I138" s="15"/>
    </row>
    <row r="139" spans="1:9" ht="12.75">
      <c r="A139" s="2" t="s">
        <v>111</v>
      </c>
      <c r="B139" s="15"/>
      <c r="C139" s="15"/>
      <c r="D139" s="15"/>
      <c r="E139" s="15"/>
      <c r="F139" s="15"/>
      <c r="G139" s="15"/>
      <c r="H139" s="15"/>
      <c r="I139" s="15"/>
    </row>
    <row r="140" spans="1:9" ht="12.75">
      <c r="A140" s="2" t="s">
        <v>112</v>
      </c>
      <c r="B140" s="15"/>
      <c r="C140" s="15"/>
      <c r="D140" s="15"/>
      <c r="E140" s="15"/>
      <c r="F140" s="15"/>
      <c r="G140" s="15"/>
      <c r="H140" s="15"/>
      <c r="I140" s="15"/>
    </row>
    <row r="141" spans="1:9" ht="12.75">
      <c r="A141" s="2" t="s">
        <v>113</v>
      </c>
      <c r="B141" s="15"/>
      <c r="C141" s="15"/>
      <c r="D141" s="15"/>
      <c r="E141" s="15"/>
      <c r="F141" s="15"/>
      <c r="G141" s="15"/>
      <c r="H141" s="15"/>
      <c r="I141" s="15"/>
    </row>
    <row r="142" spans="1:9" ht="12.75">
      <c r="A142" s="2" t="s">
        <v>114</v>
      </c>
      <c r="B142" s="16"/>
      <c r="C142" s="16"/>
      <c r="D142" s="16"/>
      <c r="E142" s="16"/>
      <c r="F142" s="16"/>
      <c r="G142" s="15"/>
      <c r="H142" s="18">
        <v>-4.11</v>
      </c>
      <c r="I142" s="15"/>
    </row>
    <row r="143" spans="1:9" ht="12.75">
      <c r="A143" s="2"/>
      <c r="B143" s="15"/>
      <c r="C143" s="15"/>
      <c r="D143" s="15"/>
      <c r="E143" s="15"/>
      <c r="F143" s="15"/>
      <c r="G143" s="15"/>
      <c r="H143" s="15"/>
      <c r="I143" s="15"/>
    </row>
    <row r="144" spans="1:9" ht="12.75">
      <c r="A144" s="4" t="s">
        <v>115</v>
      </c>
      <c r="B144" s="15"/>
      <c r="C144" s="15"/>
      <c r="D144" s="15"/>
      <c r="E144" s="15"/>
      <c r="F144" s="15"/>
      <c r="G144" s="15"/>
      <c r="H144" s="15"/>
      <c r="I144" s="15"/>
    </row>
    <row r="145" spans="1:9" ht="12.75">
      <c r="A145" s="2"/>
      <c r="B145" s="15"/>
      <c r="C145" s="15"/>
      <c r="D145" s="15"/>
      <c r="E145" s="15"/>
      <c r="F145" s="15"/>
      <c r="G145" s="15"/>
      <c r="H145" s="15"/>
      <c r="I145" s="15"/>
    </row>
    <row r="146" spans="1:9" ht="12.75">
      <c r="A146" s="4" t="s">
        <v>116</v>
      </c>
      <c r="B146" s="19">
        <f>SUM(B147:B158)</f>
        <v>32773.5</v>
      </c>
      <c r="C146" s="19">
        <f aca="true" t="shared" si="17" ref="C146:I146">SUM(C147:C158)</f>
        <v>37966.4</v>
      </c>
      <c r="D146" s="19">
        <f t="shared" si="17"/>
        <v>44168.2</v>
      </c>
      <c r="E146" s="19">
        <f t="shared" si="17"/>
        <v>53416.2</v>
      </c>
      <c r="F146" s="19">
        <f t="shared" si="17"/>
        <v>36667.799999999996</v>
      </c>
      <c r="G146" s="19">
        <f t="shared" si="17"/>
        <v>23209.98</v>
      </c>
      <c r="H146" s="19">
        <f t="shared" si="17"/>
        <v>22514.71</v>
      </c>
      <c r="I146" s="19">
        <f t="shared" si="17"/>
        <v>25108.659999999996</v>
      </c>
    </row>
    <row r="147" spans="1:9" ht="12.75">
      <c r="A147" s="2" t="s">
        <v>117</v>
      </c>
      <c r="B147" s="16">
        <v>2163.6</v>
      </c>
      <c r="C147" s="16">
        <v>3708.2</v>
      </c>
      <c r="D147" s="16">
        <v>3762.7</v>
      </c>
      <c r="E147" s="16">
        <v>4068</v>
      </c>
      <c r="F147" s="16">
        <v>3486.5</v>
      </c>
      <c r="G147" s="17">
        <v>1082.83</v>
      </c>
      <c r="H147" s="18">
        <v>1015.12</v>
      </c>
      <c r="I147" s="17">
        <v>1005.74</v>
      </c>
    </row>
    <row r="148" spans="1:9" ht="12.75">
      <c r="A148" s="2" t="s">
        <v>118</v>
      </c>
      <c r="B148" s="16"/>
      <c r="C148" s="16"/>
      <c r="D148" s="16">
        <v>4933.6</v>
      </c>
      <c r="E148" s="16">
        <v>9381.3</v>
      </c>
      <c r="F148" s="16">
        <v>0.7</v>
      </c>
      <c r="G148" s="15"/>
      <c r="H148" s="18"/>
      <c r="I148" s="15"/>
    </row>
    <row r="149" spans="1:9" ht="12.75">
      <c r="A149" s="2" t="s">
        <v>119</v>
      </c>
      <c r="B149" s="16"/>
      <c r="C149" s="16"/>
      <c r="D149" s="16">
        <v>2279</v>
      </c>
      <c r="E149" s="16">
        <v>4414.1</v>
      </c>
      <c r="F149" s="16">
        <v>5.2</v>
      </c>
      <c r="G149" s="15"/>
      <c r="H149" s="18"/>
      <c r="I149" s="15"/>
    </row>
    <row r="150" spans="1:9" ht="12.75">
      <c r="A150" s="2" t="s">
        <v>120</v>
      </c>
      <c r="B150" s="16"/>
      <c r="C150" s="16"/>
      <c r="D150" s="16"/>
      <c r="E150" s="16"/>
      <c r="F150" s="16"/>
      <c r="G150" s="17">
        <v>2218.11</v>
      </c>
      <c r="H150" s="18">
        <v>2170.12</v>
      </c>
      <c r="I150" s="17">
        <v>4244.4</v>
      </c>
    </row>
    <row r="151" spans="1:9" ht="12.75">
      <c r="A151" s="2" t="s">
        <v>121</v>
      </c>
      <c r="B151" s="16">
        <v>17212.9</v>
      </c>
      <c r="C151" s="16">
        <v>18532.7</v>
      </c>
      <c r="D151" s="16">
        <v>17886.8</v>
      </c>
      <c r="E151" s="16">
        <v>17821.6</v>
      </c>
      <c r="F151" s="16">
        <v>16886.6</v>
      </c>
      <c r="G151" s="17">
        <v>15417.1</v>
      </c>
      <c r="H151" s="18">
        <v>14914.05</v>
      </c>
      <c r="I151" s="17">
        <v>15289.31</v>
      </c>
    </row>
    <row r="152" spans="1:9" ht="12.75">
      <c r="A152" s="2" t="s">
        <v>122</v>
      </c>
      <c r="B152" s="16">
        <v>3487.9</v>
      </c>
      <c r="C152" s="16">
        <v>3553.4</v>
      </c>
      <c r="D152" s="16">
        <v>3413.3</v>
      </c>
      <c r="E152" s="16">
        <v>3882.2</v>
      </c>
      <c r="F152" s="16">
        <v>5093</v>
      </c>
      <c r="G152" s="15">
        <v>0.64</v>
      </c>
      <c r="H152" s="18">
        <v>-1.56</v>
      </c>
      <c r="I152" s="15"/>
    </row>
    <row r="153" spans="1:9" ht="12.75">
      <c r="A153" s="6" t="s">
        <v>123</v>
      </c>
      <c r="B153" s="16">
        <v>8024.6</v>
      </c>
      <c r="C153" s="16">
        <v>8780.3</v>
      </c>
      <c r="D153" s="16">
        <v>8128</v>
      </c>
      <c r="E153" s="16">
        <v>9040.1</v>
      </c>
      <c r="F153" s="16">
        <v>8343</v>
      </c>
      <c r="G153" s="15">
        <v>15.93</v>
      </c>
      <c r="H153" s="18">
        <v>-0.55</v>
      </c>
      <c r="I153" s="15"/>
    </row>
    <row r="154" spans="1:9" ht="12.75">
      <c r="A154" s="2" t="s">
        <v>124</v>
      </c>
      <c r="B154" s="16">
        <v>1694.3</v>
      </c>
      <c r="C154" s="16">
        <v>2042.6</v>
      </c>
      <c r="D154" s="16">
        <v>2572.9</v>
      </c>
      <c r="E154" s="16">
        <v>2526.4</v>
      </c>
      <c r="F154" s="16">
        <v>2358</v>
      </c>
      <c r="G154" s="15">
        <v>1.78</v>
      </c>
      <c r="H154" s="18">
        <v>-0.01</v>
      </c>
      <c r="I154" s="15"/>
    </row>
    <row r="155" spans="1:9" ht="12.75">
      <c r="A155" s="2" t="s">
        <v>125</v>
      </c>
      <c r="B155" s="16"/>
      <c r="C155" s="16"/>
      <c r="D155" s="16"/>
      <c r="E155" s="16"/>
      <c r="F155" s="16"/>
      <c r="G155" s="17">
        <v>3964.2</v>
      </c>
      <c r="H155" s="18">
        <v>3956.1</v>
      </c>
      <c r="I155" s="17">
        <v>3997.78</v>
      </c>
    </row>
    <row r="156" spans="1:9" ht="12.75">
      <c r="A156" s="2" t="s">
        <v>126</v>
      </c>
      <c r="B156" s="16">
        <v>5.1</v>
      </c>
      <c r="C156" s="16">
        <v>948.9</v>
      </c>
      <c r="D156" s="16">
        <v>851.1</v>
      </c>
      <c r="E156" s="16">
        <v>1599.1</v>
      </c>
      <c r="F156" s="16">
        <v>370.5</v>
      </c>
      <c r="G156" s="15">
        <v>377.07</v>
      </c>
      <c r="H156" s="18">
        <v>340.85</v>
      </c>
      <c r="I156" s="20">
        <v>425.49</v>
      </c>
    </row>
    <row r="157" spans="1:9" ht="12.75">
      <c r="A157" s="2" t="s">
        <v>127</v>
      </c>
      <c r="B157" s="16">
        <v>185.1</v>
      </c>
      <c r="C157" s="16">
        <v>349.7</v>
      </c>
      <c r="D157" s="16">
        <v>276.8</v>
      </c>
      <c r="E157" s="16">
        <v>551.6</v>
      </c>
      <c r="F157" s="16">
        <v>121.6</v>
      </c>
      <c r="G157" s="15">
        <v>132.25</v>
      </c>
      <c r="H157" s="18">
        <v>120.59</v>
      </c>
      <c r="I157" s="20">
        <v>145.94</v>
      </c>
    </row>
    <row r="158" spans="1:9" ht="12.75">
      <c r="A158" s="2" t="s">
        <v>128</v>
      </c>
      <c r="B158" s="16"/>
      <c r="C158" s="16">
        <v>50.6</v>
      </c>
      <c r="D158" s="16">
        <v>64</v>
      </c>
      <c r="E158" s="16">
        <v>131.8</v>
      </c>
      <c r="F158" s="16">
        <v>2.7</v>
      </c>
      <c r="G158" s="15">
        <v>0.07</v>
      </c>
      <c r="H158" s="18"/>
      <c r="I158" s="15"/>
    </row>
    <row r="159" spans="1:9" ht="12.75">
      <c r="A159" s="2"/>
      <c r="B159" s="15"/>
      <c r="C159" s="15"/>
      <c r="D159" s="15"/>
      <c r="E159" s="15"/>
      <c r="F159" s="15"/>
      <c r="G159" s="15"/>
      <c r="H159" s="15"/>
      <c r="I159" s="15"/>
    </row>
    <row r="160" spans="1:9" ht="12.75">
      <c r="A160" s="10" t="s">
        <v>180</v>
      </c>
      <c r="B160" s="64">
        <f>SUM(B120,B144,B146)</f>
        <v>35142</v>
      </c>
      <c r="C160" s="64">
        <f aca="true" t="shared" si="18" ref="C160:I160">SUM(C120,C144,C146)</f>
        <v>39581.200000000004</v>
      </c>
      <c r="D160" s="64">
        <f t="shared" si="18"/>
        <v>45470.399999999994</v>
      </c>
      <c r="E160" s="64">
        <f t="shared" si="18"/>
        <v>55351.5</v>
      </c>
      <c r="F160" s="64">
        <f t="shared" si="18"/>
        <v>37220.399999999994</v>
      </c>
      <c r="G160" s="64">
        <f t="shared" si="18"/>
        <v>23617.399999999998</v>
      </c>
      <c r="H160" s="64">
        <f t="shared" si="18"/>
        <v>22888.53</v>
      </c>
      <c r="I160" s="64">
        <f t="shared" si="18"/>
        <v>25716.859999999997</v>
      </c>
    </row>
    <row r="161" spans="2:9" ht="12.75">
      <c r="B161" s="26"/>
      <c r="C161" s="26"/>
      <c r="D161" s="26"/>
      <c r="E161" s="26"/>
      <c r="F161" s="26"/>
      <c r="G161" s="26"/>
      <c r="H161" s="26"/>
      <c r="I161" s="26"/>
    </row>
    <row r="162" spans="1:9" ht="12.75">
      <c r="A162" s="11" t="s">
        <v>129</v>
      </c>
      <c r="B162" s="15"/>
      <c r="C162" s="15"/>
      <c r="D162" s="15"/>
      <c r="E162" s="15"/>
      <c r="F162" s="15"/>
      <c r="G162" s="15"/>
      <c r="H162" s="15"/>
      <c r="I162" s="15"/>
    </row>
    <row r="163" spans="1:9" ht="12.75">
      <c r="A163" s="12"/>
      <c r="B163" s="15"/>
      <c r="C163" s="15"/>
      <c r="D163" s="15"/>
      <c r="E163" s="15"/>
      <c r="F163" s="15"/>
      <c r="G163" s="15"/>
      <c r="H163" s="15"/>
      <c r="I163" s="15"/>
    </row>
    <row r="164" spans="1:9" ht="12.75">
      <c r="A164" s="4" t="s">
        <v>130</v>
      </c>
      <c r="B164" s="50">
        <v>38426.25798587584</v>
      </c>
      <c r="C164" s="50">
        <v>27589.533499436584</v>
      </c>
      <c r="D164" s="50">
        <v>22519.134116289915</v>
      </c>
      <c r="E164" s="50">
        <v>25832.640404972968</v>
      </c>
      <c r="F164" s="50">
        <v>20668.47040697343</v>
      </c>
      <c r="G164" s="50">
        <v>19760.192202892365</v>
      </c>
      <c r="H164" s="50">
        <v>8185.970819741099</v>
      </c>
      <c r="I164" s="50">
        <v>7289.28291582452</v>
      </c>
    </row>
    <row r="165" spans="1:9" ht="12.75">
      <c r="A165" s="4"/>
      <c r="B165" s="15"/>
      <c r="C165" s="15"/>
      <c r="D165" s="15"/>
      <c r="E165" s="15"/>
      <c r="F165" s="15"/>
      <c r="G165" s="15"/>
      <c r="H165" s="15"/>
      <c r="I165" s="15"/>
    </row>
    <row r="166" spans="1:9" ht="12.75">
      <c r="A166" s="4" t="s">
        <v>131</v>
      </c>
      <c r="B166" s="19">
        <f>SUM(B167:B211)</f>
        <v>2406.3999999999996</v>
      </c>
      <c r="C166" s="19">
        <f aca="true" t="shared" si="19" ref="C166:I166">SUM(C167:C211)</f>
        <v>2175.5</v>
      </c>
      <c r="D166" s="19">
        <f t="shared" si="19"/>
        <v>3492.3999999999996</v>
      </c>
      <c r="E166" s="19">
        <f t="shared" si="19"/>
        <v>3139.5</v>
      </c>
      <c r="F166" s="19">
        <f t="shared" si="19"/>
        <v>2466.2</v>
      </c>
      <c r="G166" s="19">
        <f t="shared" si="19"/>
        <v>659.59</v>
      </c>
      <c r="H166" s="19">
        <f t="shared" si="19"/>
        <v>429.25</v>
      </c>
      <c r="I166" s="19">
        <f t="shared" si="19"/>
        <v>54.17</v>
      </c>
    </row>
    <row r="167" spans="1:9" ht="12.75">
      <c r="A167" s="2" t="s">
        <v>132</v>
      </c>
      <c r="B167" s="15"/>
      <c r="C167" s="15"/>
      <c r="D167" s="15"/>
      <c r="E167" s="15"/>
      <c r="F167" s="15"/>
      <c r="G167" s="15"/>
      <c r="H167" s="15"/>
      <c r="I167" s="15"/>
    </row>
    <row r="168" spans="1:9" ht="12.75">
      <c r="A168" s="2" t="s">
        <v>133</v>
      </c>
      <c r="B168" s="15"/>
      <c r="C168" s="15"/>
      <c r="D168" s="15"/>
      <c r="E168" s="15"/>
      <c r="F168" s="15"/>
      <c r="G168" s="15"/>
      <c r="H168" s="15"/>
      <c r="I168" s="15"/>
    </row>
    <row r="169" spans="1:9" ht="12.75">
      <c r="A169" s="2" t="s">
        <v>134</v>
      </c>
      <c r="B169" s="15"/>
      <c r="C169" s="15"/>
      <c r="D169" s="15"/>
      <c r="E169" s="15"/>
      <c r="F169" s="15"/>
      <c r="G169" s="15"/>
      <c r="H169" s="15"/>
      <c r="I169" s="15"/>
    </row>
    <row r="170" spans="1:9" ht="12.75">
      <c r="A170" s="2" t="s">
        <v>135</v>
      </c>
      <c r="B170" s="15"/>
      <c r="C170" s="15"/>
      <c r="D170" s="15"/>
      <c r="E170" s="15"/>
      <c r="F170" s="15"/>
      <c r="G170" s="15"/>
      <c r="H170" s="15"/>
      <c r="I170" s="15"/>
    </row>
    <row r="171" spans="1:9" ht="12.75">
      <c r="A171" s="2" t="s">
        <v>136</v>
      </c>
      <c r="B171" s="15"/>
      <c r="C171" s="15"/>
      <c r="D171" s="15"/>
      <c r="E171" s="15"/>
      <c r="F171" s="15"/>
      <c r="G171" s="15"/>
      <c r="H171" s="15"/>
      <c r="I171" s="15"/>
    </row>
    <row r="172" spans="1:9" ht="12.75">
      <c r="A172" s="2" t="s">
        <v>137</v>
      </c>
      <c r="B172" s="15"/>
      <c r="C172" s="15"/>
      <c r="D172" s="15"/>
      <c r="E172" s="15"/>
      <c r="F172" s="15"/>
      <c r="G172" s="15"/>
      <c r="H172" s="15"/>
      <c r="I172" s="15"/>
    </row>
    <row r="173" spans="1:9" ht="12.75">
      <c r="A173" s="2" t="s">
        <v>138</v>
      </c>
      <c r="B173" s="15"/>
      <c r="C173" s="15"/>
      <c r="D173" s="15"/>
      <c r="E173" s="15"/>
      <c r="F173" s="15"/>
      <c r="G173" s="15"/>
      <c r="H173" s="15"/>
      <c r="I173" s="15"/>
    </row>
    <row r="174" spans="1:9" ht="12.75">
      <c r="A174" s="2" t="s">
        <v>139</v>
      </c>
      <c r="B174" s="15"/>
      <c r="C174" s="15"/>
      <c r="D174" s="15"/>
      <c r="E174" s="15"/>
      <c r="F174" s="15"/>
      <c r="G174" s="15"/>
      <c r="H174" s="15"/>
      <c r="I174" s="15"/>
    </row>
    <row r="175" spans="1:9" ht="12.75">
      <c r="A175" s="2" t="s">
        <v>140</v>
      </c>
      <c r="B175" s="15"/>
      <c r="C175" s="15"/>
      <c r="D175" s="15"/>
      <c r="E175" s="15"/>
      <c r="F175" s="15"/>
      <c r="G175" s="15"/>
      <c r="H175" s="15"/>
      <c r="I175" s="15"/>
    </row>
    <row r="176" spans="1:9" ht="12.75">
      <c r="A176" s="2" t="s">
        <v>141</v>
      </c>
      <c r="B176" s="16"/>
      <c r="C176" s="16"/>
      <c r="D176" s="16"/>
      <c r="E176" s="16"/>
      <c r="F176" s="16"/>
      <c r="G176" s="15"/>
      <c r="H176" s="18">
        <v>167.59</v>
      </c>
      <c r="I176" s="15"/>
    </row>
    <row r="177" spans="1:9" ht="12.75">
      <c r="A177" s="2" t="s">
        <v>142</v>
      </c>
      <c r="B177" s="16"/>
      <c r="C177" s="16"/>
      <c r="D177" s="16"/>
      <c r="E177" s="16"/>
      <c r="F177" s="16"/>
      <c r="G177" s="15"/>
      <c r="H177" s="18">
        <v>44.21</v>
      </c>
      <c r="I177" s="15"/>
    </row>
    <row r="178" spans="1:9" ht="12.75">
      <c r="A178" s="2" t="s">
        <v>143</v>
      </c>
      <c r="B178" s="15"/>
      <c r="C178" s="15"/>
      <c r="D178" s="15"/>
      <c r="E178" s="15"/>
      <c r="F178" s="15"/>
      <c r="G178" s="15"/>
      <c r="H178" s="15"/>
      <c r="I178" s="15"/>
    </row>
    <row r="179" spans="1:9" ht="12.75">
      <c r="A179" s="2" t="s">
        <v>144</v>
      </c>
      <c r="B179" s="15"/>
      <c r="C179" s="15"/>
      <c r="D179" s="15"/>
      <c r="E179" s="15"/>
      <c r="F179" s="15"/>
      <c r="G179" s="15"/>
      <c r="H179" s="15"/>
      <c r="I179" s="15"/>
    </row>
    <row r="180" spans="1:9" ht="12.75">
      <c r="A180" s="2" t="s">
        <v>145</v>
      </c>
      <c r="B180" s="15"/>
      <c r="C180" s="15"/>
      <c r="D180" s="15"/>
      <c r="E180" s="15"/>
      <c r="F180" s="15"/>
      <c r="G180" s="15"/>
      <c r="H180" s="15"/>
      <c r="I180" s="15"/>
    </row>
    <row r="181" spans="1:9" ht="12.75">
      <c r="A181" s="2" t="s">
        <v>146</v>
      </c>
      <c r="B181" s="16">
        <v>71.2</v>
      </c>
      <c r="C181" s="16">
        <v>70.1</v>
      </c>
      <c r="D181" s="16">
        <v>68</v>
      </c>
      <c r="E181" s="16">
        <v>62.5</v>
      </c>
      <c r="F181" s="16">
        <v>72.7</v>
      </c>
      <c r="G181" s="15">
        <v>47.35</v>
      </c>
      <c r="H181" s="18">
        <v>36.22</v>
      </c>
      <c r="I181" s="20">
        <v>47.19</v>
      </c>
    </row>
    <row r="182" spans="1:9" ht="12.75">
      <c r="A182" s="2" t="s">
        <v>147</v>
      </c>
      <c r="B182" s="15"/>
      <c r="C182" s="15"/>
      <c r="D182" s="15"/>
      <c r="E182" s="15"/>
      <c r="F182" s="15"/>
      <c r="G182" s="15"/>
      <c r="H182" s="15"/>
      <c r="I182" s="15"/>
    </row>
    <row r="183" spans="1:9" ht="12.75">
      <c r="A183" s="2" t="s">
        <v>148</v>
      </c>
      <c r="B183" s="15"/>
      <c r="C183" s="15"/>
      <c r="D183" s="15"/>
      <c r="E183" s="15"/>
      <c r="F183" s="15"/>
      <c r="G183" s="15"/>
      <c r="H183" s="15"/>
      <c r="I183" s="15"/>
    </row>
    <row r="184" spans="1:9" ht="12.75">
      <c r="A184" s="2"/>
      <c r="B184" s="15"/>
      <c r="C184" s="15"/>
      <c r="D184" s="15"/>
      <c r="E184" s="15"/>
      <c r="F184" s="15"/>
      <c r="G184" s="15"/>
      <c r="H184" s="15"/>
      <c r="I184" s="15"/>
    </row>
    <row r="185" spans="1:9" ht="12.75">
      <c r="A185" s="2" t="s">
        <v>149</v>
      </c>
      <c r="B185" s="15"/>
      <c r="C185" s="15"/>
      <c r="D185" s="15"/>
      <c r="E185" s="15"/>
      <c r="F185" s="15"/>
      <c r="G185" s="15"/>
      <c r="H185" s="15"/>
      <c r="I185" s="15"/>
    </row>
    <row r="186" spans="1:9" ht="12.75">
      <c r="A186" s="2" t="s">
        <v>150</v>
      </c>
      <c r="B186" s="15"/>
      <c r="C186" s="15"/>
      <c r="D186" s="15"/>
      <c r="E186" s="15"/>
      <c r="F186" s="15"/>
      <c r="G186" s="15"/>
      <c r="H186" s="15"/>
      <c r="I186" s="15"/>
    </row>
    <row r="187" spans="1:9" ht="12.75">
      <c r="A187" s="2" t="s">
        <v>151</v>
      </c>
      <c r="B187" s="15"/>
      <c r="C187" s="15"/>
      <c r="D187" s="15"/>
      <c r="E187" s="15"/>
      <c r="F187" s="15"/>
      <c r="G187" s="15"/>
      <c r="H187" s="15"/>
      <c r="I187" s="15"/>
    </row>
    <row r="188" spans="1:9" ht="12.75">
      <c r="A188" s="2" t="s">
        <v>152</v>
      </c>
      <c r="B188" s="15"/>
      <c r="C188" s="15"/>
      <c r="D188" s="15"/>
      <c r="E188" s="15"/>
      <c r="F188" s="15"/>
      <c r="G188" s="15"/>
      <c r="H188" s="15"/>
      <c r="I188" s="15"/>
    </row>
    <row r="189" spans="1:9" ht="12.75">
      <c r="A189" s="2" t="s">
        <v>153</v>
      </c>
      <c r="B189" s="16">
        <v>148.9</v>
      </c>
      <c r="C189" s="16">
        <v>154.5</v>
      </c>
      <c r="D189" s="16">
        <v>127.3</v>
      </c>
      <c r="E189" s="16">
        <v>150.5</v>
      </c>
      <c r="F189" s="16">
        <v>46</v>
      </c>
      <c r="G189" s="15"/>
      <c r="H189" s="18"/>
      <c r="I189" s="15"/>
    </row>
    <row r="190" spans="1:9" ht="12.75">
      <c r="A190" s="2" t="s">
        <v>154</v>
      </c>
      <c r="B190" s="15"/>
      <c r="C190" s="15"/>
      <c r="D190" s="15"/>
      <c r="E190" s="15"/>
      <c r="F190" s="15"/>
      <c r="G190" s="15"/>
      <c r="H190" s="15"/>
      <c r="I190" s="15"/>
    </row>
    <row r="191" spans="1:9" ht="12.75">
      <c r="A191" s="2" t="s">
        <v>155</v>
      </c>
      <c r="B191" s="15"/>
      <c r="C191" s="15"/>
      <c r="D191" s="15"/>
      <c r="E191" s="15"/>
      <c r="F191" s="15"/>
      <c r="G191" s="15"/>
      <c r="H191" s="15"/>
      <c r="I191" s="15"/>
    </row>
    <row r="192" spans="1:9" ht="12.75">
      <c r="A192" s="2" t="s">
        <v>156</v>
      </c>
      <c r="B192" s="15"/>
      <c r="C192" s="15"/>
      <c r="D192" s="15"/>
      <c r="E192" s="15"/>
      <c r="F192" s="15"/>
      <c r="G192" s="15"/>
      <c r="H192" s="15"/>
      <c r="I192" s="15"/>
    </row>
    <row r="193" spans="1:9" ht="12.75">
      <c r="A193" s="6" t="s">
        <v>157</v>
      </c>
      <c r="B193" s="15"/>
      <c r="C193" s="15"/>
      <c r="D193" s="15"/>
      <c r="E193" s="15"/>
      <c r="F193" s="15"/>
      <c r="G193" s="15"/>
      <c r="H193" s="15"/>
      <c r="I193" s="15"/>
    </row>
    <row r="194" spans="1:9" ht="12.75">
      <c r="A194" s="6" t="s">
        <v>158</v>
      </c>
      <c r="B194" s="15"/>
      <c r="C194" s="15"/>
      <c r="D194" s="15"/>
      <c r="E194" s="15"/>
      <c r="F194" s="15"/>
      <c r="G194" s="15"/>
      <c r="H194" s="15"/>
      <c r="I194" s="15"/>
    </row>
    <row r="195" spans="1:9" ht="12.75">
      <c r="A195" s="6" t="s">
        <v>159</v>
      </c>
      <c r="B195" s="15"/>
      <c r="C195" s="15"/>
      <c r="D195" s="15"/>
      <c r="E195" s="15"/>
      <c r="F195" s="15"/>
      <c r="G195" s="15"/>
      <c r="H195" s="15"/>
      <c r="I195" s="15"/>
    </row>
    <row r="196" spans="1:9" ht="12.75">
      <c r="A196" s="6" t="s">
        <v>160</v>
      </c>
      <c r="B196" s="15"/>
      <c r="C196" s="15"/>
      <c r="D196" s="15"/>
      <c r="E196" s="15"/>
      <c r="F196" s="15"/>
      <c r="G196" s="15"/>
      <c r="H196" s="15"/>
      <c r="I196" s="15"/>
    </row>
    <row r="197" spans="1:9" ht="12.75">
      <c r="A197" s="6" t="s">
        <v>161</v>
      </c>
      <c r="B197" s="15"/>
      <c r="C197" s="15"/>
      <c r="D197" s="15"/>
      <c r="E197" s="15"/>
      <c r="F197" s="15"/>
      <c r="G197" s="15"/>
      <c r="H197" s="15"/>
      <c r="I197" s="15"/>
    </row>
    <row r="198" spans="1:9" ht="12.75">
      <c r="A198" s="2" t="s">
        <v>162</v>
      </c>
      <c r="B198" s="15"/>
      <c r="C198" s="15"/>
      <c r="D198" s="15"/>
      <c r="E198" s="15"/>
      <c r="F198" s="15"/>
      <c r="G198" s="15"/>
      <c r="H198" s="15"/>
      <c r="I198" s="15"/>
    </row>
    <row r="199" spans="1:9" ht="12.75">
      <c r="A199" s="2" t="s">
        <v>163</v>
      </c>
      <c r="B199" s="15"/>
      <c r="C199" s="15"/>
      <c r="D199" s="15"/>
      <c r="E199" s="15"/>
      <c r="F199" s="15"/>
      <c r="G199" s="15"/>
      <c r="H199" s="15"/>
      <c r="I199" s="15"/>
    </row>
    <row r="200" spans="1:9" ht="12.75">
      <c r="A200" s="2" t="s">
        <v>164</v>
      </c>
      <c r="B200" s="15"/>
      <c r="C200" s="15"/>
      <c r="D200" s="15"/>
      <c r="E200" s="15"/>
      <c r="F200" s="15"/>
      <c r="G200" s="15"/>
      <c r="H200" s="15"/>
      <c r="I200" s="15"/>
    </row>
    <row r="201" spans="1:9" ht="12.75">
      <c r="A201" s="2" t="s">
        <v>165</v>
      </c>
      <c r="B201" s="15"/>
      <c r="C201" s="15"/>
      <c r="D201" s="15"/>
      <c r="E201" s="15"/>
      <c r="F201" s="15"/>
      <c r="G201" s="15"/>
      <c r="H201" s="15"/>
      <c r="I201" s="15"/>
    </row>
    <row r="202" spans="1:9" ht="12.75">
      <c r="A202" s="2" t="s">
        <v>166</v>
      </c>
      <c r="B202" s="15"/>
      <c r="C202" s="15"/>
      <c r="D202" s="15"/>
      <c r="E202" s="15"/>
      <c r="F202" s="15"/>
      <c r="G202" s="15"/>
      <c r="H202" s="15"/>
      <c r="I202" s="15"/>
    </row>
    <row r="203" spans="1:9" ht="12.75">
      <c r="A203" s="2" t="s">
        <v>167</v>
      </c>
      <c r="B203" s="15"/>
      <c r="C203" s="15"/>
      <c r="D203" s="15"/>
      <c r="E203" s="15"/>
      <c r="F203" s="15"/>
      <c r="G203" s="15"/>
      <c r="H203" s="15"/>
      <c r="I203" s="15"/>
    </row>
    <row r="204" spans="1:9" ht="12.75">
      <c r="A204" s="6" t="s">
        <v>168</v>
      </c>
      <c r="B204" s="16">
        <v>12.6</v>
      </c>
      <c r="C204" s="16">
        <v>3.5</v>
      </c>
      <c r="D204" s="16">
        <v>3.9</v>
      </c>
      <c r="E204" s="16">
        <v>3.5</v>
      </c>
      <c r="F204" s="16">
        <v>3.5</v>
      </c>
      <c r="G204" s="15">
        <v>2.9</v>
      </c>
      <c r="H204" s="18">
        <v>3.64</v>
      </c>
      <c r="I204" s="15"/>
    </row>
    <row r="205" spans="1:9" ht="12.75">
      <c r="A205" s="2" t="s">
        <v>169</v>
      </c>
      <c r="B205" s="15"/>
      <c r="C205" s="15"/>
      <c r="D205" s="15"/>
      <c r="E205" s="15"/>
      <c r="F205" s="15"/>
      <c r="G205" s="15"/>
      <c r="H205" s="15"/>
      <c r="I205" s="15"/>
    </row>
    <row r="206" spans="1:9" ht="12.75">
      <c r="A206" s="2" t="s">
        <v>170</v>
      </c>
      <c r="B206" s="15"/>
      <c r="C206" s="15"/>
      <c r="D206" s="15"/>
      <c r="E206" s="15"/>
      <c r="F206" s="15"/>
      <c r="G206" s="15"/>
      <c r="H206" s="15"/>
      <c r="I206" s="15"/>
    </row>
    <row r="207" spans="1:9" ht="12.75">
      <c r="A207" s="2" t="s">
        <v>171</v>
      </c>
      <c r="B207" s="15"/>
      <c r="C207" s="15"/>
      <c r="D207" s="15"/>
      <c r="E207" s="15"/>
      <c r="F207" s="15"/>
      <c r="G207" s="15"/>
      <c r="H207" s="15"/>
      <c r="I207" s="15"/>
    </row>
    <row r="208" spans="1:9" ht="12.75">
      <c r="A208" s="2" t="s">
        <v>172</v>
      </c>
      <c r="B208" s="15"/>
      <c r="C208" s="15"/>
      <c r="D208" s="15"/>
      <c r="E208" s="15"/>
      <c r="F208" s="15"/>
      <c r="G208" s="15"/>
      <c r="H208" s="15"/>
      <c r="I208" s="15"/>
    </row>
    <row r="209" spans="1:9" ht="12.75">
      <c r="A209" s="2" t="s">
        <v>173</v>
      </c>
      <c r="B209" s="16">
        <v>2173.7</v>
      </c>
      <c r="C209" s="16">
        <v>1947.4</v>
      </c>
      <c r="D209" s="16">
        <v>3293.2</v>
      </c>
      <c r="E209" s="16">
        <v>2923</v>
      </c>
      <c r="F209" s="16">
        <v>2344</v>
      </c>
      <c r="G209" s="15">
        <v>609.34</v>
      </c>
      <c r="H209" s="18">
        <v>177.59</v>
      </c>
      <c r="I209" s="20">
        <v>6.98</v>
      </c>
    </row>
    <row r="210" spans="1:9" ht="12.75">
      <c r="A210" s="2" t="s">
        <v>174</v>
      </c>
      <c r="B210" s="15"/>
      <c r="C210" s="15"/>
      <c r="D210" s="15"/>
      <c r="E210" s="15"/>
      <c r="F210" s="15"/>
      <c r="G210" s="15"/>
      <c r="H210" s="15"/>
      <c r="I210" s="15"/>
    </row>
    <row r="211" spans="1:9" ht="12.75">
      <c r="A211" s="2" t="s">
        <v>175</v>
      </c>
      <c r="B211" s="15"/>
      <c r="C211" s="15"/>
      <c r="D211" s="15"/>
      <c r="E211" s="15"/>
      <c r="F211" s="15"/>
      <c r="G211" s="15"/>
      <c r="H211" s="15"/>
      <c r="I211" s="15"/>
    </row>
    <row r="212" spans="2:9" ht="12.75">
      <c r="B212" s="26"/>
      <c r="C212" s="26"/>
      <c r="D212" s="26"/>
      <c r="E212" s="26"/>
      <c r="F212" s="26"/>
      <c r="G212" s="26"/>
      <c r="H212" s="26"/>
      <c r="I212" s="26"/>
    </row>
    <row r="213" spans="1:9" ht="12.75">
      <c r="A213" s="11" t="s">
        <v>181</v>
      </c>
      <c r="B213" s="53">
        <f>SUM(B164,B166)</f>
        <v>40832.65798587584</v>
      </c>
      <c r="C213" s="53">
        <f aca="true" t="shared" si="20" ref="C213:I213">SUM(C164,C166)</f>
        <v>29765.033499436584</v>
      </c>
      <c r="D213" s="53">
        <f t="shared" si="20"/>
        <v>26011.534116289913</v>
      </c>
      <c r="E213" s="53">
        <f t="shared" si="20"/>
        <v>28972.140404972968</v>
      </c>
      <c r="F213" s="53">
        <f t="shared" si="20"/>
        <v>23134.67040697343</v>
      </c>
      <c r="G213" s="53">
        <f t="shared" si="20"/>
        <v>20419.782202892366</v>
      </c>
      <c r="H213" s="53">
        <f t="shared" si="20"/>
        <v>8615.220819741098</v>
      </c>
      <c r="I213" s="53">
        <f t="shared" si="20"/>
        <v>7343.4529158245205</v>
      </c>
    </row>
    <row r="214" spans="2:9" ht="12.75">
      <c r="B214" s="26"/>
      <c r="C214" s="26"/>
      <c r="D214" s="26"/>
      <c r="E214" s="26"/>
      <c r="F214" s="26"/>
      <c r="G214" s="26"/>
      <c r="H214" s="26"/>
      <c r="I214" s="26"/>
    </row>
    <row r="215" spans="1:9" ht="12.75">
      <c r="A215" s="1" t="s">
        <v>182</v>
      </c>
      <c r="B215" s="65">
        <f>SUM(B116,B160,B213)</f>
        <v>154056.44798587583</v>
      </c>
      <c r="C215" s="65">
        <f aca="true" t="shared" si="21" ref="C215:I215">SUM(C116,C160,C213)</f>
        <v>147427.83349943662</v>
      </c>
      <c r="D215" s="65">
        <f t="shared" si="21"/>
        <v>149594.0341162899</v>
      </c>
      <c r="E215" s="65">
        <f t="shared" si="21"/>
        <v>162357.74040497298</v>
      </c>
      <c r="F215" s="65">
        <f t="shared" si="21"/>
        <v>157685.7704069734</v>
      </c>
      <c r="G215" s="65">
        <f t="shared" si="21"/>
        <v>102768.60220289238</v>
      </c>
      <c r="H215" s="65">
        <f t="shared" si="21"/>
        <v>110939.6808197411</v>
      </c>
      <c r="I215" s="65">
        <f t="shared" si="21"/>
        <v>114865.86291582455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5"/>
  <sheetViews>
    <sheetView workbookViewId="0" topLeftCell="A86">
      <selection activeCell="J213" sqref="J213"/>
    </sheetView>
  </sheetViews>
  <sheetFormatPr defaultColWidth="11.421875" defaultRowHeight="12.75"/>
  <cols>
    <col min="1" max="1" width="86.421875" style="0" bestFit="1" customWidth="1"/>
  </cols>
  <sheetData>
    <row r="1" spans="1:9" ht="12.75">
      <c r="A1" s="1" t="s">
        <v>191</v>
      </c>
      <c r="B1" s="14">
        <v>2002</v>
      </c>
      <c r="C1" s="14">
        <v>2003</v>
      </c>
      <c r="D1" s="14">
        <v>2004</v>
      </c>
      <c r="E1" s="14">
        <v>2005</v>
      </c>
      <c r="F1" s="14">
        <v>2006</v>
      </c>
      <c r="G1" s="14">
        <v>2007</v>
      </c>
      <c r="H1" s="14">
        <v>2008</v>
      </c>
      <c r="I1" s="14">
        <v>2009</v>
      </c>
    </row>
    <row r="2" spans="1:9" ht="12.75">
      <c r="A2" s="2"/>
      <c r="B2" s="15"/>
      <c r="C2" s="15"/>
      <c r="D2" s="15"/>
      <c r="E2" s="15"/>
      <c r="F2" s="15"/>
      <c r="G2" s="15"/>
      <c r="H2" s="15"/>
      <c r="I2" s="15"/>
    </row>
    <row r="3" spans="1:9" ht="12.75">
      <c r="A3" s="3" t="s">
        <v>186</v>
      </c>
      <c r="B3" s="15"/>
      <c r="C3" s="15"/>
      <c r="D3" s="15"/>
      <c r="E3" s="15"/>
      <c r="F3" s="15"/>
      <c r="G3" s="15"/>
      <c r="H3" s="15"/>
      <c r="I3" s="15"/>
    </row>
    <row r="4" spans="1:9" ht="12.75">
      <c r="A4" s="2"/>
      <c r="B4" s="15"/>
      <c r="C4" s="15"/>
      <c r="D4" s="15"/>
      <c r="E4" s="15"/>
      <c r="F4" s="15"/>
      <c r="G4" s="15"/>
      <c r="H4" s="15"/>
      <c r="I4" s="15"/>
    </row>
    <row r="5" spans="1:9" ht="12.75">
      <c r="A5" s="4" t="s">
        <v>0</v>
      </c>
      <c r="B5" s="19">
        <f>SUM(B7,B9,B12,B16,B21,B23,B40,B45)</f>
        <v>14758.189999999999</v>
      </c>
      <c r="C5" s="19">
        <f aca="true" t="shared" si="0" ref="C5:I5">SUM(C7,C9,C12,C16,C21,C23,C40,C45)</f>
        <v>14508.970000000001</v>
      </c>
      <c r="D5" s="19">
        <f t="shared" si="0"/>
        <v>13928.369999999999</v>
      </c>
      <c r="E5" s="19">
        <f t="shared" si="0"/>
        <v>14354.77</v>
      </c>
      <c r="F5" s="19">
        <f t="shared" si="0"/>
        <v>13696.97</v>
      </c>
      <c r="G5" s="19">
        <f t="shared" si="0"/>
        <v>1933.5900000000001</v>
      </c>
      <c r="H5" s="19">
        <f t="shared" si="0"/>
        <v>2051.65</v>
      </c>
      <c r="I5" s="19">
        <f t="shared" si="0"/>
        <v>1474.1</v>
      </c>
    </row>
    <row r="6" spans="1:9" ht="12.75">
      <c r="A6" s="2"/>
      <c r="B6" s="15"/>
      <c r="C6" s="15"/>
      <c r="D6" s="15"/>
      <c r="E6" s="15"/>
      <c r="F6" s="15"/>
      <c r="G6" s="15"/>
      <c r="H6" s="15"/>
      <c r="I6" s="15"/>
    </row>
    <row r="7" spans="1:9" ht="12.75">
      <c r="A7" s="5" t="s">
        <v>1</v>
      </c>
      <c r="B7" s="15"/>
      <c r="C7" s="15"/>
      <c r="D7" s="15"/>
      <c r="E7" s="15"/>
      <c r="F7" s="15"/>
      <c r="G7" s="15"/>
      <c r="H7" s="15"/>
      <c r="I7" s="15"/>
    </row>
    <row r="8" spans="1:9" ht="12.75">
      <c r="A8" s="2"/>
      <c r="B8" s="15"/>
      <c r="C8" s="15"/>
      <c r="D8" s="15"/>
      <c r="E8" s="15"/>
      <c r="F8" s="15"/>
      <c r="G8" s="15"/>
      <c r="H8" s="15"/>
      <c r="I8" s="15"/>
    </row>
    <row r="9" spans="1:9" ht="12.75">
      <c r="A9" s="5" t="s">
        <v>2</v>
      </c>
      <c r="B9" s="61">
        <f>B10</f>
        <v>0</v>
      </c>
      <c r="C9" s="61">
        <f aca="true" t="shared" si="1" ref="C9:I9">C10</f>
        <v>0</v>
      </c>
      <c r="D9" s="61">
        <f t="shared" si="1"/>
        <v>0</v>
      </c>
      <c r="E9" s="61">
        <f t="shared" si="1"/>
        <v>0</v>
      </c>
      <c r="F9" s="61">
        <f t="shared" si="1"/>
        <v>0</v>
      </c>
      <c r="G9" s="61">
        <f t="shared" si="1"/>
        <v>0</v>
      </c>
      <c r="H9" s="61">
        <f t="shared" si="1"/>
        <v>0</v>
      </c>
      <c r="I9" s="61">
        <f t="shared" si="1"/>
        <v>0</v>
      </c>
    </row>
    <row r="10" spans="1:9" ht="12.75">
      <c r="A10" s="6" t="s">
        <v>3</v>
      </c>
      <c r="B10" s="15"/>
      <c r="C10" s="15"/>
      <c r="D10" s="15"/>
      <c r="E10" s="15"/>
      <c r="F10" s="15"/>
      <c r="G10" s="15"/>
      <c r="H10" s="15"/>
      <c r="I10" s="15"/>
    </row>
    <row r="11" spans="1:9" ht="12.75">
      <c r="A11" s="7" t="s">
        <v>4</v>
      </c>
      <c r="B11" s="15"/>
      <c r="C11" s="15"/>
      <c r="D11" s="15"/>
      <c r="E11" s="15"/>
      <c r="F11" s="15"/>
      <c r="G11" s="15"/>
      <c r="H11" s="15"/>
      <c r="I11" s="15"/>
    </row>
    <row r="12" spans="1:9" ht="12.75">
      <c r="A12" s="5" t="s">
        <v>5</v>
      </c>
      <c r="B12" s="61">
        <f>SUM(B13:B14)</f>
        <v>0</v>
      </c>
      <c r="C12" s="61">
        <f aca="true" t="shared" si="2" ref="C12:I12">SUM(C13:C14)</f>
        <v>0</v>
      </c>
      <c r="D12" s="61">
        <f t="shared" si="2"/>
        <v>0</v>
      </c>
      <c r="E12" s="61">
        <f t="shared" si="2"/>
        <v>0</v>
      </c>
      <c r="F12" s="61">
        <f t="shared" si="2"/>
        <v>0</v>
      </c>
      <c r="G12" s="61">
        <f t="shared" si="2"/>
        <v>0</v>
      </c>
      <c r="H12" s="61">
        <f t="shared" si="2"/>
        <v>0</v>
      </c>
      <c r="I12" s="61">
        <f t="shared" si="2"/>
        <v>0</v>
      </c>
    </row>
    <row r="13" spans="1:9" ht="12.75">
      <c r="A13" s="2" t="s">
        <v>6</v>
      </c>
      <c r="B13" s="15"/>
      <c r="C13" s="15"/>
      <c r="D13" s="15"/>
      <c r="E13" s="15"/>
      <c r="F13" s="15"/>
      <c r="G13" s="15"/>
      <c r="H13" s="15"/>
      <c r="I13" s="15"/>
    </row>
    <row r="14" spans="1:9" ht="12.75">
      <c r="A14" s="6" t="s">
        <v>7</v>
      </c>
      <c r="B14" s="15"/>
      <c r="C14" s="15"/>
      <c r="D14" s="15"/>
      <c r="E14" s="15"/>
      <c r="F14" s="15"/>
      <c r="G14" s="15"/>
      <c r="H14" s="15"/>
      <c r="I14" s="15"/>
    </row>
    <row r="15" spans="1:9" ht="12.75">
      <c r="A15" s="2"/>
      <c r="B15" s="15"/>
      <c r="C15" s="15"/>
      <c r="D15" s="15"/>
      <c r="E15" s="15"/>
      <c r="F15" s="15"/>
      <c r="G15" s="15"/>
      <c r="H15" s="15"/>
      <c r="I15" s="15"/>
    </row>
    <row r="16" spans="1:9" ht="12.75">
      <c r="A16" s="5" t="s">
        <v>8</v>
      </c>
      <c r="B16" s="61">
        <f>SUM(B17:B19)</f>
        <v>0</v>
      </c>
      <c r="C16" s="61">
        <f aca="true" t="shared" si="3" ref="C16:I16">SUM(C17:C19)</f>
        <v>0</v>
      </c>
      <c r="D16" s="61">
        <f t="shared" si="3"/>
        <v>0</v>
      </c>
      <c r="E16" s="61">
        <f t="shared" si="3"/>
        <v>0</v>
      </c>
      <c r="F16" s="61">
        <f t="shared" si="3"/>
        <v>0</v>
      </c>
      <c r="G16" s="61">
        <f t="shared" si="3"/>
        <v>0</v>
      </c>
      <c r="H16" s="61">
        <f t="shared" si="3"/>
        <v>0</v>
      </c>
      <c r="I16" s="61">
        <f t="shared" si="3"/>
        <v>0</v>
      </c>
    </row>
    <row r="17" spans="1:9" ht="12.75">
      <c r="A17" s="2" t="s">
        <v>9</v>
      </c>
      <c r="B17" s="15"/>
      <c r="C17" s="15"/>
      <c r="D17" s="15"/>
      <c r="E17" s="15"/>
      <c r="F17" s="15"/>
      <c r="G17" s="15"/>
      <c r="H17" s="15"/>
      <c r="I17" s="15"/>
    </row>
    <row r="18" spans="1:9" ht="12.75">
      <c r="A18" s="8" t="s">
        <v>10</v>
      </c>
      <c r="B18" s="15"/>
      <c r="C18" s="15"/>
      <c r="D18" s="15"/>
      <c r="E18" s="15"/>
      <c r="F18" s="15"/>
      <c r="G18" s="15"/>
      <c r="H18" s="15"/>
      <c r="I18" s="15"/>
    </row>
    <row r="19" spans="1:9" ht="12.75">
      <c r="A19" s="6" t="s">
        <v>11</v>
      </c>
      <c r="B19" s="15"/>
      <c r="C19" s="15"/>
      <c r="D19" s="15"/>
      <c r="E19" s="15"/>
      <c r="F19" s="15"/>
      <c r="G19" s="15"/>
      <c r="H19" s="15"/>
      <c r="I19" s="15"/>
    </row>
    <row r="20" spans="1:9" ht="12.75">
      <c r="A20" s="2" t="s">
        <v>4</v>
      </c>
      <c r="B20" s="15"/>
      <c r="C20" s="15"/>
      <c r="D20" s="15"/>
      <c r="E20" s="15"/>
      <c r="F20" s="15"/>
      <c r="G20" s="15"/>
      <c r="H20" s="15"/>
      <c r="I20" s="15"/>
    </row>
    <row r="21" spans="1:9" ht="12.75">
      <c r="A21" s="5" t="s">
        <v>12</v>
      </c>
      <c r="B21" s="15"/>
      <c r="C21" s="15"/>
      <c r="D21" s="15"/>
      <c r="E21" s="15"/>
      <c r="F21" s="15"/>
      <c r="G21" s="15"/>
      <c r="H21" s="15"/>
      <c r="I21" s="15"/>
    </row>
    <row r="22" spans="1:9" ht="12.75">
      <c r="A22" s="2"/>
      <c r="B22" s="15"/>
      <c r="C22" s="15"/>
      <c r="D22" s="15"/>
      <c r="E22" s="15"/>
      <c r="F22" s="15"/>
      <c r="G22" s="15"/>
      <c r="H22" s="15"/>
      <c r="I22" s="15"/>
    </row>
    <row r="23" spans="1:9" ht="12.75">
      <c r="A23" s="5" t="s">
        <v>13</v>
      </c>
      <c r="B23" s="61">
        <f>SUM(B24:B38)</f>
        <v>2154.1</v>
      </c>
      <c r="C23" s="61">
        <f aca="true" t="shared" si="4" ref="C23:I23">SUM(C24:C38)</f>
        <v>2105.6000000000004</v>
      </c>
      <c r="D23" s="61">
        <f t="shared" si="4"/>
        <v>1863.3999999999999</v>
      </c>
      <c r="E23" s="61">
        <f t="shared" si="4"/>
        <v>2902.6000000000004</v>
      </c>
      <c r="F23" s="61">
        <f t="shared" si="4"/>
        <v>3483.5</v>
      </c>
      <c r="G23" s="61">
        <f t="shared" si="4"/>
        <v>1504.9900000000002</v>
      </c>
      <c r="H23" s="61">
        <f t="shared" si="4"/>
        <v>1623.0500000000002</v>
      </c>
      <c r="I23" s="61">
        <f t="shared" si="4"/>
        <v>1045.5</v>
      </c>
    </row>
    <row r="24" spans="1:9" ht="12.75">
      <c r="A24" s="2" t="s">
        <v>14</v>
      </c>
      <c r="B24" s="15"/>
      <c r="C24" s="15"/>
      <c r="D24" s="15"/>
      <c r="E24" s="15"/>
      <c r="F24" s="15"/>
      <c r="G24" s="15"/>
      <c r="H24" s="15"/>
      <c r="I24" s="15"/>
    </row>
    <row r="25" spans="1:9" ht="12.75">
      <c r="A25" s="2" t="s">
        <v>15</v>
      </c>
      <c r="B25" s="16">
        <v>48.8</v>
      </c>
      <c r="C25" s="16">
        <v>18.2</v>
      </c>
      <c r="D25" s="16">
        <v>21</v>
      </c>
      <c r="E25" s="16">
        <v>13.4</v>
      </c>
      <c r="F25" s="16">
        <v>12.8</v>
      </c>
      <c r="G25" s="15"/>
      <c r="H25" s="18"/>
      <c r="I25" s="26"/>
    </row>
    <row r="26" spans="1:9" ht="12.75">
      <c r="A26" s="2" t="s">
        <v>16</v>
      </c>
      <c r="B26" s="15"/>
      <c r="C26" s="15"/>
      <c r="D26" s="15"/>
      <c r="E26" s="15"/>
      <c r="F26" s="15"/>
      <c r="G26" s="15"/>
      <c r="H26" s="15"/>
      <c r="I26" s="15"/>
    </row>
    <row r="27" spans="1:9" ht="12.75">
      <c r="A27" s="2" t="s">
        <v>17</v>
      </c>
      <c r="B27" s="16">
        <v>524.8</v>
      </c>
      <c r="C27" s="16">
        <v>616.2</v>
      </c>
      <c r="D27" s="16">
        <v>457.8</v>
      </c>
      <c r="E27" s="16">
        <v>474.4</v>
      </c>
      <c r="F27" s="16">
        <v>475.3</v>
      </c>
      <c r="G27" s="15">
        <v>459.35</v>
      </c>
      <c r="H27" s="18">
        <v>577.41</v>
      </c>
      <c r="I27" s="16">
        <v>663.16</v>
      </c>
    </row>
    <row r="28" spans="1:9" ht="12.75">
      <c r="A28" s="2" t="s">
        <v>18</v>
      </c>
      <c r="B28" s="15"/>
      <c r="C28" s="15"/>
      <c r="D28" s="15"/>
      <c r="E28" s="15"/>
      <c r="F28" s="15"/>
      <c r="G28" s="15"/>
      <c r="H28" s="15"/>
      <c r="I28" s="15"/>
    </row>
    <row r="29" spans="1:9" ht="12.75">
      <c r="A29" s="2" t="s">
        <v>19</v>
      </c>
      <c r="B29" s="16"/>
      <c r="C29" s="16"/>
      <c r="D29" s="16"/>
      <c r="E29" s="16"/>
      <c r="F29" s="16"/>
      <c r="G29" s="15"/>
      <c r="H29" s="18"/>
      <c r="I29" s="26">
        <v>14.54</v>
      </c>
    </row>
    <row r="30" spans="1:9" ht="12.75">
      <c r="A30" s="2" t="s">
        <v>20</v>
      </c>
      <c r="B30" s="15"/>
      <c r="C30" s="15"/>
      <c r="D30" s="15"/>
      <c r="E30" s="15"/>
      <c r="F30" s="15"/>
      <c r="G30" s="15"/>
      <c r="H30" s="15"/>
      <c r="I30" s="15"/>
    </row>
    <row r="31" spans="1:9" ht="12.75">
      <c r="A31" s="2" t="s">
        <v>21</v>
      </c>
      <c r="B31" s="15"/>
      <c r="C31" s="15"/>
      <c r="D31" s="15"/>
      <c r="E31" s="15"/>
      <c r="F31" s="15"/>
      <c r="G31" s="15"/>
      <c r="H31" s="15"/>
      <c r="I31" s="15"/>
    </row>
    <row r="32" spans="1:9" ht="12.75">
      <c r="A32" s="2" t="s">
        <v>22</v>
      </c>
      <c r="B32" s="15"/>
      <c r="C32" s="15"/>
      <c r="D32" s="15"/>
      <c r="E32" s="15"/>
      <c r="F32" s="15"/>
      <c r="G32" s="15"/>
      <c r="H32" s="15"/>
      <c r="I32" s="15"/>
    </row>
    <row r="33" spans="1:9" ht="12.75">
      <c r="A33" s="2" t="s">
        <v>23</v>
      </c>
      <c r="B33" s="15"/>
      <c r="C33" s="15"/>
      <c r="D33" s="15"/>
      <c r="E33" s="15"/>
      <c r="F33" s="15"/>
      <c r="G33" s="15"/>
      <c r="H33" s="15"/>
      <c r="I33" s="15"/>
    </row>
    <row r="34" spans="1:9" ht="12.75">
      <c r="A34" s="2" t="s">
        <v>24</v>
      </c>
      <c r="B34" s="16">
        <v>1580.5</v>
      </c>
      <c r="C34" s="16">
        <v>1471.2</v>
      </c>
      <c r="D34" s="16">
        <v>1384.6</v>
      </c>
      <c r="E34" s="16">
        <v>2414.8</v>
      </c>
      <c r="F34" s="16">
        <v>2995.4</v>
      </c>
      <c r="G34" s="20"/>
      <c r="H34" s="18"/>
      <c r="I34" s="26"/>
    </row>
    <row r="35" spans="1:9" ht="12.75">
      <c r="A35" s="2" t="s">
        <v>25</v>
      </c>
      <c r="B35" s="15"/>
      <c r="C35" s="15"/>
      <c r="D35" s="15"/>
      <c r="E35" s="15"/>
      <c r="F35" s="15"/>
      <c r="G35" s="15"/>
      <c r="H35" s="15"/>
      <c r="I35" s="15"/>
    </row>
    <row r="36" spans="1:9" ht="12.75">
      <c r="A36" s="2" t="s">
        <v>26</v>
      </c>
      <c r="B36" s="15"/>
      <c r="C36" s="15"/>
      <c r="D36" s="15"/>
      <c r="E36" s="15"/>
      <c r="F36" s="15"/>
      <c r="G36" s="15"/>
      <c r="H36" s="15"/>
      <c r="I36" s="15"/>
    </row>
    <row r="37" spans="1:9" ht="12.75">
      <c r="A37" s="6" t="s">
        <v>27</v>
      </c>
      <c r="B37" s="16"/>
      <c r="C37" s="16"/>
      <c r="D37" s="16"/>
      <c r="E37" s="16"/>
      <c r="F37" s="16"/>
      <c r="G37" s="18">
        <v>1045.64</v>
      </c>
      <c r="H37" s="18">
        <v>1045.64</v>
      </c>
      <c r="I37" s="26">
        <v>367.8</v>
      </c>
    </row>
    <row r="38" spans="1:9" ht="12.75">
      <c r="A38" s="6" t="s">
        <v>28</v>
      </c>
      <c r="B38" s="15"/>
      <c r="C38" s="15"/>
      <c r="D38" s="15"/>
      <c r="E38" s="15"/>
      <c r="F38" s="15"/>
      <c r="G38" s="15"/>
      <c r="H38" s="15"/>
      <c r="I38" s="15"/>
    </row>
    <row r="39" spans="1:9" ht="12.75">
      <c r="A39" s="2"/>
      <c r="B39" s="15"/>
      <c r="C39" s="15"/>
      <c r="D39" s="15"/>
      <c r="E39" s="15"/>
      <c r="F39" s="15"/>
      <c r="G39" s="15"/>
      <c r="H39" s="15"/>
      <c r="I39" s="15"/>
    </row>
    <row r="40" spans="1:9" ht="12.75">
      <c r="A40" s="5" t="s">
        <v>29</v>
      </c>
      <c r="B40" s="61">
        <f>SUM(B41:B43)</f>
        <v>11000.779999999999</v>
      </c>
      <c r="C40" s="61">
        <f aca="true" t="shared" si="5" ref="C40:I40">SUM(C41:C43)</f>
        <v>10819.08</v>
      </c>
      <c r="D40" s="61">
        <f t="shared" si="5"/>
        <v>10480.68</v>
      </c>
      <c r="E40" s="61">
        <f t="shared" si="5"/>
        <v>9853.08</v>
      </c>
      <c r="F40" s="61">
        <f t="shared" si="5"/>
        <v>8622.08</v>
      </c>
      <c r="G40" s="61">
        <f t="shared" si="5"/>
        <v>428.6</v>
      </c>
      <c r="H40" s="61">
        <f t="shared" si="5"/>
        <v>428.6</v>
      </c>
      <c r="I40" s="61">
        <f t="shared" si="5"/>
        <v>428.6</v>
      </c>
    </row>
    <row r="41" spans="1:9" ht="12.75">
      <c r="A41" s="2" t="s">
        <v>30</v>
      </c>
      <c r="B41" s="16">
        <v>800.8</v>
      </c>
      <c r="C41" s="16">
        <v>1082.6</v>
      </c>
      <c r="D41" s="16">
        <v>1756.9</v>
      </c>
      <c r="E41" s="16">
        <v>2705.3</v>
      </c>
      <c r="F41" s="16">
        <v>2127</v>
      </c>
      <c r="G41" s="20"/>
      <c r="H41" s="18"/>
      <c r="I41" s="26"/>
    </row>
    <row r="42" spans="1:9" ht="12.75">
      <c r="A42" s="2" t="s">
        <v>31</v>
      </c>
      <c r="B42" s="16">
        <v>10199.98</v>
      </c>
      <c r="C42" s="16">
        <v>9736.48</v>
      </c>
      <c r="D42" s="16">
        <v>8723.78</v>
      </c>
      <c r="E42" s="16">
        <v>7147.78</v>
      </c>
      <c r="F42" s="16">
        <v>6495.08</v>
      </c>
      <c r="G42" s="20">
        <v>428.6</v>
      </c>
      <c r="H42" s="20">
        <v>428.6</v>
      </c>
      <c r="I42" s="20">
        <v>428.6</v>
      </c>
    </row>
    <row r="43" spans="1:9" ht="12.75">
      <c r="A43" s="2" t="s">
        <v>32</v>
      </c>
      <c r="B43" s="15"/>
      <c r="C43" s="15"/>
      <c r="D43" s="15"/>
      <c r="E43" s="15"/>
      <c r="F43" s="15"/>
      <c r="G43" s="15"/>
      <c r="H43" s="15"/>
      <c r="I43" s="15"/>
    </row>
    <row r="44" spans="1:9" ht="12.75">
      <c r="A44" s="2"/>
      <c r="B44" s="15"/>
      <c r="C44" s="15"/>
      <c r="D44" s="15"/>
      <c r="E44" s="15"/>
      <c r="F44" s="15"/>
      <c r="G44" s="15"/>
      <c r="H44" s="15"/>
      <c r="I44" s="15"/>
    </row>
    <row r="45" spans="1:9" ht="12.75">
      <c r="A45" s="5" t="s">
        <v>33</v>
      </c>
      <c r="B45" s="61">
        <f>SUM(B46:B56)</f>
        <v>1603.31</v>
      </c>
      <c r="C45" s="61">
        <f aca="true" t="shared" si="6" ref="C45:I45">SUM(C46:C56)</f>
        <v>1584.29</v>
      </c>
      <c r="D45" s="61">
        <f t="shared" si="6"/>
        <v>1584.29</v>
      </c>
      <c r="E45" s="61">
        <f t="shared" si="6"/>
        <v>1599.09</v>
      </c>
      <c r="F45" s="61">
        <f t="shared" si="6"/>
        <v>1591.3899999999999</v>
      </c>
      <c r="G45" s="61">
        <f t="shared" si="6"/>
        <v>0</v>
      </c>
      <c r="H45" s="61">
        <f t="shared" si="6"/>
        <v>0</v>
      </c>
      <c r="I45" s="61">
        <f t="shared" si="6"/>
        <v>0</v>
      </c>
    </row>
    <row r="46" spans="1:9" ht="12.75">
      <c r="A46" s="2" t="s">
        <v>34</v>
      </c>
      <c r="B46" s="16">
        <v>19.02</v>
      </c>
      <c r="C46" s="16"/>
      <c r="D46" s="16"/>
      <c r="E46" s="16">
        <v>14.8</v>
      </c>
      <c r="F46" s="16">
        <v>7.1</v>
      </c>
      <c r="G46" s="20"/>
      <c r="H46" s="18"/>
      <c r="I46" s="15"/>
    </row>
    <row r="47" spans="1:9" ht="12.75">
      <c r="A47" s="6" t="s">
        <v>35</v>
      </c>
      <c r="B47" s="15"/>
      <c r="C47" s="15"/>
      <c r="D47" s="15"/>
      <c r="E47" s="15"/>
      <c r="F47" s="15"/>
      <c r="G47" s="15"/>
      <c r="H47" s="15"/>
      <c r="I47" s="15"/>
    </row>
    <row r="48" spans="1:9" ht="12.75">
      <c r="A48" s="6" t="s">
        <v>36</v>
      </c>
      <c r="B48" s="15"/>
      <c r="C48" s="15"/>
      <c r="D48" s="15"/>
      <c r="E48" s="15"/>
      <c r="F48" s="15"/>
      <c r="G48" s="15"/>
      <c r="H48" s="15"/>
      <c r="I48" s="15"/>
    </row>
    <row r="49" spans="1:9" ht="12.75">
      <c r="A49" s="6" t="s">
        <v>37</v>
      </c>
      <c r="B49" s="15"/>
      <c r="C49" s="15"/>
      <c r="D49" s="15"/>
      <c r="E49" s="15"/>
      <c r="F49" s="15"/>
      <c r="G49" s="15"/>
      <c r="H49" s="15"/>
      <c r="I49" s="15"/>
    </row>
    <row r="50" spans="1:9" ht="12.75">
      <c r="A50" s="9" t="s">
        <v>38</v>
      </c>
      <c r="B50" s="15"/>
      <c r="C50" s="15"/>
      <c r="D50" s="15"/>
      <c r="E50" s="15"/>
      <c r="F50" s="15"/>
      <c r="G50" s="15"/>
      <c r="H50" s="15"/>
      <c r="I50" s="15"/>
    </row>
    <row r="51" spans="1:9" ht="12.75">
      <c r="A51" s="6" t="s">
        <v>39</v>
      </c>
      <c r="B51" s="15"/>
      <c r="C51" s="15"/>
      <c r="D51" s="15"/>
      <c r="E51" s="15"/>
      <c r="F51" s="15"/>
      <c r="G51" s="15"/>
      <c r="H51" s="15"/>
      <c r="I51" s="15"/>
    </row>
    <row r="52" spans="1:9" ht="12.75">
      <c r="A52" s="6" t="s">
        <v>40</v>
      </c>
      <c r="B52" s="15"/>
      <c r="C52" s="15"/>
      <c r="D52" s="15"/>
      <c r="E52" s="15"/>
      <c r="F52" s="15"/>
      <c r="G52" s="15"/>
      <c r="H52" s="15"/>
      <c r="I52" s="15"/>
    </row>
    <row r="53" spans="1:9" ht="12.75">
      <c r="A53" s="6" t="s">
        <v>41</v>
      </c>
      <c r="B53" s="15"/>
      <c r="C53" s="15"/>
      <c r="D53" s="15"/>
      <c r="E53" s="15"/>
      <c r="F53" s="15"/>
      <c r="G53" s="15"/>
      <c r="H53" s="15"/>
      <c r="I53" s="15"/>
    </row>
    <row r="54" spans="1:9" ht="12.75">
      <c r="A54" s="6" t="s">
        <v>42</v>
      </c>
      <c r="B54" s="15"/>
      <c r="C54" s="15"/>
      <c r="D54" s="15"/>
      <c r="E54" s="15"/>
      <c r="F54" s="15"/>
      <c r="G54" s="15"/>
      <c r="H54" s="15"/>
      <c r="I54" s="15"/>
    </row>
    <row r="55" spans="1:9" ht="12.75">
      <c r="A55" s="9" t="s">
        <v>43</v>
      </c>
      <c r="B55" s="15"/>
      <c r="C55" s="15"/>
      <c r="D55" s="15"/>
      <c r="E55" s="15"/>
      <c r="F55" s="15"/>
      <c r="G55" s="15"/>
      <c r="H55" s="15"/>
      <c r="I55" s="15"/>
    </row>
    <row r="56" spans="1:9" ht="12.75">
      <c r="A56" s="9" t="s">
        <v>44</v>
      </c>
      <c r="B56" s="15">
        <v>1584.29</v>
      </c>
      <c r="C56" s="15">
        <v>1584.29</v>
      </c>
      <c r="D56" s="15">
        <v>1584.29</v>
      </c>
      <c r="E56" s="15">
        <v>1584.29</v>
      </c>
      <c r="F56" s="15">
        <v>1584.29</v>
      </c>
      <c r="G56" s="15"/>
      <c r="H56" s="15"/>
      <c r="I56" s="15"/>
    </row>
    <row r="57" spans="1:9" ht="12.75">
      <c r="A57" s="9"/>
      <c r="B57" s="15"/>
      <c r="C57" s="15"/>
      <c r="D57" s="15"/>
      <c r="E57" s="15"/>
      <c r="F57" s="15"/>
      <c r="G57" s="15"/>
      <c r="H57" s="15"/>
      <c r="I57" s="15"/>
    </row>
    <row r="58" spans="1:9" ht="12.75">
      <c r="A58" s="4" t="s">
        <v>45</v>
      </c>
      <c r="B58" s="19">
        <f>SUM(B59:B65)</f>
        <v>0</v>
      </c>
      <c r="C58" s="19">
        <f aca="true" t="shared" si="7" ref="C58:I58">SUM(C59:C65)</f>
        <v>0</v>
      </c>
      <c r="D58" s="19">
        <f t="shared" si="7"/>
        <v>0</v>
      </c>
      <c r="E58" s="19">
        <f t="shared" si="7"/>
        <v>0</v>
      </c>
      <c r="F58" s="19">
        <f t="shared" si="7"/>
        <v>0</v>
      </c>
      <c r="G58" s="19">
        <f t="shared" si="7"/>
        <v>0</v>
      </c>
      <c r="H58" s="19">
        <f t="shared" si="7"/>
        <v>0</v>
      </c>
      <c r="I58" s="19">
        <f t="shared" si="7"/>
        <v>0</v>
      </c>
    </row>
    <row r="59" spans="1:9" ht="12.75">
      <c r="A59" s="2" t="s">
        <v>46</v>
      </c>
      <c r="B59" s="15"/>
      <c r="C59" s="15"/>
      <c r="D59" s="15"/>
      <c r="E59" s="15"/>
      <c r="F59" s="15"/>
      <c r="G59" s="15"/>
      <c r="H59" s="15"/>
      <c r="I59" s="15"/>
    </row>
    <row r="60" spans="1:9" ht="12.75">
      <c r="A60" s="2" t="s">
        <v>47</v>
      </c>
      <c r="B60" s="15"/>
      <c r="C60" s="15"/>
      <c r="D60" s="15"/>
      <c r="E60" s="15"/>
      <c r="F60" s="15"/>
      <c r="G60" s="15"/>
      <c r="H60" s="15"/>
      <c r="I60" s="15"/>
    </row>
    <row r="61" spans="1:9" ht="12.75">
      <c r="A61" s="2" t="s">
        <v>48</v>
      </c>
      <c r="B61" s="15"/>
      <c r="C61" s="15"/>
      <c r="D61" s="15"/>
      <c r="E61" s="15"/>
      <c r="F61" s="15"/>
      <c r="G61" s="15"/>
      <c r="H61" s="15"/>
      <c r="I61" s="15"/>
    </row>
    <row r="62" spans="1:9" ht="12.75">
      <c r="A62" s="2" t="s">
        <v>49</v>
      </c>
      <c r="B62" s="15"/>
      <c r="C62" s="15"/>
      <c r="D62" s="15"/>
      <c r="E62" s="15"/>
      <c r="F62" s="15"/>
      <c r="G62" s="15"/>
      <c r="H62" s="15"/>
      <c r="I62" s="15"/>
    </row>
    <row r="63" spans="1:9" ht="12.75">
      <c r="A63" s="2" t="s">
        <v>50</v>
      </c>
      <c r="B63" s="15"/>
      <c r="C63" s="15"/>
      <c r="D63" s="15"/>
      <c r="E63" s="15"/>
      <c r="F63" s="15"/>
      <c r="G63" s="15"/>
      <c r="H63" s="15"/>
      <c r="I63" s="15"/>
    </row>
    <row r="64" spans="1:9" ht="12.75">
      <c r="A64" s="2" t="s">
        <v>51</v>
      </c>
      <c r="B64" s="15"/>
      <c r="C64" s="15"/>
      <c r="D64" s="15"/>
      <c r="E64" s="15"/>
      <c r="F64" s="15"/>
      <c r="G64" s="15"/>
      <c r="H64" s="15"/>
      <c r="I64" s="15"/>
    </row>
    <row r="65" spans="1:9" ht="12.75">
      <c r="A65" s="2" t="s">
        <v>52</v>
      </c>
      <c r="B65" s="15"/>
      <c r="C65" s="15"/>
      <c r="D65" s="15"/>
      <c r="E65" s="15"/>
      <c r="F65" s="15"/>
      <c r="G65" s="15"/>
      <c r="H65" s="15"/>
      <c r="I65" s="15"/>
    </row>
    <row r="66" spans="1:9" ht="12.75">
      <c r="A66" s="2"/>
      <c r="B66" s="15"/>
      <c r="C66" s="15"/>
      <c r="D66" s="15"/>
      <c r="E66" s="15"/>
      <c r="F66" s="15"/>
      <c r="G66" s="15"/>
      <c r="H66" s="15"/>
      <c r="I66" s="15"/>
    </row>
    <row r="67" spans="1:9" ht="12.75">
      <c r="A67" s="4" t="s">
        <v>53</v>
      </c>
      <c r="B67" s="19">
        <f>SUM(B68:B70)</f>
        <v>40.6</v>
      </c>
      <c r="C67" s="19">
        <f aca="true" t="shared" si="8" ref="C67:I67">SUM(C68:C70)</f>
        <v>32.7</v>
      </c>
      <c r="D67" s="19">
        <f t="shared" si="8"/>
        <v>27.9</v>
      </c>
      <c r="E67" s="19">
        <f t="shared" si="8"/>
        <v>24.5</v>
      </c>
      <c r="F67" s="19">
        <f t="shared" si="8"/>
        <v>16.4</v>
      </c>
      <c r="G67" s="19">
        <f t="shared" si="8"/>
        <v>11.57</v>
      </c>
      <c r="H67" s="19">
        <f t="shared" si="8"/>
        <v>9.95</v>
      </c>
      <c r="I67" s="19">
        <f t="shared" si="8"/>
        <v>3.07</v>
      </c>
    </row>
    <row r="68" spans="1:9" ht="12.75">
      <c r="A68" s="2" t="s">
        <v>54</v>
      </c>
      <c r="B68" s="15"/>
      <c r="C68" s="15"/>
      <c r="D68" s="15"/>
      <c r="E68" s="15"/>
      <c r="F68" s="15"/>
      <c r="G68" s="15"/>
      <c r="H68" s="15"/>
      <c r="I68" s="15"/>
    </row>
    <row r="69" spans="1:9" ht="12.75">
      <c r="A69" s="2" t="s">
        <v>55</v>
      </c>
      <c r="B69" s="15"/>
      <c r="C69" s="15"/>
      <c r="D69" s="15"/>
      <c r="E69" s="15"/>
      <c r="F69" s="15"/>
      <c r="G69" s="15"/>
      <c r="H69" s="15"/>
      <c r="I69" s="15"/>
    </row>
    <row r="70" spans="1:9" ht="12.75">
      <c r="A70" s="2" t="s">
        <v>56</v>
      </c>
      <c r="B70" s="16">
        <v>40.6</v>
      </c>
      <c r="C70" s="16">
        <v>32.7</v>
      </c>
      <c r="D70" s="16">
        <v>27.9</v>
      </c>
      <c r="E70" s="16">
        <v>24.5</v>
      </c>
      <c r="F70" s="16">
        <v>16.4</v>
      </c>
      <c r="G70" s="15">
        <v>11.57</v>
      </c>
      <c r="H70" s="18">
        <v>9.95</v>
      </c>
      <c r="I70" s="16">
        <v>3.07</v>
      </c>
    </row>
    <row r="71" spans="1:9" ht="12.75">
      <c r="A71" s="2"/>
      <c r="B71" s="15"/>
      <c r="C71" s="15"/>
      <c r="D71" s="15"/>
      <c r="E71" s="15"/>
      <c r="F71" s="15"/>
      <c r="G71" s="15"/>
      <c r="H71" s="15"/>
      <c r="I71" s="15"/>
    </row>
    <row r="72" spans="1:9" ht="12.75">
      <c r="A72" s="4" t="s">
        <v>57</v>
      </c>
      <c r="B72" s="19">
        <f>B73</f>
        <v>0</v>
      </c>
      <c r="C72" s="19">
        <f aca="true" t="shared" si="9" ref="C72:I72">C73</f>
        <v>0</v>
      </c>
      <c r="D72" s="19">
        <f t="shared" si="9"/>
        <v>0</v>
      </c>
      <c r="E72" s="19">
        <f t="shared" si="9"/>
        <v>0</v>
      </c>
      <c r="F72" s="19">
        <f t="shared" si="9"/>
        <v>11092.5</v>
      </c>
      <c r="G72" s="19">
        <f t="shared" si="9"/>
        <v>15640.77</v>
      </c>
      <c r="H72" s="19">
        <f t="shared" si="9"/>
        <v>13774.83</v>
      </c>
      <c r="I72" s="19">
        <f t="shared" si="9"/>
        <v>14427.65</v>
      </c>
    </row>
    <row r="73" spans="1:9" ht="12.75">
      <c r="A73" s="2" t="s">
        <v>58</v>
      </c>
      <c r="B73" s="16"/>
      <c r="C73" s="16"/>
      <c r="D73" s="16"/>
      <c r="E73" s="16"/>
      <c r="F73" s="16">
        <v>11092.5</v>
      </c>
      <c r="G73" s="17">
        <v>15640.77</v>
      </c>
      <c r="H73" s="18">
        <v>13774.83</v>
      </c>
      <c r="I73" s="24">
        <v>14427.65</v>
      </c>
    </row>
    <row r="74" spans="1:9" ht="12.75">
      <c r="A74" s="2"/>
      <c r="B74" s="15"/>
      <c r="C74" s="15"/>
      <c r="D74" s="15"/>
      <c r="E74" s="15"/>
      <c r="F74" s="15"/>
      <c r="G74" s="15"/>
      <c r="H74" s="15"/>
      <c r="I74" s="15"/>
    </row>
    <row r="75" spans="1:9" ht="12.75">
      <c r="A75" s="4" t="s">
        <v>59</v>
      </c>
      <c r="B75" s="15"/>
      <c r="C75" s="15"/>
      <c r="D75" s="15"/>
      <c r="E75" s="15"/>
      <c r="F75" s="15"/>
      <c r="G75" s="15"/>
      <c r="H75" s="15"/>
      <c r="I75" s="15"/>
    </row>
    <row r="76" spans="1:9" ht="12.75">
      <c r="A76" s="2" t="s">
        <v>60</v>
      </c>
      <c r="B76" s="15"/>
      <c r="C76" s="15"/>
      <c r="D76" s="15"/>
      <c r="E76" s="15"/>
      <c r="F76" s="15"/>
      <c r="G76" s="15"/>
      <c r="H76" s="15"/>
      <c r="I76" s="15"/>
    </row>
    <row r="77" spans="1:9" ht="12.75">
      <c r="A77" s="4" t="s">
        <v>61</v>
      </c>
      <c r="B77" s="15"/>
      <c r="C77" s="15"/>
      <c r="D77" s="15"/>
      <c r="E77" s="15"/>
      <c r="F77" s="15"/>
      <c r="G77" s="15"/>
      <c r="H77" s="15"/>
      <c r="I77" s="15"/>
    </row>
    <row r="78" spans="1:9" ht="12.75">
      <c r="A78" s="2" t="s">
        <v>62</v>
      </c>
      <c r="B78" s="15"/>
      <c r="C78" s="15"/>
      <c r="D78" s="15"/>
      <c r="E78" s="15"/>
      <c r="F78" s="15"/>
      <c r="G78" s="15"/>
      <c r="H78" s="15"/>
      <c r="I78" s="15"/>
    </row>
    <row r="79" spans="1:9" ht="12.75">
      <c r="A79" s="4" t="s">
        <v>63</v>
      </c>
      <c r="B79" s="19">
        <f>B80</f>
        <v>1.2</v>
      </c>
      <c r="C79" s="19">
        <f aca="true" t="shared" si="10" ref="C79:I79">C80</f>
        <v>0</v>
      </c>
      <c r="D79" s="19">
        <f t="shared" si="10"/>
        <v>0</v>
      </c>
      <c r="E79" s="19">
        <f t="shared" si="10"/>
        <v>0</v>
      </c>
      <c r="F79" s="19">
        <f t="shared" si="10"/>
        <v>0</v>
      </c>
      <c r="G79" s="19">
        <f t="shared" si="10"/>
        <v>0</v>
      </c>
      <c r="H79" s="19">
        <f t="shared" si="10"/>
        <v>0</v>
      </c>
      <c r="I79" s="19">
        <f t="shared" si="10"/>
        <v>0</v>
      </c>
    </row>
    <row r="80" spans="1:9" ht="12.75">
      <c r="A80" s="2" t="s">
        <v>64</v>
      </c>
      <c r="B80" s="16">
        <v>1.2</v>
      </c>
      <c r="C80" s="16"/>
      <c r="D80" s="16"/>
      <c r="E80" s="16"/>
      <c r="F80" s="16"/>
      <c r="G80" s="15"/>
      <c r="H80" s="18"/>
      <c r="I80" s="26"/>
    </row>
    <row r="81" spans="1:9" ht="12.75">
      <c r="A81" s="2"/>
      <c r="B81" s="15"/>
      <c r="C81" s="15"/>
      <c r="D81" s="15"/>
      <c r="E81" s="15"/>
      <c r="F81" s="15"/>
      <c r="G81" s="15"/>
      <c r="H81" s="15"/>
      <c r="I81" s="15"/>
    </row>
    <row r="82" spans="1:9" ht="12.75">
      <c r="A82" s="4" t="s">
        <v>65</v>
      </c>
      <c r="B82" s="19">
        <f>SUM(B83:B85)</f>
        <v>0</v>
      </c>
      <c r="C82" s="19">
        <f aca="true" t="shared" si="11" ref="C82:I82">SUM(C83:C85)</f>
        <v>0</v>
      </c>
      <c r="D82" s="19">
        <f t="shared" si="11"/>
        <v>0</v>
      </c>
      <c r="E82" s="19">
        <f t="shared" si="11"/>
        <v>0</v>
      </c>
      <c r="F82" s="19">
        <f t="shared" si="11"/>
        <v>0</v>
      </c>
      <c r="G82" s="19">
        <f t="shared" si="11"/>
        <v>0</v>
      </c>
      <c r="H82" s="19">
        <f t="shared" si="11"/>
        <v>0</v>
      </c>
      <c r="I82" s="19">
        <f t="shared" si="11"/>
        <v>14.89</v>
      </c>
    </row>
    <row r="83" spans="1:9" ht="12.75">
      <c r="A83" s="2" t="s">
        <v>66</v>
      </c>
      <c r="B83" s="15"/>
      <c r="C83" s="15"/>
      <c r="D83" s="15"/>
      <c r="E83" s="15"/>
      <c r="F83" s="15"/>
      <c r="G83" s="15"/>
      <c r="H83" s="15"/>
      <c r="I83" s="15"/>
    </row>
    <row r="84" spans="1:9" ht="12.75">
      <c r="A84" s="2" t="s">
        <v>67</v>
      </c>
      <c r="B84" s="15"/>
      <c r="C84" s="15"/>
      <c r="D84" s="15"/>
      <c r="E84" s="15"/>
      <c r="F84" s="15"/>
      <c r="G84" s="15"/>
      <c r="H84" s="15"/>
      <c r="I84" s="15"/>
    </row>
    <row r="85" spans="1:9" ht="12.75">
      <c r="A85" s="2" t="s">
        <v>68</v>
      </c>
      <c r="B85" s="16"/>
      <c r="C85" s="16"/>
      <c r="D85" s="16"/>
      <c r="E85" s="16"/>
      <c r="F85" s="16"/>
      <c r="G85" s="15"/>
      <c r="H85" s="18"/>
      <c r="I85" s="26">
        <v>14.89</v>
      </c>
    </row>
    <row r="86" spans="1:9" ht="12.75">
      <c r="A86" s="2"/>
      <c r="B86" s="15"/>
      <c r="C86" s="15"/>
      <c r="D86" s="15"/>
      <c r="E86" s="15"/>
      <c r="F86" s="15"/>
      <c r="G86" s="15"/>
      <c r="H86" s="15"/>
      <c r="I86" s="15"/>
    </row>
    <row r="87" spans="1:9" ht="12.75">
      <c r="A87" s="4" t="s">
        <v>69</v>
      </c>
      <c r="B87" s="19">
        <f>SUM(B88:B95)</f>
        <v>7641.38</v>
      </c>
      <c r="C87" s="19">
        <f aca="true" t="shared" si="12" ref="C87:I87">SUM(C88:C95)</f>
        <v>7004.48</v>
      </c>
      <c r="D87" s="19">
        <f t="shared" si="12"/>
        <v>7280.579999999999</v>
      </c>
      <c r="E87" s="19">
        <f t="shared" si="12"/>
        <v>7033.379999999999</v>
      </c>
      <c r="F87" s="19">
        <f t="shared" si="12"/>
        <v>7256.88</v>
      </c>
      <c r="G87" s="19">
        <f t="shared" si="12"/>
        <v>1176.51</v>
      </c>
      <c r="H87" s="19">
        <f t="shared" si="12"/>
        <v>1133.8400000000001</v>
      </c>
      <c r="I87" s="19">
        <f t="shared" si="12"/>
        <v>1415.11</v>
      </c>
    </row>
    <row r="88" spans="1:9" ht="12.75">
      <c r="A88" s="2" t="s">
        <v>70</v>
      </c>
      <c r="B88" s="15"/>
      <c r="C88" s="15"/>
      <c r="D88" s="15"/>
      <c r="E88" s="15"/>
      <c r="F88" s="15"/>
      <c r="G88" s="15"/>
      <c r="H88" s="15"/>
      <c r="I88" s="15"/>
    </row>
    <row r="89" spans="1:9" ht="12.75">
      <c r="A89" s="2" t="s">
        <v>71</v>
      </c>
      <c r="B89" s="16">
        <v>875.3</v>
      </c>
      <c r="C89" s="16">
        <v>212.2</v>
      </c>
      <c r="D89" s="16">
        <v>284.4</v>
      </c>
      <c r="E89" s="16">
        <v>138.1</v>
      </c>
      <c r="F89" s="16">
        <v>225.6</v>
      </c>
      <c r="G89" s="15">
        <v>111.15</v>
      </c>
      <c r="H89" s="18">
        <v>68.48</v>
      </c>
      <c r="I89" s="16">
        <v>17.76</v>
      </c>
    </row>
    <row r="90" spans="1:9" ht="12.75">
      <c r="A90" s="2" t="s">
        <v>72</v>
      </c>
      <c r="B90" s="16">
        <v>638.5</v>
      </c>
      <c r="C90" s="16">
        <v>594</v>
      </c>
      <c r="D90" s="16">
        <v>847.5</v>
      </c>
      <c r="E90" s="16">
        <v>829.3</v>
      </c>
      <c r="F90" s="16">
        <v>802.4</v>
      </c>
      <c r="G90" s="20"/>
      <c r="H90" s="18"/>
      <c r="I90" s="26"/>
    </row>
    <row r="91" spans="1:9" ht="12.75">
      <c r="A91" s="2" t="s">
        <v>73</v>
      </c>
      <c r="B91" s="16">
        <v>5115.57</v>
      </c>
      <c r="C91" s="16">
        <v>5115.57</v>
      </c>
      <c r="D91" s="16">
        <v>5115.57</v>
      </c>
      <c r="E91" s="16">
        <v>5115.57</v>
      </c>
      <c r="F91" s="16">
        <v>5115.57</v>
      </c>
      <c r="G91" s="20"/>
      <c r="H91" s="18"/>
      <c r="I91" s="26"/>
    </row>
    <row r="92" spans="1:9" ht="12.75">
      <c r="A92" s="2" t="s">
        <v>74</v>
      </c>
      <c r="B92" s="16"/>
      <c r="C92" s="16"/>
      <c r="D92" s="16"/>
      <c r="E92" s="16"/>
      <c r="F92" s="16"/>
      <c r="G92" s="18">
        <v>777.33</v>
      </c>
      <c r="H92" s="18">
        <v>777.33</v>
      </c>
      <c r="I92" s="24">
        <v>1098.98</v>
      </c>
    </row>
    <row r="93" spans="1:9" ht="12.75">
      <c r="A93" s="2" t="s">
        <v>75</v>
      </c>
      <c r="B93" s="16">
        <v>275.3</v>
      </c>
      <c r="C93" s="16">
        <v>346</v>
      </c>
      <c r="D93" s="16">
        <v>296.4</v>
      </c>
      <c r="E93" s="16">
        <v>213.7</v>
      </c>
      <c r="F93" s="16">
        <v>376.6</v>
      </c>
      <c r="G93" s="20">
        <v>120.89</v>
      </c>
      <c r="H93" s="18">
        <v>120.89</v>
      </c>
      <c r="I93" s="26">
        <v>297.53</v>
      </c>
    </row>
    <row r="94" spans="1:9" ht="12.75">
      <c r="A94" s="2" t="s">
        <v>76</v>
      </c>
      <c r="B94" s="16">
        <v>736.71</v>
      </c>
      <c r="C94" s="16">
        <v>736.71</v>
      </c>
      <c r="D94" s="16">
        <v>736.71</v>
      </c>
      <c r="E94" s="16">
        <v>736.71</v>
      </c>
      <c r="F94" s="16">
        <v>736.71</v>
      </c>
      <c r="G94" s="20"/>
      <c r="H94" s="18"/>
      <c r="I94" s="26"/>
    </row>
    <row r="95" spans="1:9" ht="12.75">
      <c r="A95" s="6" t="s">
        <v>77</v>
      </c>
      <c r="B95" s="16"/>
      <c r="C95" s="16"/>
      <c r="D95" s="16"/>
      <c r="E95" s="16"/>
      <c r="F95" s="16"/>
      <c r="G95" s="18">
        <v>167.14</v>
      </c>
      <c r="H95" s="18">
        <v>167.14</v>
      </c>
      <c r="I95" s="26">
        <v>0.84</v>
      </c>
    </row>
    <row r="96" spans="1:9" ht="12.75">
      <c r="A96" s="6"/>
      <c r="B96" s="15"/>
      <c r="C96" s="15"/>
      <c r="D96" s="15"/>
      <c r="E96" s="15"/>
      <c r="F96" s="15"/>
      <c r="G96" s="15"/>
      <c r="H96" s="15"/>
      <c r="I96" s="15"/>
    </row>
    <row r="97" spans="1:9" ht="12.75">
      <c r="A97" s="4" t="s">
        <v>78</v>
      </c>
      <c r="B97" s="19">
        <f>SUM(B98:B105)</f>
        <v>577</v>
      </c>
      <c r="C97" s="19">
        <f aca="true" t="shared" si="13" ref="C97:I97">SUM(C98:C105)</f>
        <v>820.1</v>
      </c>
      <c r="D97" s="19">
        <f t="shared" si="13"/>
        <v>897</v>
      </c>
      <c r="E97" s="19">
        <f t="shared" si="13"/>
        <v>874.5</v>
      </c>
      <c r="F97" s="19">
        <f t="shared" si="13"/>
        <v>1158.6999999999998</v>
      </c>
      <c r="G97" s="19">
        <f t="shared" si="13"/>
        <v>1199.9</v>
      </c>
      <c r="H97" s="19">
        <f t="shared" si="13"/>
        <v>1199.9</v>
      </c>
      <c r="I97" s="19">
        <f t="shared" si="13"/>
        <v>348.2</v>
      </c>
    </row>
    <row r="98" spans="1:9" ht="12.75">
      <c r="A98" s="2" t="s">
        <v>79</v>
      </c>
      <c r="B98" s="16">
        <v>459.7</v>
      </c>
      <c r="C98" s="16">
        <v>760.4</v>
      </c>
      <c r="D98" s="16">
        <v>759.6</v>
      </c>
      <c r="E98" s="16">
        <v>839.9</v>
      </c>
      <c r="F98" s="16">
        <v>1079.1</v>
      </c>
      <c r="G98" s="20"/>
      <c r="H98" s="18"/>
      <c r="I98" s="26"/>
    </row>
    <row r="99" spans="1:9" ht="12.75">
      <c r="A99" s="2" t="s">
        <v>80</v>
      </c>
      <c r="B99" s="16"/>
      <c r="C99" s="16"/>
      <c r="D99" s="16"/>
      <c r="E99" s="16"/>
      <c r="F99" s="16"/>
      <c r="G99" s="18">
        <v>1121.9</v>
      </c>
      <c r="H99" s="18">
        <v>1121.9</v>
      </c>
      <c r="I99" s="26">
        <v>307.37</v>
      </c>
    </row>
    <row r="100" spans="1:9" ht="12.75">
      <c r="A100" s="6" t="s">
        <v>81</v>
      </c>
      <c r="B100" s="15"/>
      <c r="C100" s="15"/>
      <c r="D100" s="15"/>
      <c r="E100" s="15"/>
      <c r="F100" s="15"/>
      <c r="G100" s="15"/>
      <c r="H100" s="15"/>
      <c r="I100" s="15"/>
    </row>
    <row r="101" spans="1:9" ht="12.75">
      <c r="A101" s="2" t="s">
        <v>82</v>
      </c>
      <c r="B101" s="16">
        <v>117.3</v>
      </c>
      <c r="C101" s="16">
        <v>59.7</v>
      </c>
      <c r="D101" s="16">
        <v>137.4</v>
      </c>
      <c r="E101" s="16">
        <v>34.6</v>
      </c>
      <c r="F101" s="16">
        <v>79.6</v>
      </c>
      <c r="G101" s="20"/>
      <c r="H101" s="18"/>
      <c r="I101" s="26"/>
    </row>
    <row r="102" spans="1:9" ht="12.75">
      <c r="A102" s="2" t="s">
        <v>83</v>
      </c>
      <c r="B102" s="16"/>
      <c r="C102" s="16"/>
      <c r="D102" s="16"/>
      <c r="E102" s="16"/>
      <c r="F102" s="16"/>
      <c r="G102" s="18">
        <v>78</v>
      </c>
      <c r="H102" s="18">
        <v>78</v>
      </c>
      <c r="I102" s="26">
        <v>40.83</v>
      </c>
    </row>
    <row r="103" spans="1:9" ht="12.75">
      <c r="A103" s="6" t="s">
        <v>183</v>
      </c>
      <c r="B103" s="15"/>
      <c r="C103" s="15"/>
      <c r="D103" s="15"/>
      <c r="E103" s="15"/>
      <c r="F103" s="15"/>
      <c r="G103" s="15"/>
      <c r="H103" s="15"/>
      <c r="I103" s="15"/>
    </row>
    <row r="104" spans="1:9" ht="12.75">
      <c r="A104" s="6" t="s">
        <v>187</v>
      </c>
      <c r="B104" s="15"/>
      <c r="C104" s="15"/>
      <c r="D104" s="15"/>
      <c r="E104" s="15"/>
      <c r="F104" s="15"/>
      <c r="G104" s="15"/>
      <c r="H104" s="15"/>
      <c r="I104" s="15"/>
    </row>
    <row r="105" spans="1:9" ht="12.75">
      <c r="A105" s="6" t="s">
        <v>84</v>
      </c>
      <c r="B105" s="15"/>
      <c r="C105" s="15"/>
      <c r="D105" s="15"/>
      <c r="E105" s="15"/>
      <c r="F105" s="15"/>
      <c r="G105" s="15"/>
      <c r="H105" s="15"/>
      <c r="I105" s="15"/>
    </row>
    <row r="106" spans="1:9" ht="12.75">
      <c r="A106" s="6"/>
      <c r="B106" s="15"/>
      <c r="C106" s="15"/>
      <c r="D106" s="15"/>
      <c r="E106" s="15"/>
      <c r="F106" s="15"/>
      <c r="G106" s="15"/>
      <c r="H106" s="15"/>
      <c r="I106" s="15"/>
    </row>
    <row r="107" spans="1:9" ht="12.75">
      <c r="A107" s="4" t="s">
        <v>85</v>
      </c>
      <c r="B107" s="19">
        <f>SUM(B108:B112)</f>
        <v>159.1</v>
      </c>
      <c r="C107" s="19">
        <f aca="true" t="shared" si="14" ref="C107:I107">SUM(C108:C112)</f>
        <v>207.9</v>
      </c>
      <c r="D107" s="19">
        <f t="shared" si="14"/>
        <v>165.1</v>
      </c>
      <c r="E107" s="19">
        <f t="shared" si="14"/>
        <v>61.5</v>
      </c>
      <c r="F107" s="19">
        <f t="shared" si="14"/>
        <v>288.4</v>
      </c>
      <c r="G107" s="19">
        <f t="shared" si="14"/>
        <v>0</v>
      </c>
      <c r="H107" s="19">
        <f t="shared" si="14"/>
        <v>0</v>
      </c>
      <c r="I107" s="19">
        <f t="shared" si="14"/>
        <v>302.68</v>
      </c>
    </row>
    <row r="108" spans="1:9" ht="12.75">
      <c r="A108" s="2" t="s">
        <v>86</v>
      </c>
      <c r="B108" s="16">
        <v>159.1</v>
      </c>
      <c r="C108" s="16">
        <v>207.9</v>
      </c>
      <c r="D108" s="16">
        <v>165.1</v>
      </c>
      <c r="E108" s="16">
        <v>61.5</v>
      </c>
      <c r="F108" s="16">
        <v>288.4</v>
      </c>
      <c r="G108" s="20"/>
      <c r="H108" s="18"/>
      <c r="I108" s="26"/>
    </row>
    <row r="109" spans="1:9" ht="12.75">
      <c r="A109" s="2" t="s">
        <v>87</v>
      </c>
      <c r="B109" s="16"/>
      <c r="C109" s="16"/>
      <c r="D109" s="16"/>
      <c r="E109" s="16"/>
      <c r="F109" s="16"/>
      <c r="G109" s="18"/>
      <c r="H109" s="18"/>
      <c r="I109" s="26">
        <v>60.72</v>
      </c>
    </row>
    <row r="110" spans="1:9" ht="12.75">
      <c r="A110" s="2" t="s">
        <v>88</v>
      </c>
      <c r="B110" s="16"/>
      <c r="C110" s="16"/>
      <c r="D110" s="16"/>
      <c r="E110" s="16"/>
      <c r="F110" s="16"/>
      <c r="G110" s="18"/>
      <c r="H110" s="18"/>
      <c r="I110" s="26">
        <v>241.96</v>
      </c>
    </row>
    <row r="111" spans="1:9" ht="12.75">
      <c r="A111" s="2" t="s">
        <v>89</v>
      </c>
      <c r="B111" s="15"/>
      <c r="C111" s="15"/>
      <c r="D111" s="15"/>
      <c r="E111" s="15"/>
      <c r="F111" s="15"/>
      <c r="G111" s="15"/>
      <c r="H111" s="15"/>
      <c r="I111" s="15"/>
    </row>
    <row r="112" spans="1:9" ht="12.75">
      <c r="A112" s="2" t="s">
        <v>90</v>
      </c>
      <c r="B112" s="15"/>
      <c r="C112" s="15"/>
      <c r="D112" s="15"/>
      <c r="E112" s="15"/>
      <c r="F112" s="15"/>
      <c r="G112" s="15"/>
      <c r="H112" s="15"/>
      <c r="I112" s="15"/>
    </row>
    <row r="113" spans="1:9" ht="12.75">
      <c r="A113" s="2"/>
      <c r="B113" s="15"/>
      <c r="C113" s="15"/>
      <c r="D113" s="15"/>
      <c r="E113" s="15"/>
      <c r="F113" s="15"/>
      <c r="G113" s="15"/>
      <c r="H113" s="15"/>
      <c r="I113" s="15"/>
    </row>
    <row r="114" spans="1:9" ht="12.75">
      <c r="A114" s="4" t="s">
        <v>177</v>
      </c>
      <c r="B114" s="15"/>
      <c r="C114" s="15"/>
      <c r="D114" s="15"/>
      <c r="E114" s="15"/>
      <c r="F114" s="15"/>
      <c r="G114" s="15"/>
      <c r="H114" s="15"/>
      <c r="I114" s="15"/>
    </row>
    <row r="115" spans="1:9" ht="12.75">
      <c r="A115" s="2"/>
      <c r="B115" s="15"/>
      <c r="C115" s="15"/>
      <c r="D115" s="15"/>
      <c r="E115" s="15"/>
      <c r="F115" s="15"/>
      <c r="G115" s="15"/>
      <c r="H115" s="15"/>
      <c r="I115" s="15"/>
    </row>
    <row r="116" spans="1:9" ht="12.75">
      <c r="A116" s="3" t="s">
        <v>179</v>
      </c>
      <c r="B116" s="63">
        <f>SUM(B5,B58,B67,B72,B75,B77,B79,B82,B87,B97,B107,B114)</f>
        <v>23177.469999999998</v>
      </c>
      <c r="C116" s="63">
        <f aca="true" t="shared" si="15" ref="C116:I116">SUM(C5,C58,C67,C72,C75,C77,C79,C82,C87,C97,C107,C114)</f>
        <v>22574.15</v>
      </c>
      <c r="D116" s="63">
        <f t="shared" si="15"/>
        <v>22298.949999999997</v>
      </c>
      <c r="E116" s="63">
        <f t="shared" si="15"/>
        <v>22348.65</v>
      </c>
      <c r="F116" s="63">
        <f t="shared" si="15"/>
        <v>33509.85</v>
      </c>
      <c r="G116" s="63">
        <f t="shared" si="15"/>
        <v>19962.34</v>
      </c>
      <c r="H116" s="63">
        <f t="shared" si="15"/>
        <v>18170.170000000002</v>
      </c>
      <c r="I116" s="63">
        <f t="shared" si="15"/>
        <v>17985.7</v>
      </c>
    </row>
    <row r="117" spans="2:9" ht="12.75">
      <c r="B117" s="26"/>
      <c r="C117" s="26"/>
      <c r="D117" s="26"/>
      <c r="E117" s="26"/>
      <c r="F117" s="26"/>
      <c r="G117" s="26"/>
      <c r="H117" s="26"/>
      <c r="I117" s="26"/>
    </row>
    <row r="118" spans="1:9" ht="12.75">
      <c r="A118" s="10" t="s">
        <v>91</v>
      </c>
      <c r="B118" s="15"/>
      <c r="C118" s="15"/>
      <c r="D118" s="15"/>
      <c r="E118" s="15"/>
      <c r="F118" s="15"/>
      <c r="G118" s="15"/>
      <c r="H118" s="15"/>
      <c r="I118" s="15"/>
    </row>
    <row r="119" spans="1:9" ht="12.75">
      <c r="A119" s="2"/>
      <c r="B119" s="15"/>
      <c r="C119" s="15"/>
      <c r="D119" s="15"/>
      <c r="E119" s="15"/>
      <c r="F119" s="15"/>
      <c r="G119" s="15"/>
      <c r="H119" s="15"/>
      <c r="I119" s="15"/>
    </row>
    <row r="120" spans="1:9" ht="12.75">
      <c r="A120" s="4" t="s">
        <v>92</v>
      </c>
      <c r="B120" s="19">
        <f>SUM(B121:B142)</f>
        <v>11364</v>
      </c>
      <c r="C120" s="19">
        <f aca="true" t="shared" si="16" ref="C120:I120">SUM(C121:C142)</f>
        <v>11684.099999999999</v>
      </c>
      <c r="D120" s="19">
        <f t="shared" si="16"/>
        <v>11750.3</v>
      </c>
      <c r="E120" s="19">
        <f t="shared" si="16"/>
        <v>15636.2</v>
      </c>
      <c r="F120" s="19">
        <f t="shared" si="16"/>
        <v>8571.1</v>
      </c>
      <c r="G120" s="19">
        <f t="shared" si="16"/>
        <v>6927.4</v>
      </c>
      <c r="H120" s="19">
        <f t="shared" si="16"/>
        <v>6040.11</v>
      </c>
      <c r="I120" s="19">
        <f t="shared" si="16"/>
        <v>6317.84</v>
      </c>
    </row>
    <row r="121" spans="1:9" ht="12.75">
      <c r="A121" s="2" t="s">
        <v>93</v>
      </c>
      <c r="B121" s="15"/>
      <c r="C121" s="15"/>
      <c r="D121" s="15"/>
      <c r="E121" s="15"/>
      <c r="F121" s="15"/>
      <c r="G121" s="15"/>
      <c r="H121" s="15"/>
      <c r="I121" s="15"/>
    </row>
    <row r="122" spans="1:9" ht="12.75">
      <c r="A122" s="2" t="s">
        <v>94</v>
      </c>
      <c r="B122" s="16"/>
      <c r="C122" s="16"/>
      <c r="D122" s="16"/>
      <c r="E122" s="16">
        <v>0.1</v>
      </c>
      <c r="F122" s="16"/>
      <c r="G122" s="15"/>
      <c r="H122" s="18"/>
      <c r="I122" s="26"/>
    </row>
    <row r="123" spans="1:9" ht="12.75">
      <c r="A123" s="2" t="s">
        <v>95</v>
      </c>
      <c r="B123" s="15"/>
      <c r="C123" s="15"/>
      <c r="D123" s="15"/>
      <c r="E123" s="15"/>
      <c r="F123" s="15"/>
      <c r="G123" s="15"/>
      <c r="H123" s="15"/>
      <c r="I123" s="15"/>
    </row>
    <row r="124" spans="1:9" ht="12.75">
      <c r="A124" s="2" t="s">
        <v>96</v>
      </c>
      <c r="B124" s="16">
        <v>8.5</v>
      </c>
      <c r="C124" s="16">
        <v>0.2</v>
      </c>
      <c r="D124" s="16">
        <v>39.9</v>
      </c>
      <c r="E124" s="16">
        <v>43.6</v>
      </c>
      <c r="F124" s="16">
        <v>12.4</v>
      </c>
      <c r="G124" s="15">
        <v>14.41</v>
      </c>
      <c r="H124" s="18">
        <v>38.52</v>
      </c>
      <c r="I124" s="16">
        <v>17.95</v>
      </c>
    </row>
    <row r="125" spans="1:9" ht="12.75">
      <c r="A125" s="2" t="s">
        <v>97</v>
      </c>
      <c r="B125" s="16"/>
      <c r="C125" s="16"/>
      <c r="D125" s="16"/>
      <c r="E125" s="16"/>
      <c r="F125" s="16"/>
      <c r="G125" s="15">
        <v>18.23</v>
      </c>
      <c r="H125" s="18">
        <v>16.62</v>
      </c>
      <c r="I125" s="26">
        <v>19.78</v>
      </c>
    </row>
    <row r="126" spans="1:9" ht="12.75">
      <c r="A126" s="2" t="s">
        <v>98</v>
      </c>
      <c r="B126" s="15"/>
      <c r="C126" s="15"/>
      <c r="D126" s="15"/>
      <c r="E126" s="15"/>
      <c r="F126" s="15"/>
      <c r="G126" s="15"/>
      <c r="H126" s="15"/>
      <c r="I126" s="15"/>
    </row>
    <row r="127" spans="1:9" ht="12.75">
      <c r="A127" s="2" t="s">
        <v>99</v>
      </c>
      <c r="B127" s="15"/>
      <c r="C127" s="15"/>
      <c r="D127" s="15"/>
      <c r="E127" s="15"/>
      <c r="F127" s="15"/>
      <c r="G127" s="15"/>
      <c r="H127" s="15"/>
      <c r="I127" s="15"/>
    </row>
    <row r="128" spans="1:9" ht="12.75">
      <c r="A128" s="2" t="s">
        <v>100</v>
      </c>
      <c r="B128" s="15"/>
      <c r="C128" s="15"/>
      <c r="D128" s="15"/>
      <c r="E128" s="15"/>
      <c r="F128" s="15"/>
      <c r="G128" s="15"/>
      <c r="H128" s="15"/>
      <c r="I128" s="15"/>
    </row>
    <row r="129" spans="1:9" ht="12.75">
      <c r="A129" s="2" t="s">
        <v>101</v>
      </c>
      <c r="B129" s="16"/>
      <c r="C129" s="16"/>
      <c r="D129" s="16">
        <v>11162.7</v>
      </c>
      <c r="E129" s="16">
        <v>8708.3</v>
      </c>
      <c r="F129" s="16">
        <v>4075.7</v>
      </c>
      <c r="G129" s="17">
        <v>2681.74</v>
      </c>
      <c r="H129" s="18">
        <v>2352.61</v>
      </c>
      <c r="I129" s="24">
        <v>2395.69</v>
      </c>
    </row>
    <row r="130" spans="1:9" ht="12.75">
      <c r="A130" s="2" t="s">
        <v>102</v>
      </c>
      <c r="B130" s="16">
        <v>9343.6</v>
      </c>
      <c r="C130" s="16">
        <v>9226.8</v>
      </c>
      <c r="D130" s="16">
        <v>126</v>
      </c>
      <c r="E130" s="16">
        <v>9</v>
      </c>
      <c r="F130" s="16"/>
      <c r="G130" s="15"/>
      <c r="H130" s="18"/>
      <c r="I130" s="26"/>
    </row>
    <row r="131" spans="1:9" ht="12.75">
      <c r="A131" s="2" t="s">
        <v>103</v>
      </c>
      <c r="B131" s="16">
        <v>346.2</v>
      </c>
      <c r="C131" s="16">
        <v>409.3</v>
      </c>
      <c r="D131" s="16">
        <v>9.9</v>
      </c>
      <c r="E131" s="16">
        <v>1.2</v>
      </c>
      <c r="F131" s="16"/>
      <c r="G131" s="15"/>
      <c r="H131" s="18">
        <v>108.59</v>
      </c>
      <c r="I131" s="26"/>
    </row>
    <row r="132" spans="1:9" ht="12.75">
      <c r="A132" s="2" t="s">
        <v>104</v>
      </c>
      <c r="B132" s="16"/>
      <c r="C132" s="16"/>
      <c r="D132" s="16">
        <v>143.6</v>
      </c>
      <c r="E132" s="16">
        <v>2</v>
      </c>
      <c r="F132" s="16">
        <v>132.5</v>
      </c>
      <c r="G132" s="15">
        <v>220.33</v>
      </c>
      <c r="H132" s="18"/>
      <c r="I132" s="16">
        <v>98</v>
      </c>
    </row>
    <row r="133" spans="1:9" ht="12.75">
      <c r="A133" s="2" t="s">
        <v>105</v>
      </c>
      <c r="B133" s="16">
        <v>61.8</v>
      </c>
      <c r="C133" s="16">
        <v>48.8</v>
      </c>
      <c r="D133" s="16">
        <v>0.3</v>
      </c>
      <c r="E133" s="16"/>
      <c r="F133" s="16"/>
      <c r="G133" s="15"/>
      <c r="H133" s="18"/>
      <c r="I133" s="26"/>
    </row>
    <row r="134" spans="1:9" ht="12.75">
      <c r="A134" s="2" t="s">
        <v>106</v>
      </c>
      <c r="B134" s="16">
        <v>1463.1</v>
      </c>
      <c r="C134" s="16">
        <v>1890.1</v>
      </c>
      <c r="D134" s="16">
        <v>41.6</v>
      </c>
      <c r="E134" s="16">
        <v>0.7</v>
      </c>
      <c r="F134" s="16"/>
      <c r="G134" s="15"/>
      <c r="H134" s="18"/>
      <c r="I134" s="26"/>
    </row>
    <row r="135" spans="1:9" ht="12.75">
      <c r="A135" s="2" t="s">
        <v>107</v>
      </c>
      <c r="B135" s="16">
        <v>140.8</v>
      </c>
      <c r="C135" s="16">
        <v>108.9</v>
      </c>
      <c r="D135" s="16">
        <v>226.3</v>
      </c>
      <c r="E135" s="16">
        <v>100.6</v>
      </c>
      <c r="F135" s="16">
        <v>15.3</v>
      </c>
      <c r="G135" s="15">
        <v>2.67</v>
      </c>
      <c r="H135" s="18">
        <v>0.24</v>
      </c>
      <c r="I135" s="26"/>
    </row>
    <row r="136" spans="1:9" ht="12.75">
      <c r="A136" s="2" t="s">
        <v>108</v>
      </c>
      <c r="B136" s="15"/>
      <c r="C136" s="15"/>
      <c r="D136" s="15"/>
      <c r="E136" s="15"/>
      <c r="F136" s="15"/>
      <c r="G136" s="15"/>
      <c r="H136" s="15"/>
      <c r="I136" s="15"/>
    </row>
    <row r="137" spans="1:9" ht="12.75">
      <c r="A137" s="2" t="s">
        <v>109</v>
      </c>
      <c r="B137" s="16"/>
      <c r="C137" s="16"/>
      <c r="D137" s="16"/>
      <c r="E137" s="16">
        <v>6770.7</v>
      </c>
      <c r="F137" s="16">
        <v>4335.2</v>
      </c>
      <c r="G137" s="17">
        <v>3990.02</v>
      </c>
      <c r="H137" s="18">
        <v>3523.63</v>
      </c>
      <c r="I137" s="24">
        <v>3786.42</v>
      </c>
    </row>
    <row r="138" spans="1:9" ht="12.75">
      <c r="A138" s="2" t="s">
        <v>110</v>
      </c>
      <c r="B138" s="15"/>
      <c r="C138" s="15"/>
      <c r="D138" s="15"/>
      <c r="E138" s="15"/>
      <c r="F138" s="15"/>
      <c r="G138" s="15"/>
      <c r="H138" s="15"/>
      <c r="I138" s="15"/>
    </row>
    <row r="139" spans="1:9" ht="12.75">
      <c r="A139" s="2" t="s">
        <v>111</v>
      </c>
      <c r="B139" s="15"/>
      <c r="C139" s="15"/>
      <c r="D139" s="15"/>
      <c r="E139" s="15"/>
      <c r="F139" s="15"/>
      <c r="G139" s="15"/>
      <c r="H139" s="15"/>
      <c r="I139" s="15"/>
    </row>
    <row r="140" spans="1:9" ht="12.75">
      <c r="A140" s="2" t="s">
        <v>112</v>
      </c>
      <c r="B140" s="15"/>
      <c r="C140" s="15"/>
      <c r="D140" s="15"/>
      <c r="E140" s="15"/>
      <c r="F140" s="15"/>
      <c r="G140" s="15"/>
      <c r="H140" s="15"/>
      <c r="I140" s="15"/>
    </row>
    <row r="141" spans="1:9" ht="12.75">
      <c r="A141" s="2" t="s">
        <v>113</v>
      </c>
      <c r="B141" s="15"/>
      <c r="C141" s="15"/>
      <c r="D141" s="15"/>
      <c r="E141" s="15"/>
      <c r="F141" s="15"/>
      <c r="G141" s="15"/>
      <c r="H141" s="15"/>
      <c r="I141" s="15"/>
    </row>
    <row r="142" spans="1:9" ht="12.75">
      <c r="A142" s="2" t="s">
        <v>114</v>
      </c>
      <c r="B142" s="16"/>
      <c r="C142" s="16"/>
      <c r="D142" s="16"/>
      <c r="E142" s="16"/>
      <c r="F142" s="16"/>
      <c r="G142" s="15"/>
      <c r="H142" s="18">
        <v>-0.1</v>
      </c>
      <c r="I142" s="26"/>
    </row>
    <row r="143" spans="1:9" ht="12.75">
      <c r="A143" s="2"/>
      <c r="B143" s="15"/>
      <c r="C143" s="15"/>
      <c r="D143" s="15"/>
      <c r="E143" s="15"/>
      <c r="F143" s="15"/>
      <c r="G143" s="15"/>
      <c r="H143" s="15"/>
      <c r="I143" s="15"/>
    </row>
    <row r="144" spans="1:9" ht="12.75">
      <c r="A144" s="4" t="s">
        <v>115</v>
      </c>
      <c r="B144" s="15"/>
      <c r="C144" s="15"/>
      <c r="D144" s="15"/>
      <c r="E144" s="15"/>
      <c r="F144" s="15"/>
      <c r="G144" s="15"/>
      <c r="H144" s="15"/>
      <c r="I144" s="15"/>
    </row>
    <row r="145" spans="1:9" ht="12.75">
      <c r="A145" s="2"/>
      <c r="B145" s="15"/>
      <c r="C145" s="15"/>
      <c r="D145" s="15"/>
      <c r="E145" s="15"/>
      <c r="F145" s="15"/>
      <c r="G145" s="15"/>
      <c r="H145" s="15"/>
      <c r="I145" s="15"/>
    </row>
    <row r="146" spans="1:9" ht="12.75">
      <c r="A146" s="4" t="s">
        <v>116</v>
      </c>
      <c r="B146" s="19">
        <f>SUM(B147:B158)</f>
        <v>7565.900000000001</v>
      </c>
      <c r="C146" s="19">
        <f aca="true" t="shared" si="17" ref="C146:I146">SUM(C147:C158)</f>
        <v>2028.5</v>
      </c>
      <c r="D146" s="19">
        <f t="shared" si="17"/>
        <v>13308.800000000001</v>
      </c>
      <c r="E146" s="19">
        <f t="shared" si="17"/>
        <v>7749.599999999999</v>
      </c>
      <c r="F146" s="19">
        <f t="shared" si="17"/>
        <v>6755.7</v>
      </c>
      <c r="G146" s="19">
        <f t="shared" si="17"/>
        <v>3134.84</v>
      </c>
      <c r="H146" s="19">
        <f t="shared" si="17"/>
        <v>3138.08</v>
      </c>
      <c r="I146" s="19">
        <f t="shared" si="17"/>
        <v>3606.4300000000003</v>
      </c>
    </row>
    <row r="147" spans="1:9" ht="12.75">
      <c r="A147" s="2" t="s">
        <v>117</v>
      </c>
      <c r="B147" s="16">
        <v>585.8</v>
      </c>
      <c r="C147" s="16">
        <v>763.6</v>
      </c>
      <c r="D147" s="16">
        <v>786.4</v>
      </c>
      <c r="E147" s="16">
        <v>878.6</v>
      </c>
      <c r="F147" s="16">
        <v>813.1</v>
      </c>
      <c r="G147" s="15">
        <v>271.27</v>
      </c>
      <c r="H147" s="18">
        <v>276.7</v>
      </c>
      <c r="I147" s="16">
        <v>278.82</v>
      </c>
    </row>
    <row r="148" spans="1:9" ht="12.75">
      <c r="A148" s="2" t="s">
        <v>118</v>
      </c>
      <c r="B148" s="16"/>
      <c r="C148" s="16"/>
      <c r="D148" s="16">
        <v>643.5</v>
      </c>
      <c r="E148" s="16">
        <v>50.5</v>
      </c>
      <c r="F148" s="16">
        <v>1275.7</v>
      </c>
      <c r="G148" s="15">
        <v>5.92</v>
      </c>
      <c r="H148" s="18"/>
      <c r="I148" s="26"/>
    </row>
    <row r="149" spans="1:9" ht="12.75">
      <c r="A149" s="2" t="s">
        <v>119</v>
      </c>
      <c r="B149" s="16"/>
      <c r="C149" s="16"/>
      <c r="D149" s="16"/>
      <c r="E149" s="16">
        <v>343.3</v>
      </c>
      <c r="F149" s="16">
        <v>668.3</v>
      </c>
      <c r="G149" s="15">
        <v>3.5</v>
      </c>
      <c r="H149" s="18"/>
      <c r="I149" s="26"/>
    </row>
    <row r="150" spans="1:9" ht="12.75">
      <c r="A150" s="2" t="s">
        <v>120</v>
      </c>
      <c r="B150" s="16"/>
      <c r="C150" s="16"/>
      <c r="D150" s="16"/>
      <c r="E150" s="16"/>
      <c r="F150" s="16"/>
      <c r="G150" s="15">
        <v>242.4</v>
      </c>
      <c r="H150" s="18">
        <v>244.38</v>
      </c>
      <c r="I150" s="26">
        <v>251.19</v>
      </c>
    </row>
    <row r="151" spans="1:9" ht="12.75">
      <c r="A151" s="2" t="s">
        <v>121</v>
      </c>
      <c r="B151" s="16">
        <v>124.6</v>
      </c>
      <c r="C151" s="16">
        <v>110.8</v>
      </c>
      <c r="D151" s="16">
        <v>123.4</v>
      </c>
      <c r="E151" s="16">
        <v>117.4</v>
      </c>
      <c r="F151" s="16">
        <v>138</v>
      </c>
      <c r="G151" s="15">
        <v>127.15</v>
      </c>
      <c r="H151" s="18">
        <v>123.26</v>
      </c>
      <c r="I151" s="16">
        <v>123.33</v>
      </c>
    </row>
    <row r="152" spans="1:9" ht="12.75">
      <c r="A152" s="2" t="s">
        <v>122</v>
      </c>
      <c r="B152" s="16">
        <v>582.6</v>
      </c>
      <c r="C152" s="16">
        <v>540.6</v>
      </c>
      <c r="D152" s="16">
        <v>577.2</v>
      </c>
      <c r="E152" s="16">
        <v>691.7</v>
      </c>
      <c r="F152" s="16">
        <v>640.5</v>
      </c>
      <c r="G152" s="15">
        <v>5.52</v>
      </c>
      <c r="H152" s="18"/>
      <c r="I152" s="26"/>
    </row>
    <row r="153" spans="1:9" ht="12.75">
      <c r="A153" s="6" t="s">
        <v>123</v>
      </c>
      <c r="B153" s="16">
        <v>77.8</v>
      </c>
      <c r="C153" s="16">
        <v>90.8</v>
      </c>
      <c r="D153" s="16">
        <v>86.9</v>
      </c>
      <c r="E153" s="16">
        <v>90.9</v>
      </c>
      <c r="F153" s="16">
        <v>110.5</v>
      </c>
      <c r="G153" s="15">
        <v>3.32</v>
      </c>
      <c r="H153" s="18"/>
      <c r="I153" s="26"/>
    </row>
    <row r="154" spans="1:9" ht="12.75">
      <c r="A154" s="2" t="s">
        <v>124</v>
      </c>
      <c r="B154" s="16">
        <v>156.6</v>
      </c>
      <c r="C154" s="16">
        <v>234.2</v>
      </c>
      <c r="D154" s="16">
        <v>228.9</v>
      </c>
      <c r="E154" s="16">
        <v>234.4</v>
      </c>
      <c r="F154" s="16">
        <v>216.2</v>
      </c>
      <c r="G154" s="15"/>
      <c r="H154" s="18"/>
      <c r="I154" s="26"/>
    </row>
    <row r="155" spans="1:9" ht="12.75">
      <c r="A155" s="2" t="s">
        <v>125</v>
      </c>
      <c r="B155" s="16"/>
      <c r="C155" s="16"/>
      <c r="D155" s="16"/>
      <c r="E155" s="16"/>
      <c r="F155" s="16"/>
      <c r="G155" s="15">
        <v>73.79</v>
      </c>
      <c r="H155" s="18">
        <v>62.62</v>
      </c>
      <c r="I155" s="26">
        <v>73.61</v>
      </c>
    </row>
    <row r="156" spans="1:9" ht="12.75">
      <c r="A156" s="2" t="s">
        <v>126</v>
      </c>
      <c r="B156" s="16">
        <v>5205.6</v>
      </c>
      <c r="C156" s="16">
        <v>244.3</v>
      </c>
      <c r="D156" s="16">
        <v>9561.6</v>
      </c>
      <c r="E156" s="16">
        <v>4594.7</v>
      </c>
      <c r="F156" s="16">
        <v>2401.1</v>
      </c>
      <c r="G156" s="17">
        <v>2161.03</v>
      </c>
      <c r="H156" s="18">
        <v>2188.9</v>
      </c>
      <c r="I156" s="24">
        <v>2582.55</v>
      </c>
    </row>
    <row r="157" spans="1:9" ht="12.75">
      <c r="A157" s="2" t="s">
        <v>127</v>
      </c>
      <c r="B157" s="16">
        <v>608.8</v>
      </c>
      <c r="C157" s="16">
        <v>32.5</v>
      </c>
      <c r="D157" s="16">
        <v>1064.8</v>
      </c>
      <c r="E157" s="16">
        <v>510.2</v>
      </c>
      <c r="F157" s="16">
        <v>262.3</v>
      </c>
      <c r="G157" s="15">
        <v>240.74</v>
      </c>
      <c r="H157" s="18">
        <v>242.22</v>
      </c>
      <c r="I157" s="16">
        <v>296.9</v>
      </c>
    </row>
    <row r="158" spans="1:9" ht="12.75">
      <c r="A158" s="2" t="s">
        <v>128</v>
      </c>
      <c r="B158" s="16">
        <v>224.1</v>
      </c>
      <c r="C158" s="16">
        <v>11.7</v>
      </c>
      <c r="D158" s="16">
        <v>236.1</v>
      </c>
      <c r="E158" s="16">
        <v>237.9</v>
      </c>
      <c r="F158" s="16">
        <v>230</v>
      </c>
      <c r="G158" s="15">
        <v>0.2</v>
      </c>
      <c r="H158" s="18"/>
      <c r="I158" s="16">
        <v>0.03</v>
      </c>
    </row>
    <row r="159" spans="1:9" ht="12.75">
      <c r="A159" s="2"/>
      <c r="B159" s="15"/>
      <c r="C159" s="15"/>
      <c r="D159" s="15"/>
      <c r="E159" s="15"/>
      <c r="F159" s="15"/>
      <c r="G159" s="15"/>
      <c r="H159" s="15"/>
      <c r="I159" s="15"/>
    </row>
    <row r="160" spans="1:9" ht="12.75">
      <c r="A160" s="10" t="s">
        <v>180</v>
      </c>
      <c r="B160" s="64">
        <f>SUM(B120,B144,B146)</f>
        <v>18929.9</v>
      </c>
      <c r="C160" s="64">
        <f aca="true" t="shared" si="18" ref="C160:I160">SUM(C120,C144,C146)</f>
        <v>13712.599999999999</v>
      </c>
      <c r="D160" s="64">
        <f t="shared" si="18"/>
        <v>25059.1</v>
      </c>
      <c r="E160" s="64">
        <f t="shared" si="18"/>
        <v>23385.8</v>
      </c>
      <c r="F160" s="64">
        <f t="shared" si="18"/>
        <v>15326.8</v>
      </c>
      <c r="G160" s="64">
        <f t="shared" si="18"/>
        <v>10062.24</v>
      </c>
      <c r="H160" s="64">
        <f t="shared" si="18"/>
        <v>9178.189999999999</v>
      </c>
      <c r="I160" s="64">
        <f t="shared" si="18"/>
        <v>9924.27</v>
      </c>
    </row>
    <row r="161" spans="2:9" ht="12.75">
      <c r="B161" s="26"/>
      <c r="C161" s="26"/>
      <c r="D161" s="26"/>
      <c r="E161" s="26"/>
      <c r="F161" s="26"/>
      <c r="G161" s="26"/>
      <c r="H161" s="26"/>
      <c r="I161" s="26"/>
    </row>
    <row r="162" spans="1:9" ht="12.75">
      <c r="A162" s="11" t="s">
        <v>129</v>
      </c>
      <c r="B162" s="15"/>
      <c r="C162" s="15"/>
      <c r="D162" s="15"/>
      <c r="E162" s="15"/>
      <c r="F162" s="15"/>
      <c r="G162" s="15"/>
      <c r="H162" s="15"/>
      <c r="I162" s="15"/>
    </row>
    <row r="163" spans="1:9" ht="12.75">
      <c r="A163" s="12"/>
      <c r="B163" s="15"/>
      <c r="C163" s="15"/>
      <c r="D163" s="15"/>
      <c r="E163" s="15"/>
      <c r="F163" s="15"/>
      <c r="G163" s="15"/>
      <c r="H163" s="15"/>
      <c r="I163" s="15"/>
    </row>
    <row r="164" spans="1:9" ht="12.75">
      <c r="A164" s="4" t="s">
        <v>130</v>
      </c>
      <c r="B164" s="50">
        <v>69296.09717182744</v>
      </c>
      <c r="C164" s="50">
        <v>49753.66050488378</v>
      </c>
      <c r="D164" s="50">
        <v>40609.941944423044</v>
      </c>
      <c r="E164" s="50">
        <v>46585.36254989652</v>
      </c>
      <c r="F164" s="50">
        <v>37272.54249531958</v>
      </c>
      <c r="G164" s="50">
        <v>35634.59651806129</v>
      </c>
      <c r="H164" s="50">
        <v>14762.19281042215</v>
      </c>
      <c r="I164" s="50">
        <v>13145.148232585689</v>
      </c>
    </row>
    <row r="165" spans="1:9" ht="12.75">
      <c r="A165" s="4"/>
      <c r="B165" s="15"/>
      <c r="C165" s="15"/>
      <c r="D165" s="15"/>
      <c r="E165" s="15"/>
      <c r="F165" s="15"/>
      <c r="G165" s="15"/>
      <c r="H165" s="15"/>
      <c r="I165" s="15"/>
    </row>
    <row r="166" spans="1:9" ht="12.75">
      <c r="A166" s="4" t="s">
        <v>131</v>
      </c>
      <c r="B166" s="19">
        <f>SUM(B167:B211)</f>
        <v>577.1</v>
      </c>
      <c r="C166" s="19">
        <f aca="true" t="shared" si="19" ref="C166:I166">SUM(C167:C211)</f>
        <v>457.5</v>
      </c>
      <c r="D166" s="19">
        <f t="shared" si="19"/>
        <v>397.40000000000003</v>
      </c>
      <c r="E166" s="19">
        <f t="shared" si="19"/>
        <v>438.70000000000005</v>
      </c>
      <c r="F166" s="19">
        <f t="shared" si="19"/>
        <v>421.29999999999995</v>
      </c>
      <c r="G166" s="19">
        <f t="shared" si="19"/>
        <v>229.93</v>
      </c>
      <c r="H166" s="19">
        <f t="shared" si="19"/>
        <v>258.70000000000005</v>
      </c>
      <c r="I166" s="19">
        <f t="shared" si="19"/>
        <v>165.05</v>
      </c>
    </row>
    <row r="167" spans="1:9" ht="12.75">
      <c r="A167" s="2" t="s">
        <v>132</v>
      </c>
      <c r="B167" s="16">
        <v>81.1</v>
      </c>
      <c r="C167" s="16">
        <v>37.4</v>
      </c>
      <c r="D167" s="16">
        <v>79.8</v>
      </c>
      <c r="E167" s="16">
        <v>172.5</v>
      </c>
      <c r="F167" s="16">
        <v>41.3</v>
      </c>
      <c r="G167" s="15">
        <v>0.01</v>
      </c>
      <c r="H167" s="18"/>
      <c r="I167" s="26"/>
    </row>
    <row r="168" spans="1:9" ht="12.75">
      <c r="A168" s="2" t="s">
        <v>133</v>
      </c>
      <c r="B168" s="15"/>
      <c r="C168" s="15"/>
      <c r="D168" s="15"/>
      <c r="E168" s="15"/>
      <c r="F168" s="15"/>
      <c r="G168" s="15"/>
      <c r="H168" s="15"/>
      <c r="I168" s="15"/>
    </row>
    <row r="169" spans="1:9" ht="12.75">
      <c r="A169" s="2" t="s">
        <v>134</v>
      </c>
      <c r="B169" s="15"/>
      <c r="C169" s="15"/>
      <c r="D169" s="15"/>
      <c r="E169" s="15"/>
      <c r="F169" s="15"/>
      <c r="G169" s="15"/>
      <c r="H169" s="15"/>
      <c r="I169" s="15"/>
    </row>
    <row r="170" spans="1:9" ht="12.75">
      <c r="A170" s="2" t="s">
        <v>135</v>
      </c>
      <c r="B170" s="15"/>
      <c r="C170" s="15"/>
      <c r="D170" s="15"/>
      <c r="E170" s="15"/>
      <c r="F170" s="15"/>
      <c r="G170" s="15"/>
      <c r="H170" s="15"/>
      <c r="I170" s="15"/>
    </row>
    <row r="171" spans="1:9" ht="12.75">
      <c r="A171" s="2" t="s">
        <v>136</v>
      </c>
      <c r="B171" s="15"/>
      <c r="C171" s="15"/>
      <c r="D171" s="15"/>
      <c r="E171" s="15"/>
      <c r="F171" s="15"/>
      <c r="G171" s="15"/>
      <c r="H171" s="15"/>
      <c r="I171" s="15"/>
    </row>
    <row r="172" spans="1:9" ht="12.75">
      <c r="A172" s="2" t="s">
        <v>137</v>
      </c>
      <c r="B172" s="15"/>
      <c r="C172" s="15"/>
      <c r="D172" s="15"/>
      <c r="E172" s="15"/>
      <c r="F172" s="15"/>
      <c r="G172" s="15"/>
      <c r="H172" s="15"/>
      <c r="I172" s="15"/>
    </row>
    <row r="173" spans="1:9" ht="12.75">
      <c r="A173" s="2" t="s">
        <v>138</v>
      </c>
      <c r="B173" s="15"/>
      <c r="C173" s="15"/>
      <c r="D173" s="15"/>
      <c r="E173" s="15"/>
      <c r="F173" s="15"/>
      <c r="G173" s="15"/>
      <c r="H173" s="15"/>
      <c r="I173" s="15"/>
    </row>
    <row r="174" spans="1:9" ht="12.75">
      <c r="A174" s="2" t="s">
        <v>139</v>
      </c>
      <c r="B174" s="15"/>
      <c r="C174" s="15"/>
      <c r="D174" s="15"/>
      <c r="E174" s="15"/>
      <c r="F174" s="15"/>
      <c r="G174" s="15"/>
      <c r="H174" s="15"/>
      <c r="I174" s="15"/>
    </row>
    <row r="175" spans="1:9" ht="12.75">
      <c r="A175" s="2" t="s">
        <v>140</v>
      </c>
      <c r="B175" s="15"/>
      <c r="C175" s="15"/>
      <c r="D175" s="15"/>
      <c r="E175" s="15"/>
      <c r="F175" s="15"/>
      <c r="G175" s="15"/>
      <c r="H175" s="15"/>
      <c r="I175" s="15"/>
    </row>
    <row r="176" spans="1:9" ht="12.75">
      <c r="A176" s="2" t="s">
        <v>141</v>
      </c>
      <c r="B176" s="15"/>
      <c r="C176" s="15"/>
      <c r="D176" s="15"/>
      <c r="E176" s="15"/>
      <c r="F176" s="15"/>
      <c r="G176" s="15"/>
      <c r="H176" s="15"/>
      <c r="I176" s="15"/>
    </row>
    <row r="177" spans="1:9" ht="12.75">
      <c r="A177" s="2" t="s">
        <v>142</v>
      </c>
      <c r="B177" s="15"/>
      <c r="C177" s="15"/>
      <c r="D177" s="15"/>
      <c r="E177" s="15"/>
      <c r="F177" s="15"/>
      <c r="G177" s="15"/>
      <c r="H177" s="15"/>
      <c r="I177" s="15"/>
    </row>
    <row r="178" spans="1:9" ht="12.75">
      <c r="A178" s="2" t="s">
        <v>143</v>
      </c>
      <c r="B178" s="15"/>
      <c r="C178" s="15"/>
      <c r="D178" s="15"/>
      <c r="E178" s="15"/>
      <c r="F178" s="15"/>
      <c r="G178" s="15"/>
      <c r="H178" s="15"/>
      <c r="I178" s="15"/>
    </row>
    <row r="179" spans="1:9" ht="12.75">
      <c r="A179" s="2" t="s">
        <v>144</v>
      </c>
      <c r="B179" s="15"/>
      <c r="C179" s="15"/>
      <c r="D179" s="15"/>
      <c r="E179" s="15"/>
      <c r="F179" s="15"/>
      <c r="G179" s="15"/>
      <c r="H179" s="15"/>
      <c r="I179" s="15"/>
    </row>
    <row r="180" spans="1:9" ht="12.75">
      <c r="A180" s="2" t="s">
        <v>145</v>
      </c>
      <c r="B180" s="15"/>
      <c r="C180" s="15"/>
      <c r="D180" s="15"/>
      <c r="E180" s="15"/>
      <c r="F180" s="15"/>
      <c r="G180" s="15"/>
      <c r="H180" s="15"/>
      <c r="I180" s="15"/>
    </row>
    <row r="181" spans="1:9" ht="12.75">
      <c r="A181" s="2" t="s">
        <v>146</v>
      </c>
      <c r="B181" s="16">
        <v>17.5</v>
      </c>
      <c r="C181" s="16">
        <v>15.7</v>
      </c>
      <c r="D181" s="16">
        <v>15</v>
      </c>
      <c r="E181" s="16">
        <v>13.6</v>
      </c>
      <c r="F181" s="16">
        <v>23</v>
      </c>
      <c r="G181" s="15">
        <v>2.1</v>
      </c>
      <c r="H181" s="18">
        <v>38.8</v>
      </c>
      <c r="I181" s="16">
        <v>18.74</v>
      </c>
    </row>
    <row r="182" spans="1:9" ht="12.75">
      <c r="A182" s="2" t="s">
        <v>147</v>
      </c>
      <c r="B182" s="16">
        <v>62.9</v>
      </c>
      <c r="C182" s="16">
        <v>23</v>
      </c>
      <c r="D182" s="16">
        <v>18.6</v>
      </c>
      <c r="E182" s="16">
        <v>12.3</v>
      </c>
      <c r="F182" s="16">
        <v>29</v>
      </c>
      <c r="G182" s="15">
        <v>30</v>
      </c>
      <c r="H182" s="18">
        <v>36.73</v>
      </c>
      <c r="I182" s="26"/>
    </row>
    <row r="183" spans="1:9" ht="12.75">
      <c r="A183" s="2" t="s">
        <v>148</v>
      </c>
      <c r="B183" s="15"/>
      <c r="C183" s="15"/>
      <c r="D183" s="15"/>
      <c r="E183" s="15"/>
      <c r="F183" s="15"/>
      <c r="G183" s="15"/>
      <c r="H183" s="15"/>
      <c r="I183" s="15"/>
    </row>
    <row r="184" spans="1:9" ht="12.75">
      <c r="A184" s="2"/>
      <c r="B184" s="15"/>
      <c r="C184" s="15"/>
      <c r="D184" s="15"/>
      <c r="E184" s="15"/>
      <c r="F184" s="15"/>
      <c r="G184" s="15"/>
      <c r="H184" s="15"/>
      <c r="I184" s="15"/>
    </row>
    <row r="185" spans="1:9" ht="12.75">
      <c r="A185" s="2" t="s">
        <v>149</v>
      </c>
      <c r="B185" s="15"/>
      <c r="C185" s="15"/>
      <c r="D185" s="15"/>
      <c r="E185" s="15"/>
      <c r="F185" s="15"/>
      <c r="G185" s="15"/>
      <c r="H185" s="15"/>
      <c r="I185" s="15"/>
    </row>
    <row r="186" spans="1:9" ht="12.75">
      <c r="A186" s="2" t="s">
        <v>150</v>
      </c>
      <c r="B186" s="15"/>
      <c r="C186" s="15"/>
      <c r="D186" s="15"/>
      <c r="E186" s="15"/>
      <c r="F186" s="15"/>
      <c r="G186" s="15"/>
      <c r="H186" s="15"/>
      <c r="I186" s="15"/>
    </row>
    <row r="187" spans="1:9" ht="12.75">
      <c r="A187" s="2" t="s">
        <v>151</v>
      </c>
      <c r="B187" s="16"/>
      <c r="C187" s="16">
        <v>1.4</v>
      </c>
      <c r="D187" s="16">
        <v>1.6</v>
      </c>
      <c r="E187" s="16">
        <v>0.8</v>
      </c>
      <c r="F187" s="16">
        <v>2.1</v>
      </c>
      <c r="G187" s="15">
        <v>0.66</v>
      </c>
      <c r="H187" s="18"/>
      <c r="I187" s="26"/>
    </row>
    <row r="188" spans="1:9" ht="12.75">
      <c r="A188" s="2" t="s">
        <v>152</v>
      </c>
      <c r="B188" s="16">
        <v>1</v>
      </c>
      <c r="C188" s="16">
        <v>0.4</v>
      </c>
      <c r="D188" s="16">
        <v>1.2</v>
      </c>
      <c r="E188" s="16">
        <v>0.9</v>
      </c>
      <c r="F188" s="16">
        <v>0.1</v>
      </c>
      <c r="G188" s="15"/>
      <c r="H188" s="18"/>
      <c r="I188" s="26"/>
    </row>
    <row r="189" spans="1:9" ht="12.75">
      <c r="A189" s="2" t="s">
        <v>153</v>
      </c>
      <c r="B189" s="15"/>
      <c r="C189" s="15"/>
      <c r="D189" s="15"/>
      <c r="E189" s="15"/>
      <c r="F189" s="15"/>
      <c r="G189" s="15"/>
      <c r="H189" s="15"/>
      <c r="I189" s="15"/>
    </row>
    <row r="190" spans="1:9" ht="12.75">
      <c r="A190" s="2" t="s">
        <v>154</v>
      </c>
      <c r="B190" s="16">
        <v>91.6</v>
      </c>
      <c r="C190" s="16">
        <v>49.3</v>
      </c>
      <c r="D190" s="16">
        <v>18.7</v>
      </c>
      <c r="E190" s="16">
        <v>20.8</v>
      </c>
      <c r="F190" s="16">
        <v>16.5</v>
      </c>
      <c r="G190" s="15">
        <v>76.89</v>
      </c>
      <c r="H190" s="18"/>
      <c r="I190" s="26"/>
    </row>
    <row r="191" spans="1:9" ht="12.75">
      <c r="A191" s="2" t="s">
        <v>155</v>
      </c>
      <c r="B191" s="15"/>
      <c r="C191" s="15"/>
      <c r="D191" s="15"/>
      <c r="E191" s="15"/>
      <c r="F191" s="15"/>
      <c r="G191" s="15"/>
      <c r="H191" s="15"/>
      <c r="I191" s="15"/>
    </row>
    <row r="192" spans="1:9" ht="12.75">
      <c r="A192" s="2" t="s">
        <v>156</v>
      </c>
      <c r="B192" s="16"/>
      <c r="C192" s="16"/>
      <c r="D192" s="16"/>
      <c r="E192" s="16"/>
      <c r="F192" s="16"/>
      <c r="G192" s="15"/>
      <c r="H192" s="18">
        <v>38.77</v>
      </c>
      <c r="I192" s="26"/>
    </row>
    <row r="193" spans="1:9" ht="12.75">
      <c r="A193" s="6" t="s">
        <v>157</v>
      </c>
      <c r="B193" s="16">
        <v>67.1</v>
      </c>
      <c r="C193" s="16">
        <v>25.7</v>
      </c>
      <c r="D193" s="16">
        <v>4.9</v>
      </c>
      <c r="E193" s="16">
        <v>14.3</v>
      </c>
      <c r="F193" s="16">
        <v>21.1</v>
      </c>
      <c r="G193" s="15">
        <v>8.93</v>
      </c>
      <c r="H193" s="18">
        <v>2.1</v>
      </c>
      <c r="I193" s="26"/>
    </row>
    <row r="194" spans="1:9" ht="12.75">
      <c r="A194" s="6" t="s">
        <v>158</v>
      </c>
      <c r="B194" s="16">
        <v>21.8</v>
      </c>
      <c r="C194" s="16">
        <v>6.3</v>
      </c>
      <c r="D194" s="16">
        <v>8.3</v>
      </c>
      <c r="E194" s="16">
        <v>25.8</v>
      </c>
      <c r="F194" s="16">
        <v>55.1</v>
      </c>
      <c r="G194" s="15">
        <v>1.15</v>
      </c>
      <c r="H194" s="18">
        <v>25.24</v>
      </c>
      <c r="I194" s="26"/>
    </row>
    <row r="195" spans="1:9" ht="12.75">
      <c r="A195" s="6" t="s">
        <v>159</v>
      </c>
      <c r="B195" s="16">
        <v>76.1</v>
      </c>
      <c r="C195" s="16">
        <v>62.5</v>
      </c>
      <c r="D195" s="16">
        <v>4.9</v>
      </c>
      <c r="E195" s="16">
        <v>21</v>
      </c>
      <c r="F195" s="16">
        <v>35.6</v>
      </c>
      <c r="G195" s="15">
        <v>6.79</v>
      </c>
      <c r="H195" s="18">
        <v>17.58</v>
      </c>
      <c r="I195" s="26"/>
    </row>
    <row r="196" spans="1:9" ht="12.75">
      <c r="A196" s="6" t="s">
        <v>160</v>
      </c>
      <c r="B196" s="15"/>
      <c r="C196" s="15"/>
      <c r="D196" s="15"/>
      <c r="E196" s="15"/>
      <c r="F196" s="15"/>
      <c r="G196" s="15"/>
      <c r="H196" s="15"/>
      <c r="I196" s="15"/>
    </row>
    <row r="197" spans="1:9" ht="12.75">
      <c r="A197" s="6" t="s">
        <v>161</v>
      </c>
      <c r="B197" s="16"/>
      <c r="C197" s="16"/>
      <c r="D197" s="16"/>
      <c r="E197" s="16"/>
      <c r="F197" s="16"/>
      <c r="G197" s="17"/>
      <c r="H197" s="18"/>
      <c r="I197" s="26">
        <v>52.23</v>
      </c>
    </row>
    <row r="198" spans="1:9" ht="12.75">
      <c r="A198" s="2" t="s">
        <v>162</v>
      </c>
      <c r="B198" s="15"/>
      <c r="C198" s="15"/>
      <c r="D198" s="15"/>
      <c r="E198" s="15"/>
      <c r="F198" s="15"/>
      <c r="G198" s="15"/>
      <c r="H198" s="15"/>
      <c r="I198" s="15"/>
    </row>
    <row r="199" spans="1:9" ht="12.75">
      <c r="A199" s="2" t="s">
        <v>163</v>
      </c>
      <c r="B199" s="15"/>
      <c r="C199" s="15"/>
      <c r="D199" s="15"/>
      <c r="E199" s="15"/>
      <c r="F199" s="15"/>
      <c r="G199" s="15"/>
      <c r="H199" s="15"/>
      <c r="I199" s="15"/>
    </row>
    <row r="200" spans="1:9" ht="12.75">
      <c r="A200" s="2" t="s">
        <v>164</v>
      </c>
      <c r="B200" s="15"/>
      <c r="C200" s="15"/>
      <c r="D200" s="15"/>
      <c r="E200" s="15"/>
      <c r="F200" s="15"/>
      <c r="G200" s="15"/>
      <c r="H200" s="15"/>
      <c r="I200" s="15"/>
    </row>
    <row r="201" spans="1:9" ht="12.75">
      <c r="A201" s="2" t="s">
        <v>165</v>
      </c>
      <c r="B201" s="15"/>
      <c r="C201" s="15"/>
      <c r="D201" s="15"/>
      <c r="E201" s="15"/>
      <c r="F201" s="15"/>
      <c r="G201" s="15"/>
      <c r="H201" s="15"/>
      <c r="I201" s="15"/>
    </row>
    <row r="202" spans="1:9" ht="12.75">
      <c r="A202" s="2" t="s">
        <v>166</v>
      </c>
      <c r="B202" s="15"/>
      <c r="C202" s="15"/>
      <c r="D202" s="15"/>
      <c r="E202" s="15"/>
      <c r="F202" s="15"/>
      <c r="G202" s="15"/>
      <c r="H202" s="15"/>
      <c r="I202" s="15"/>
    </row>
    <row r="203" spans="1:9" ht="12.75">
      <c r="A203" s="2" t="s">
        <v>167</v>
      </c>
      <c r="B203" s="16">
        <v>158</v>
      </c>
      <c r="C203" s="16">
        <v>235.8</v>
      </c>
      <c r="D203" s="16">
        <v>244.4</v>
      </c>
      <c r="E203" s="16">
        <v>156.7</v>
      </c>
      <c r="F203" s="16">
        <v>197.5</v>
      </c>
      <c r="G203" s="15">
        <v>103.4</v>
      </c>
      <c r="H203" s="18">
        <v>99.48</v>
      </c>
      <c r="I203" s="16">
        <v>94.08</v>
      </c>
    </row>
    <row r="204" spans="1:9" ht="12.75">
      <c r="A204" s="6" t="s">
        <v>168</v>
      </c>
      <c r="B204" s="15"/>
      <c r="C204" s="15"/>
      <c r="D204" s="15"/>
      <c r="E204" s="15"/>
      <c r="F204" s="15"/>
      <c r="G204" s="15"/>
      <c r="H204" s="15"/>
      <c r="I204" s="15"/>
    </row>
    <row r="205" spans="1:9" ht="12.75">
      <c r="A205" s="2" t="s">
        <v>169</v>
      </c>
      <c r="B205" s="15"/>
      <c r="C205" s="15"/>
      <c r="D205" s="15"/>
      <c r="E205" s="15"/>
      <c r="F205" s="15"/>
      <c r="G205" s="15"/>
      <c r="H205" s="15"/>
      <c r="I205" s="15"/>
    </row>
    <row r="206" spans="1:9" ht="12.75">
      <c r="A206" s="2" t="s">
        <v>170</v>
      </c>
      <c r="B206" s="15"/>
      <c r="C206" s="15"/>
      <c r="D206" s="15"/>
      <c r="E206" s="15"/>
      <c r="F206" s="15"/>
      <c r="G206" s="15"/>
      <c r="H206" s="15"/>
      <c r="I206" s="15"/>
    </row>
    <row r="207" spans="1:9" ht="12.75">
      <c r="A207" s="2" t="s">
        <v>171</v>
      </c>
      <c r="B207" s="15"/>
      <c r="C207" s="15"/>
      <c r="D207" s="15"/>
      <c r="E207" s="15"/>
      <c r="F207" s="15"/>
      <c r="G207" s="15"/>
      <c r="H207" s="15"/>
      <c r="I207" s="15"/>
    </row>
    <row r="208" spans="1:9" ht="12.75">
      <c r="A208" s="2" t="s">
        <v>172</v>
      </c>
      <c r="B208" s="15"/>
      <c r="C208" s="15"/>
      <c r="D208" s="15"/>
      <c r="E208" s="15"/>
      <c r="F208" s="15"/>
      <c r="G208" s="15"/>
      <c r="H208" s="15"/>
      <c r="I208" s="15"/>
    </row>
    <row r="209" spans="1:9" ht="12.75">
      <c r="A209" s="2" t="s">
        <v>173</v>
      </c>
      <c r="B209" s="15"/>
      <c r="C209" s="15"/>
      <c r="D209" s="15"/>
      <c r="E209" s="15"/>
      <c r="F209" s="15"/>
      <c r="G209" s="15"/>
      <c r="H209" s="15"/>
      <c r="I209" s="15"/>
    </row>
    <row r="210" spans="1:9" ht="12.75">
      <c r="A210" s="2" t="s">
        <v>174</v>
      </c>
      <c r="B210" s="15"/>
      <c r="C210" s="15"/>
      <c r="D210" s="15"/>
      <c r="E210" s="15"/>
      <c r="F210" s="15"/>
      <c r="G210" s="15"/>
      <c r="H210" s="15"/>
      <c r="I210" s="15"/>
    </row>
    <row r="211" spans="1:9" ht="12.75">
      <c r="A211" s="2" t="s">
        <v>175</v>
      </c>
      <c r="B211" s="15"/>
      <c r="C211" s="15"/>
      <c r="D211" s="15"/>
      <c r="E211" s="15"/>
      <c r="F211" s="15"/>
      <c r="G211" s="15"/>
      <c r="H211" s="15"/>
      <c r="I211" s="15"/>
    </row>
    <row r="212" spans="2:9" ht="12.75">
      <c r="B212" s="26"/>
      <c r="C212" s="26"/>
      <c r="D212" s="26"/>
      <c r="E212" s="26"/>
      <c r="F212" s="26"/>
      <c r="G212" s="26"/>
      <c r="H212" s="26"/>
      <c r="I212" s="26"/>
    </row>
    <row r="213" spans="1:9" ht="12.75">
      <c r="A213" s="11" t="s">
        <v>181</v>
      </c>
      <c r="B213" s="53">
        <f>SUM(B164,B166)</f>
        <v>69873.19717182744</v>
      </c>
      <c r="C213" s="53">
        <f aca="true" t="shared" si="20" ref="C213:I213">SUM(C164,C166)</f>
        <v>50211.16050488378</v>
      </c>
      <c r="D213" s="53">
        <f t="shared" si="20"/>
        <v>41007.341944423046</v>
      </c>
      <c r="E213" s="53">
        <f t="shared" si="20"/>
        <v>47024.06254989652</v>
      </c>
      <c r="F213" s="53">
        <f t="shared" si="20"/>
        <v>37693.842495319586</v>
      </c>
      <c r="G213" s="53">
        <f t="shared" si="20"/>
        <v>35864.52651806129</v>
      </c>
      <c r="H213" s="53">
        <f t="shared" si="20"/>
        <v>15020.89281042215</v>
      </c>
      <c r="I213" s="53">
        <f t="shared" si="20"/>
        <v>13310.198232585688</v>
      </c>
    </row>
    <row r="214" spans="2:9" ht="12.75">
      <c r="B214" s="26"/>
      <c r="C214" s="26"/>
      <c r="D214" s="26"/>
      <c r="E214" s="26"/>
      <c r="F214" s="26"/>
      <c r="G214" s="26"/>
      <c r="H214" s="26"/>
      <c r="I214" s="26"/>
    </row>
    <row r="215" spans="1:9" ht="12.75">
      <c r="A215" s="1" t="s">
        <v>182</v>
      </c>
      <c r="B215" s="65">
        <f>SUM(B116,B160,B213)</f>
        <v>111980.56717182744</v>
      </c>
      <c r="C215" s="65">
        <f aca="true" t="shared" si="21" ref="C215:I215">SUM(C116,C160,C213)</f>
        <v>86497.91050488378</v>
      </c>
      <c r="D215" s="65">
        <f t="shared" si="21"/>
        <v>88365.39194442304</v>
      </c>
      <c r="E215" s="65">
        <f t="shared" si="21"/>
        <v>92758.51254989652</v>
      </c>
      <c r="F215" s="65">
        <f t="shared" si="21"/>
        <v>86530.49249531957</v>
      </c>
      <c r="G215" s="65">
        <f t="shared" si="21"/>
        <v>65889.1065180613</v>
      </c>
      <c r="H215" s="65">
        <f t="shared" si="21"/>
        <v>42369.25281042215</v>
      </c>
      <c r="I215" s="65">
        <f t="shared" si="21"/>
        <v>41220.16823258569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5"/>
  <sheetViews>
    <sheetView workbookViewId="0" topLeftCell="A181">
      <selection activeCell="K213" sqref="K213"/>
    </sheetView>
  </sheetViews>
  <sheetFormatPr defaultColWidth="11.421875" defaultRowHeight="12.75"/>
  <cols>
    <col min="1" max="1" width="86.421875" style="0" bestFit="1" customWidth="1"/>
  </cols>
  <sheetData>
    <row r="1" spans="1:9" ht="12.75">
      <c r="A1" s="1" t="s">
        <v>193</v>
      </c>
      <c r="B1" s="14">
        <v>2002</v>
      </c>
      <c r="C1" s="14">
        <v>2003</v>
      </c>
      <c r="D1" s="14">
        <v>2004</v>
      </c>
      <c r="E1" s="14">
        <v>2005</v>
      </c>
      <c r="F1" s="14">
        <v>2006</v>
      </c>
      <c r="G1" s="14">
        <v>2007</v>
      </c>
      <c r="H1" s="14">
        <v>2008</v>
      </c>
      <c r="I1" s="14">
        <v>2009</v>
      </c>
    </row>
    <row r="2" spans="1:9" ht="12.75">
      <c r="A2" s="2"/>
      <c r="B2" s="15"/>
      <c r="C2" s="15"/>
      <c r="D2" s="15"/>
      <c r="E2" s="15"/>
      <c r="F2" s="15"/>
      <c r="G2" s="15"/>
      <c r="H2" s="15"/>
      <c r="I2" s="15"/>
    </row>
    <row r="3" spans="1:9" ht="12.75">
      <c r="A3" s="3" t="s">
        <v>186</v>
      </c>
      <c r="B3" s="15"/>
      <c r="C3" s="15"/>
      <c r="D3" s="15"/>
      <c r="E3" s="15"/>
      <c r="F3" s="15"/>
      <c r="G3" s="15"/>
      <c r="H3" s="15"/>
      <c r="I3" s="15"/>
    </row>
    <row r="4" spans="1:9" ht="12.75">
      <c r="A4" s="2"/>
      <c r="B4" s="15"/>
      <c r="C4" s="15"/>
      <c r="D4" s="15"/>
      <c r="E4" s="15"/>
      <c r="F4" s="15"/>
      <c r="G4" s="15"/>
      <c r="H4" s="15"/>
      <c r="I4" s="15"/>
    </row>
    <row r="5" spans="1:9" ht="12.75">
      <c r="A5" s="4" t="s">
        <v>0</v>
      </c>
      <c r="B5" s="19">
        <f>SUM(B7,B9,B12,B16,B21,B23,B40,B45)</f>
        <v>151506.36000000002</v>
      </c>
      <c r="C5" s="19">
        <f aca="true" t="shared" si="0" ref="C5:I5">SUM(C7,C9,C12,C16,C21,C23,C40,C45)</f>
        <v>154927.16</v>
      </c>
      <c r="D5" s="19">
        <f t="shared" si="0"/>
        <v>153669.86000000002</v>
      </c>
      <c r="E5" s="19">
        <f t="shared" si="0"/>
        <v>90026.85999999999</v>
      </c>
      <c r="F5" s="19">
        <f t="shared" si="0"/>
        <v>84759.76000000001</v>
      </c>
      <c r="G5" s="19">
        <f t="shared" si="0"/>
        <v>52956.44</v>
      </c>
      <c r="H5" s="19">
        <f t="shared" si="0"/>
        <v>156242.68999999997</v>
      </c>
      <c r="I5" s="19">
        <f t="shared" si="0"/>
        <v>85337.34999999999</v>
      </c>
    </row>
    <row r="6" spans="1:9" ht="12.75">
      <c r="A6" s="2"/>
      <c r="B6" s="15"/>
      <c r="C6" s="15"/>
      <c r="D6" s="15"/>
      <c r="E6" s="15"/>
      <c r="F6" s="15"/>
      <c r="G6" s="15"/>
      <c r="H6" s="15"/>
      <c r="I6" s="15"/>
    </row>
    <row r="7" spans="1:9" ht="12.75">
      <c r="A7" s="5" t="s">
        <v>1</v>
      </c>
      <c r="B7" s="15"/>
      <c r="C7" s="15"/>
      <c r="D7" s="15"/>
      <c r="E7" s="15"/>
      <c r="F7" s="15"/>
      <c r="G7" s="15"/>
      <c r="H7" s="15"/>
      <c r="I7" s="15"/>
    </row>
    <row r="8" spans="1:9" ht="12.75">
      <c r="A8" s="2"/>
      <c r="B8" s="15"/>
      <c r="C8" s="15"/>
      <c r="D8" s="15"/>
      <c r="E8" s="15"/>
      <c r="F8" s="15"/>
      <c r="G8" s="15"/>
      <c r="H8" s="15"/>
      <c r="I8" s="15"/>
    </row>
    <row r="9" spans="1:9" ht="12.75">
      <c r="A9" s="5" t="s">
        <v>2</v>
      </c>
      <c r="B9" s="61">
        <f>B10</f>
        <v>0</v>
      </c>
      <c r="C9" s="61">
        <f aca="true" t="shared" si="1" ref="C9:I9">C10</f>
        <v>0</v>
      </c>
      <c r="D9" s="61">
        <f t="shared" si="1"/>
        <v>0</v>
      </c>
      <c r="E9" s="61">
        <f t="shared" si="1"/>
        <v>0</v>
      </c>
      <c r="F9" s="61">
        <f t="shared" si="1"/>
        <v>0</v>
      </c>
      <c r="G9" s="61">
        <f t="shared" si="1"/>
        <v>0</v>
      </c>
      <c r="H9" s="61">
        <f t="shared" si="1"/>
        <v>0</v>
      </c>
      <c r="I9" s="61">
        <f t="shared" si="1"/>
        <v>0</v>
      </c>
    </row>
    <row r="10" spans="1:9" ht="12.75">
      <c r="A10" s="6" t="s">
        <v>3</v>
      </c>
      <c r="B10" s="15"/>
      <c r="C10" s="15"/>
      <c r="D10" s="15"/>
      <c r="E10" s="15"/>
      <c r="F10" s="15"/>
      <c r="G10" s="15"/>
      <c r="H10" s="15"/>
      <c r="I10" s="15"/>
    </row>
    <row r="11" spans="1:9" ht="12.75">
      <c r="A11" s="7" t="s">
        <v>4</v>
      </c>
      <c r="B11" s="15"/>
      <c r="C11" s="15"/>
      <c r="D11" s="15"/>
      <c r="E11" s="15"/>
      <c r="F11" s="15"/>
      <c r="G11" s="15"/>
      <c r="H11" s="15"/>
      <c r="I11" s="15"/>
    </row>
    <row r="12" spans="1:9" ht="12.75">
      <c r="A12" s="5" t="s">
        <v>5</v>
      </c>
      <c r="B12" s="61">
        <f>SUM(B13:B14)</f>
        <v>0</v>
      </c>
      <c r="C12" s="61">
        <f aca="true" t="shared" si="2" ref="C12:I12">SUM(C13:C14)</f>
        <v>0</v>
      </c>
      <c r="D12" s="61">
        <f t="shared" si="2"/>
        <v>0</v>
      </c>
      <c r="E12" s="61">
        <f t="shared" si="2"/>
        <v>0</v>
      </c>
      <c r="F12" s="61">
        <f t="shared" si="2"/>
        <v>0</v>
      </c>
      <c r="G12" s="61">
        <f t="shared" si="2"/>
        <v>0</v>
      </c>
      <c r="H12" s="61">
        <f t="shared" si="2"/>
        <v>0</v>
      </c>
      <c r="I12" s="61">
        <f t="shared" si="2"/>
        <v>0</v>
      </c>
    </row>
    <row r="13" spans="1:9" ht="12.75">
      <c r="A13" s="2" t="s">
        <v>6</v>
      </c>
      <c r="B13" s="15"/>
      <c r="C13" s="15"/>
      <c r="D13" s="15"/>
      <c r="E13" s="15"/>
      <c r="F13" s="15"/>
      <c r="G13" s="15"/>
      <c r="H13" s="15"/>
      <c r="I13" s="15"/>
    </row>
    <row r="14" spans="1:9" ht="12.75">
      <c r="A14" s="6" t="s">
        <v>7</v>
      </c>
      <c r="B14" s="15"/>
      <c r="C14" s="15"/>
      <c r="D14" s="15"/>
      <c r="E14" s="15"/>
      <c r="F14" s="15"/>
      <c r="G14" s="15"/>
      <c r="H14" s="15"/>
      <c r="I14" s="15"/>
    </row>
    <row r="15" spans="1:9" ht="12.75">
      <c r="A15" s="2"/>
      <c r="B15" s="15"/>
      <c r="C15" s="15"/>
      <c r="D15" s="15"/>
      <c r="E15" s="15"/>
      <c r="F15" s="15"/>
      <c r="G15" s="15"/>
      <c r="H15" s="15"/>
      <c r="I15" s="15"/>
    </row>
    <row r="16" spans="1:9" ht="12.75">
      <c r="A16" s="5" t="s">
        <v>8</v>
      </c>
      <c r="B16" s="61">
        <f>SUM(B17:B19)</f>
        <v>0</v>
      </c>
      <c r="C16" s="61">
        <f aca="true" t="shared" si="3" ref="C16:I16">SUM(C17:C19)</f>
        <v>0</v>
      </c>
      <c r="D16" s="61">
        <f t="shared" si="3"/>
        <v>0</v>
      </c>
      <c r="E16" s="61">
        <f t="shared" si="3"/>
        <v>0</v>
      </c>
      <c r="F16" s="61">
        <f t="shared" si="3"/>
        <v>0</v>
      </c>
      <c r="G16" s="61">
        <f t="shared" si="3"/>
        <v>0</v>
      </c>
      <c r="H16" s="61">
        <f t="shared" si="3"/>
        <v>0</v>
      </c>
      <c r="I16" s="61">
        <f t="shared" si="3"/>
        <v>0</v>
      </c>
    </row>
    <row r="17" spans="1:9" ht="12.75">
      <c r="A17" s="2" t="s">
        <v>9</v>
      </c>
      <c r="B17" s="15"/>
      <c r="C17" s="15"/>
      <c r="D17" s="15"/>
      <c r="E17" s="15"/>
      <c r="F17" s="15"/>
      <c r="G17" s="15"/>
      <c r="H17" s="15"/>
      <c r="I17" s="15"/>
    </row>
    <row r="18" spans="1:9" ht="12.75">
      <c r="A18" s="8" t="s">
        <v>10</v>
      </c>
      <c r="B18" s="15"/>
      <c r="C18" s="15"/>
      <c r="D18" s="15"/>
      <c r="E18" s="15"/>
      <c r="F18" s="15"/>
      <c r="G18" s="15"/>
      <c r="H18" s="15"/>
      <c r="I18" s="15"/>
    </row>
    <row r="19" spans="1:9" ht="12.75">
      <c r="A19" s="6" t="s">
        <v>11</v>
      </c>
      <c r="B19" s="15"/>
      <c r="C19" s="15"/>
      <c r="D19" s="15"/>
      <c r="E19" s="15"/>
      <c r="F19" s="15"/>
      <c r="G19" s="15"/>
      <c r="H19" s="15"/>
      <c r="I19" s="15"/>
    </row>
    <row r="20" spans="1:9" ht="12.75">
      <c r="A20" s="2" t="s">
        <v>4</v>
      </c>
      <c r="B20" s="15"/>
      <c r="C20" s="15"/>
      <c r="D20" s="15"/>
      <c r="E20" s="15"/>
      <c r="F20" s="15"/>
      <c r="G20" s="15"/>
      <c r="H20" s="15"/>
      <c r="I20" s="15"/>
    </row>
    <row r="21" spans="1:9" ht="12.75">
      <c r="A21" s="5" t="s">
        <v>12</v>
      </c>
      <c r="B21" s="15"/>
      <c r="C21" s="15"/>
      <c r="D21" s="15"/>
      <c r="E21" s="15"/>
      <c r="F21" s="15"/>
      <c r="G21" s="15"/>
      <c r="H21" s="15"/>
      <c r="I21" s="15"/>
    </row>
    <row r="22" spans="1:9" ht="12.75">
      <c r="A22" s="2"/>
      <c r="B22" s="15"/>
      <c r="C22" s="15"/>
      <c r="D22" s="15"/>
      <c r="E22" s="15"/>
      <c r="F22" s="15"/>
      <c r="G22" s="15"/>
      <c r="H22" s="15"/>
      <c r="I22" s="15"/>
    </row>
    <row r="23" spans="1:9" ht="12.75">
      <c r="A23" s="5" t="s">
        <v>13</v>
      </c>
      <c r="B23" s="61">
        <f>SUM(B24:B38)</f>
        <v>115412.5</v>
      </c>
      <c r="C23" s="61">
        <f aca="true" t="shared" si="4" ref="C23:I23">SUM(C24:C38)</f>
        <v>116833.2</v>
      </c>
      <c r="D23" s="61">
        <f t="shared" si="4"/>
        <v>118609.3</v>
      </c>
      <c r="E23" s="61">
        <f t="shared" si="4"/>
        <v>57672.7</v>
      </c>
      <c r="F23" s="61">
        <f t="shared" si="4"/>
        <v>50899.2</v>
      </c>
      <c r="G23" s="61">
        <f t="shared" si="4"/>
        <v>43525.54</v>
      </c>
      <c r="H23" s="61">
        <f t="shared" si="4"/>
        <v>146811.78999999998</v>
      </c>
      <c r="I23" s="61">
        <f t="shared" si="4"/>
        <v>75906.45</v>
      </c>
    </row>
    <row r="24" spans="1:9" ht="12.75">
      <c r="A24" s="2" t="s">
        <v>14</v>
      </c>
      <c r="B24" s="15"/>
      <c r="C24" s="15"/>
      <c r="D24" s="15"/>
      <c r="E24" s="15"/>
      <c r="F24" s="15"/>
      <c r="G24" s="15"/>
      <c r="H24" s="15"/>
      <c r="I24" s="15"/>
    </row>
    <row r="25" spans="1:9" ht="12.75">
      <c r="A25" s="2" t="s">
        <v>15</v>
      </c>
      <c r="B25" s="15"/>
      <c r="C25" s="15"/>
      <c r="D25" s="15"/>
      <c r="E25" s="15"/>
      <c r="F25" s="15"/>
      <c r="G25" s="15"/>
      <c r="H25" s="15"/>
      <c r="I25" s="15"/>
    </row>
    <row r="26" spans="1:9" ht="12.75">
      <c r="A26" s="2" t="s">
        <v>16</v>
      </c>
      <c r="B26" s="16">
        <v>115412.5</v>
      </c>
      <c r="C26" s="16">
        <v>116833.2</v>
      </c>
      <c r="D26" s="16">
        <v>118609.3</v>
      </c>
      <c r="E26" s="16">
        <v>57672.7</v>
      </c>
      <c r="F26" s="16">
        <v>46487.2</v>
      </c>
      <c r="G26" s="17">
        <v>38286.89</v>
      </c>
      <c r="H26" s="18">
        <v>143372.52</v>
      </c>
      <c r="I26" s="17">
        <v>71443.63</v>
      </c>
    </row>
    <row r="27" spans="1:9" ht="12.75">
      <c r="A27" s="2" t="s">
        <v>17</v>
      </c>
      <c r="B27" s="16"/>
      <c r="C27" s="16"/>
      <c r="D27" s="16"/>
      <c r="E27" s="16"/>
      <c r="F27" s="16">
        <v>4412</v>
      </c>
      <c r="G27" s="17">
        <v>5238.65</v>
      </c>
      <c r="H27" s="18">
        <v>3439.27</v>
      </c>
      <c r="I27" s="17">
        <v>2550.98</v>
      </c>
    </row>
    <row r="28" spans="1:9" ht="12.75">
      <c r="A28" s="2" t="s">
        <v>18</v>
      </c>
      <c r="B28" s="15"/>
      <c r="C28" s="15"/>
      <c r="D28" s="15"/>
      <c r="E28" s="15"/>
      <c r="F28" s="15"/>
      <c r="G28" s="15"/>
      <c r="H28" s="15"/>
      <c r="I28" s="15"/>
    </row>
    <row r="29" spans="1:9" ht="12.75">
      <c r="A29" s="2" t="s">
        <v>19</v>
      </c>
      <c r="B29" s="15"/>
      <c r="C29" s="15"/>
      <c r="D29" s="15"/>
      <c r="E29" s="15"/>
      <c r="F29" s="15"/>
      <c r="G29" s="15"/>
      <c r="H29" s="15"/>
      <c r="I29" s="15"/>
    </row>
    <row r="30" spans="1:9" ht="12.75">
      <c r="A30" s="2" t="s">
        <v>20</v>
      </c>
      <c r="B30" s="15"/>
      <c r="C30" s="15"/>
      <c r="D30" s="15"/>
      <c r="E30" s="15"/>
      <c r="F30" s="15"/>
      <c r="G30" s="15"/>
      <c r="H30" s="15"/>
      <c r="I30" s="15"/>
    </row>
    <row r="31" spans="1:9" ht="12.75">
      <c r="A31" s="2" t="s">
        <v>21</v>
      </c>
      <c r="B31" s="15"/>
      <c r="C31" s="15"/>
      <c r="D31" s="15"/>
      <c r="E31" s="15"/>
      <c r="F31" s="15"/>
      <c r="G31" s="15"/>
      <c r="H31" s="15"/>
      <c r="I31" s="15"/>
    </row>
    <row r="32" spans="1:9" ht="12.75">
      <c r="A32" s="2" t="s">
        <v>22</v>
      </c>
      <c r="B32" s="15"/>
      <c r="C32" s="15"/>
      <c r="D32" s="15"/>
      <c r="E32" s="15"/>
      <c r="F32" s="15"/>
      <c r="G32" s="15"/>
      <c r="H32" s="15"/>
      <c r="I32" s="15"/>
    </row>
    <row r="33" spans="1:9" ht="12.75">
      <c r="A33" s="2" t="s">
        <v>23</v>
      </c>
      <c r="B33" s="15"/>
      <c r="C33" s="15"/>
      <c r="D33" s="15"/>
      <c r="E33" s="15"/>
      <c r="F33" s="15"/>
      <c r="G33" s="15"/>
      <c r="H33" s="15"/>
      <c r="I33" s="15"/>
    </row>
    <row r="34" spans="1:9" ht="12.75">
      <c r="A34" s="2" t="s">
        <v>24</v>
      </c>
      <c r="B34" s="15"/>
      <c r="C34" s="15"/>
      <c r="D34" s="15"/>
      <c r="E34" s="15"/>
      <c r="F34" s="15"/>
      <c r="G34" s="15"/>
      <c r="H34" s="15"/>
      <c r="I34" s="15"/>
    </row>
    <row r="35" spans="1:9" ht="12.75">
      <c r="A35" s="2" t="s">
        <v>25</v>
      </c>
      <c r="B35" s="15"/>
      <c r="C35" s="15"/>
      <c r="D35" s="15"/>
      <c r="E35" s="15"/>
      <c r="F35" s="15"/>
      <c r="G35" s="15"/>
      <c r="H35" s="15"/>
      <c r="I35" s="15"/>
    </row>
    <row r="36" spans="1:9" ht="12.75">
      <c r="A36" s="2" t="s">
        <v>26</v>
      </c>
      <c r="B36" s="15"/>
      <c r="C36" s="15"/>
      <c r="D36" s="15"/>
      <c r="E36" s="15"/>
      <c r="F36" s="15"/>
      <c r="G36" s="15"/>
      <c r="H36" s="15"/>
      <c r="I36" s="15"/>
    </row>
    <row r="37" spans="1:9" ht="12.75">
      <c r="A37" s="6" t="s">
        <v>27</v>
      </c>
      <c r="B37" s="16"/>
      <c r="C37" s="16"/>
      <c r="D37" s="16"/>
      <c r="E37" s="16"/>
      <c r="F37" s="16"/>
      <c r="G37" s="15"/>
      <c r="H37" s="18"/>
      <c r="I37" s="17">
        <v>1911.84</v>
      </c>
    </row>
    <row r="38" spans="1:9" ht="12.75">
      <c r="A38" s="6" t="s">
        <v>28</v>
      </c>
      <c r="B38" s="15"/>
      <c r="C38" s="15"/>
      <c r="D38" s="15"/>
      <c r="E38" s="15"/>
      <c r="F38" s="15"/>
      <c r="G38" s="15"/>
      <c r="H38" s="15"/>
      <c r="I38" s="15"/>
    </row>
    <row r="39" spans="1:9" ht="12.75">
      <c r="A39" s="2"/>
      <c r="B39" s="15"/>
      <c r="C39" s="15"/>
      <c r="D39" s="15"/>
      <c r="E39" s="15"/>
      <c r="F39" s="15"/>
      <c r="G39" s="15"/>
      <c r="H39" s="15"/>
      <c r="I39" s="15"/>
    </row>
    <row r="40" spans="1:9" ht="12.75">
      <c r="A40" s="5" t="s">
        <v>29</v>
      </c>
      <c r="B40" s="61">
        <f>SUM(B41:B43)</f>
        <v>30918.29</v>
      </c>
      <c r="C40" s="61">
        <f aca="true" t="shared" si="5" ref="C40:I40">SUM(C41:C43)</f>
        <v>32918.39</v>
      </c>
      <c r="D40" s="61">
        <f t="shared" si="5"/>
        <v>29884.99</v>
      </c>
      <c r="E40" s="61">
        <f t="shared" si="5"/>
        <v>27178.59</v>
      </c>
      <c r="F40" s="61">
        <f t="shared" si="5"/>
        <v>28684.99</v>
      </c>
      <c r="G40" s="61">
        <f t="shared" si="5"/>
        <v>9430.9</v>
      </c>
      <c r="H40" s="61">
        <f t="shared" si="5"/>
        <v>9430.9</v>
      </c>
      <c r="I40" s="61">
        <f t="shared" si="5"/>
        <v>9430.9</v>
      </c>
    </row>
    <row r="41" spans="1:9" ht="12.75">
      <c r="A41" s="2" t="s">
        <v>30</v>
      </c>
      <c r="B41" s="15"/>
      <c r="C41" s="15"/>
      <c r="D41" s="15"/>
      <c r="E41" s="15"/>
      <c r="F41" s="15"/>
      <c r="G41" s="15"/>
      <c r="H41" s="15"/>
      <c r="I41" s="15"/>
    </row>
    <row r="42" spans="1:9" ht="12.75">
      <c r="A42" s="2" t="s">
        <v>31</v>
      </c>
      <c r="B42" s="16">
        <v>30918.29</v>
      </c>
      <c r="C42" s="16">
        <v>32918.39</v>
      </c>
      <c r="D42" s="16">
        <v>29884.99</v>
      </c>
      <c r="E42" s="16">
        <v>27178.59</v>
      </c>
      <c r="F42" s="16">
        <v>28684.99</v>
      </c>
      <c r="G42" s="20">
        <v>9430.9</v>
      </c>
      <c r="H42" s="20">
        <v>9430.9</v>
      </c>
      <c r="I42" s="20">
        <v>9430.9</v>
      </c>
    </row>
    <row r="43" spans="1:9" ht="12.75">
      <c r="A43" s="2" t="s">
        <v>32</v>
      </c>
      <c r="B43" s="15"/>
      <c r="C43" s="15"/>
      <c r="D43" s="15"/>
      <c r="E43" s="15"/>
      <c r="F43" s="15"/>
      <c r="G43" s="15"/>
      <c r="H43" s="15"/>
      <c r="I43" s="15"/>
    </row>
    <row r="44" spans="1:9" ht="12.75">
      <c r="A44" s="2"/>
      <c r="B44" s="15"/>
      <c r="C44" s="15"/>
      <c r="D44" s="15"/>
      <c r="E44" s="15"/>
      <c r="F44" s="15"/>
      <c r="G44" s="15"/>
      <c r="H44" s="15"/>
      <c r="I44" s="15"/>
    </row>
    <row r="45" spans="1:9" ht="12.75">
      <c r="A45" s="5" t="s">
        <v>33</v>
      </c>
      <c r="B45" s="61">
        <f>SUM(B46:B56)</f>
        <v>5175.57</v>
      </c>
      <c r="C45" s="61">
        <f aca="true" t="shared" si="6" ref="C45:I45">SUM(C46:C56)</f>
        <v>5175.57</v>
      </c>
      <c r="D45" s="61">
        <f t="shared" si="6"/>
        <v>5175.57</v>
      </c>
      <c r="E45" s="61">
        <f t="shared" si="6"/>
        <v>5175.57</v>
      </c>
      <c r="F45" s="61">
        <f t="shared" si="6"/>
        <v>5175.57</v>
      </c>
      <c r="G45" s="61">
        <f t="shared" si="6"/>
        <v>0</v>
      </c>
      <c r="H45" s="61">
        <f t="shared" si="6"/>
        <v>0</v>
      </c>
      <c r="I45" s="61">
        <f t="shared" si="6"/>
        <v>0</v>
      </c>
    </row>
    <row r="46" spans="1:9" ht="12.75">
      <c r="A46" s="2" t="s">
        <v>34</v>
      </c>
      <c r="B46" s="15"/>
      <c r="C46" s="15"/>
      <c r="D46" s="15"/>
      <c r="E46" s="15"/>
      <c r="F46" s="15"/>
      <c r="G46" s="15"/>
      <c r="H46" s="15"/>
      <c r="I46" s="15"/>
    </row>
    <row r="47" spans="1:9" ht="12.75">
      <c r="A47" s="6" t="s">
        <v>35</v>
      </c>
      <c r="B47" s="15"/>
      <c r="C47" s="15"/>
      <c r="D47" s="15"/>
      <c r="E47" s="15"/>
      <c r="F47" s="15"/>
      <c r="G47" s="15"/>
      <c r="H47" s="15"/>
      <c r="I47" s="15"/>
    </row>
    <row r="48" spans="1:9" ht="12.75">
      <c r="A48" s="6" t="s">
        <v>36</v>
      </c>
      <c r="B48" s="15"/>
      <c r="C48" s="15"/>
      <c r="D48" s="15"/>
      <c r="E48" s="15"/>
      <c r="F48" s="15"/>
      <c r="G48" s="15"/>
      <c r="H48" s="15"/>
      <c r="I48" s="15"/>
    </row>
    <row r="49" spans="1:9" ht="12.75">
      <c r="A49" s="6" t="s">
        <v>37</v>
      </c>
      <c r="B49" s="15"/>
      <c r="C49" s="15"/>
      <c r="D49" s="15"/>
      <c r="E49" s="15"/>
      <c r="F49" s="15"/>
      <c r="G49" s="15"/>
      <c r="H49" s="15"/>
      <c r="I49" s="15"/>
    </row>
    <row r="50" spans="1:9" ht="12.75">
      <c r="A50" s="9" t="s">
        <v>38</v>
      </c>
      <c r="B50" s="15"/>
      <c r="C50" s="15"/>
      <c r="D50" s="15"/>
      <c r="E50" s="15"/>
      <c r="F50" s="15"/>
      <c r="G50" s="15"/>
      <c r="H50" s="15"/>
      <c r="I50" s="15"/>
    </row>
    <row r="51" spans="1:9" ht="12.75">
      <c r="A51" s="6" t="s">
        <v>39</v>
      </c>
      <c r="B51" s="15"/>
      <c r="C51" s="15"/>
      <c r="D51" s="15"/>
      <c r="E51" s="15"/>
      <c r="F51" s="15"/>
      <c r="G51" s="15"/>
      <c r="H51" s="15"/>
      <c r="I51" s="15"/>
    </row>
    <row r="52" spans="1:9" ht="12.75">
      <c r="A52" s="6" t="s">
        <v>40</v>
      </c>
      <c r="B52" s="15"/>
      <c r="C52" s="15"/>
      <c r="D52" s="15"/>
      <c r="E52" s="15"/>
      <c r="F52" s="15"/>
      <c r="G52" s="15"/>
      <c r="H52" s="15"/>
      <c r="I52" s="15"/>
    </row>
    <row r="53" spans="1:9" ht="12.75">
      <c r="A53" s="6" t="s">
        <v>41</v>
      </c>
      <c r="B53" s="15"/>
      <c r="C53" s="15"/>
      <c r="D53" s="15"/>
      <c r="E53" s="15"/>
      <c r="F53" s="15"/>
      <c r="G53" s="15"/>
      <c r="H53" s="15"/>
      <c r="I53" s="15"/>
    </row>
    <row r="54" spans="1:9" ht="12.75">
      <c r="A54" s="6" t="s">
        <v>42</v>
      </c>
      <c r="B54" s="15"/>
      <c r="C54" s="15"/>
      <c r="D54" s="15"/>
      <c r="E54" s="15"/>
      <c r="F54" s="15"/>
      <c r="G54" s="15"/>
      <c r="H54" s="15"/>
      <c r="I54" s="15"/>
    </row>
    <row r="55" spans="1:9" ht="12.75">
      <c r="A55" s="9" t="s">
        <v>43</v>
      </c>
      <c r="B55" s="15"/>
      <c r="C55" s="15"/>
      <c r="D55" s="15"/>
      <c r="E55" s="15"/>
      <c r="F55" s="15"/>
      <c r="G55" s="15"/>
      <c r="H55" s="15"/>
      <c r="I55" s="15"/>
    </row>
    <row r="56" spans="1:9" ht="12.75">
      <c r="A56" s="9" t="s">
        <v>44</v>
      </c>
      <c r="B56" s="15">
        <v>5175.57</v>
      </c>
      <c r="C56" s="15">
        <v>5175.57</v>
      </c>
      <c r="D56" s="15">
        <v>5175.57</v>
      </c>
      <c r="E56" s="15">
        <v>5175.57</v>
      </c>
      <c r="F56" s="15">
        <v>5175.57</v>
      </c>
      <c r="G56" s="15"/>
      <c r="H56" s="15"/>
      <c r="I56" s="15"/>
    </row>
    <row r="57" spans="1:9" ht="12.75">
      <c r="A57" s="9"/>
      <c r="B57" s="15"/>
      <c r="C57" s="15"/>
      <c r="D57" s="15"/>
      <c r="E57" s="15"/>
      <c r="F57" s="15"/>
      <c r="G57" s="15"/>
      <c r="H57" s="15"/>
      <c r="I57" s="15"/>
    </row>
    <row r="58" spans="1:9" ht="12.75">
      <c r="A58" s="4" t="s">
        <v>45</v>
      </c>
      <c r="B58" s="19">
        <f>SUM(B59:B65)</f>
        <v>0</v>
      </c>
      <c r="C58" s="19">
        <f aca="true" t="shared" si="7" ref="C58:I58">SUM(C59:C65)</f>
        <v>0</v>
      </c>
      <c r="D58" s="19">
        <f t="shared" si="7"/>
        <v>0</v>
      </c>
      <c r="E58" s="19">
        <f t="shared" si="7"/>
        <v>0</v>
      </c>
      <c r="F58" s="19">
        <f t="shared" si="7"/>
        <v>0</v>
      </c>
      <c r="G58" s="19">
        <f t="shared" si="7"/>
        <v>0</v>
      </c>
      <c r="H58" s="19">
        <f t="shared" si="7"/>
        <v>0</v>
      </c>
      <c r="I58" s="19">
        <f t="shared" si="7"/>
        <v>0</v>
      </c>
    </row>
    <row r="59" spans="1:9" ht="12.75">
      <c r="A59" s="2" t="s">
        <v>46</v>
      </c>
      <c r="B59" s="15"/>
      <c r="C59" s="15"/>
      <c r="D59" s="15"/>
      <c r="E59" s="15"/>
      <c r="F59" s="15"/>
      <c r="G59" s="15"/>
      <c r="H59" s="15"/>
      <c r="I59" s="15"/>
    </row>
    <row r="60" spans="1:9" ht="12.75">
      <c r="A60" s="2" t="s">
        <v>47</v>
      </c>
      <c r="B60" s="15"/>
      <c r="C60" s="15"/>
      <c r="D60" s="15"/>
      <c r="E60" s="15"/>
      <c r="F60" s="15"/>
      <c r="G60" s="15"/>
      <c r="H60" s="15"/>
      <c r="I60" s="15"/>
    </row>
    <row r="61" spans="1:9" ht="12.75">
      <c r="A61" s="2" t="s">
        <v>48</v>
      </c>
      <c r="B61" s="15"/>
      <c r="C61" s="15"/>
      <c r="D61" s="15"/>
      <c r="E61" s="15"/>
      <c r="F61" s="15"/>
      <c r="G61" s="15"/>
      <c r="H61" s="15"/>
      <c r="I61" s="15"/>
    </row>
    <row r="62" spans="1:9" ht="12.75">
      <c r="A62" s="2" t="s">
        <v>49</v>
      </c>
      <c r="B62" s="15"/>
      <c r="C62" s="15"/>
      <c r="D62" s="15"/>
      <c r="E62" s="15"/>
      <c r="F62" s="15"/>
      <c r="G62" s="15"/>
      <c r="H62" s="15"/>
      <c r="I62" s="15"/>
    </row>
    <row r="63" spans="1:9" ht="12.75">
      <c r="A63" s="2" t="s">
        <v>50</v>
      </c>
      <c r="B63" s="15"/>
      <c r="C63" s="15"/>
      <c r="D63" s="15"/>
      <c r="E63" s="15"/>
      <c r="F63" s="15"/>
      <c r="G63" s="15"/>
      <c r="H63" s="15"/>
      <c r="I63" s="15"/>
    </row>
    <row r="64" spans="1:9" ht="12.75">
      <c r="A64" s="2" t="s">
        <v>51</v>
      </c>
      <c r="B64" s="15"/>
      <c r="C64" s="15"/>
      <c r="D64" s="15"/>
      <c r="E64" s="15"/>
      <c r="F64" s="15"/>
      <c r="G64" s="15"/>
      <c r="H64" s="15"/>
      <c r="I64" s="15"/>
    </row>
    <row r="65" spans="1:9" ht="12.75">
      <c r="A65" s="2" t="s">
        <v>52</v>
      </c>
      <c r="B65" s="15"/>
      <c r="C65" s="15"/>
      <c r="D65" s="15"/>
      <c r="E65" s="15"/>
      <c r="F65" s="15"/>
      <c r="G65" s="15"/>
      <c r="H65" s="15"/>
      <c r="I65" s="15"/>
    </row>
    <row r="66" spans="1:9" ht="12.75">
      <c r="A66" s="2"/>
      <c r="B66" s="15"/>
      <c r="C66" s="15"/>
      <c r="D66" s="15"/>
      <c r="E66" s="15"/>
      <c r="F66" s="15"/>
      <c r="G66" s="15"/>
      <c r="H66" s="15"/>
      <c r="I66" s="15"/>
    </row>
    <row r="67" spans="1:9" ht="12.75">
      <c r="A67" s="4" t="s">
        <v>53</v>
      </c>
      <c r="B67" s="19">
        <f>SUM(B68:B70)</f>
        <v>0</v>
      </c>
      <c r="C67" s="19">
        <f aca="true" t="shared" si="8" ref="C67:I67">SUM(C68:C70)</f>
        <v>0</v>
      </c>
      <c r="D67" s="19">
        <f t="shared" si="8"/>
        <v>0</v>
      </c>
      <c r="E67" s="19">
        <f t="shared" si="8"/>
        <v>0</v>
      </c>
      <c r="F67" s="19">
        <f t="shared" si="8"/>
        <v>0</v>
      </c>
      <c r="G67" s="19">
        <f t="shared" si="8"/>
        <v>0</v>
      </c>
      <c r="H67" s="19">
        <f t="shared" si="8"/>
        <v>0</v>
      </c>
      <c r="I67" s="19">
        <f t="shared" si="8"/>
        <v>0</v>
      </c>
    </row>
    <row r="68" spans="1:9" ht="12.75">
      <c r="A68" s="2" t="s">
        <v>54</v>
      </c>
      <c r="B68" s="15"/>
      <c r="C68" s="15"/>
      <c r="D68" s="15"/>
      <c r="E68" s="15"/>
      <c r="F68" s="15"/>
      <c r="G68" s="15"/>
      <c r="H68" s="15"/>
      <c r="I68" s="15"/>
    </row>
    <row r="69" spans="1:9" ht="12.75">
      <c r="A69" s="2" t="s">
        <v>55</v>
      </c>
      <c r="B69" s="15"/>
      <c r="C69" s="15"/>
      <c r="D69" s="15"/>
      <c r="E69" s="15"/>
      <c r="F69" s="15"/>
      <c r="G69" s="15"/>
      <c r="H69" s="15"/>
      <c r="I69" s="15"/>
    </row>
    <row r="70" spans="1:9" ht="12.75">
      <c r="A70" s="2" t="s">
        <v>56</v>
      </c>
      <c r="B70" s="15"/>
      <c r="C70" s="15"/>
      <c r="D70" s="15"/>
      <c r="E70" s="15"/>
      <c r="F70" s="15"/>
      <c r="G70" s="15"/>
      <c r="H70" s="15"/>
      <c r="I70" s="15"/>
    </row>
    <row r="71" spans="1:9" ht="12.75">
      <c r="A71" s="2"/>
      <c r="B71" s="15"/>
      <c r="C71" s="15"/>
      <c r="D71" s="15"/>
      <c r="E71" s="15"/>
      <c r="F71" s="15"/>
      <c r="G71" s="15"/>
      <c r="H71" s="15"/>
      <c r="I71" s="15"/>
    </row>
    <row r="72" spans="1:9" ht="12.75">
      <c r="A72" s="4" t="s">
        <v>57</v>
      </c>
      <c r="B72" s="19">
        <f>B73</f>
        <v>0</v>
      </c>
      <c r="C72" s="19">
        <f aca="true" t="shared" si="9" ref="C72:I72">C73</f>
        <v>0</v>
      </c>
      <c r="D72" s="19">
        <f t="shared" si="9"/>
        <v>0</v>
      </c>
      <c r="E72" s="19">
        <f t="shared" si="9"/>
        <v>0</v>
      </c>
      <c r="F72" s="19">
        <f t="shared" si="9"/>
        <v>0</v>
      </c>
      <c r="G72" s="19">
        <f t="shared" si="9"/>
        <v>0</v>
      </c>
      <c r="H72" s="19">
        <f t="shared" si="9"/>
        <v>0</v>
      </c>
      <c r="I72" s="19">
        <f t="shared" si="9"/>
        <v>0</v>
      </c>
    </row>
    <row r="73" spans="1:9" ht="12.75">
      <c r="A73" s="2" t="s">
        <v>58</v>
      </c>
      <c r="B73" s="15"/>
      <c r="C73" s="15"/>
      <c r="D73" s="15"/>
      <c r="E73" s="15"/>
      <c r="F73" s="15"/>
      <c r="G73" s="15"/>
      <c r="H73" s="15"/>
      <c r="I73" s="15"/>
    </row>
    <row r="74" spans="1:9" ht="12.75">
      <c r="A74" s="2"/>
      <c r="B74" s="15"/>
      <c r="C74" s="15"/>
      <c r="D74" s="15"/>
      <c r="E74" s="15"/>
      <c r="F74" s="15"/>
      <c r="G74" s="15"/>
      <c r="H74" s="15"/>
      <c r="I74" s="15"/>
    </row>
    <row r="75" spans="1:9" ht="12.75">
      <c r="A75" s="4" t="s">
        <v>59</v>
      </c>
      <c r="B75" s="15"/>
      <c r="C75" s="15"/>
      <c r="D75" s="15"/>
      <c r="E75" s="15"/>
      <c r="F75" s="15"/>
      <c r="G75" s="15"/>
      <c r="H75" s="15"/>
      <c r="I75" s="15"/>
    </row>
    <row r="76" spans="1:9" ht="12.75">
      <c r="A76" s="2" t="s">
        <v>60</v>
      </c>
      <c r="B76" s="15"/>
      <c r="C76" s="15"/>
      <c r="D76" s="15"/>
      <c r="E76" s="15"/>
      <c r="F76" s="15"/>
      <c r="G76" s="15"/>
      <c r="H76" s="15"/>
      <c r="I76" s="15"/>
    </row>
    <row r="77" spans="1:9" ht="12.75">
      <c r="A77" s="4" t="s">
        <v>61</v>
      </c>
      <c r="B77" s="15"/>
      <c r="C77" s="15"/>
      <c r="D77" s="15"/>
      <c r="E77" s="15"/>
      <c r="F77" s="15"/>
      <c r="G77" s="15"/>
      <c r="H77" s="15"/>
      <c r="I77" s="15"/>
    </row>
    <row r="78" spans="1:9" ht="12.75">
      <c r="A78" s="2" t="s">
        <v>62</v>
      </c>
      <c r="B78" s="15"/>
      <c r="C78" s="15"/>
      <c r="D78" s="15"/>
      <c r="E78" s="15"/>
      <c r="F78" s="15"/>
      <c r="G78" s="15"/>
      <c r="H78" s="15"/>
      <c r="I78" s="15"/>
    </row>
    <row r="79" spans="1:9" ht="12.75">
      <c r="A79" s="4" t="s">
        <v>63</v>
      </c>
      <c r="B79" s="19">
        <f>B80</f>
        <v>0</v>
      </c>
      <c r="C79" s="19">
        <f aca="true" t="shared" si="10" ref="C79:I79">C80</f>
        <v>0</v>
      </c>
      <c r="D79" s="19">
        <f t="shared" si="10"/>
        <v>0</v>
      </c>
      <c r="E79" s="19">
        <f t="shared" si="10"/>
        <v>0</v>
      </c>
      <c r="F79" s="19">
        <f t="shared" si="10"/>
        <v>0</v>
      </c>
      <c r="G79" s="19">
        <f t="shared" si="10"/>
        <v>0</v>
      </c>
      <c r="H79" s="19">
        <f t="shared" si="10"/>
        <v>0</v>
      </c>
      <c r="I79" s="19">
        <f t="shared" si="10"/>
        <v>0</v>
      </c>
    </row>
    <row r="80" spans="1:9" ht="12.75">
      <c r="A80" s="2" t="s">
        <v>64</v>
      </c>
      <c r="B80" s="15"/>
      <c r="C80" s="15"/>
      <c r="D80" s="15"/>
      <c r="E80" s="15"/>
      <c r="F80" s="15"/>
      <c r="G80" s="15"/>
      <c r="H80" s="15"/>
      <c r="I80" s="15"/>
    </row>
    <row r="81" spans="1:9" ht="12.75">
      <c r="A81" s="2"/>
      <c r="B81" s="15"/>
      <c r="C81" s="15"/>
      <c r="D81" s="15"/>
      <c r="E81" s="15"/>
      <c r="F81" s="15"/>
      <c r="G81" s="15"/>
      <c r="H81" s="15"/>
      <c r="I81" s="15"/>
    </row>
    <row r="82" spans="1:9" ht="12.75">
      <c r="A82" s="4" t="s">
        <v>65</v>
      </c>
      <c r="B82" s="19">
        <f>SUM(B83:B85)</f>
        <v>0</v>
      </c>
      <c r="C82" s="19">
        <f aca="true" t="shared" si="11" ref="C82:I82">SUM(C83:C85)</f>
        <v>0</v>
      </c>
      <c r="D82" s="19">
        <f t="shared" si="11"/>
        <v>0</v>
      </c>
      <c r="E82" s="19">
        <f t="shared" si="11"/>
        <v>0</v>
      </c>
      <c r="F82" s="19">
        <f t="shared" si="11"/>
        <v>0</v>
      </c>
      <c r="G82" s="19">
        <f t="shared" si="11"/>
        <v>0</v>
      </c>
      <c r="H82" s="19">
        <f t="shared" si="11"/>
        <v>0</v>
      </c>
      <c r="I82" s="19">
        <f t="shared" si="11"/>
        <v>0</v>
      </c>
    </row>
    <row r="83" spans="1:9" ht="12.75">
      <c r="A83" s="2" t="s">
        <v>66</v>
      </c>
      <c r="B83" s="15"/>
      <c r="C83" s="15"/>
      <c r="D83" s="15"/>
      <c r="E83" s="15"/>
      <c r="F83" s="15"/>
      <c r="G83" s="15"/>
      <c r="H83" s="15"/>
      <c r="I83" s="15"/>
    </row>
    <row r="84" spans="1:9" ht="12.75">
      <c r="A84" s="2" t="s">
        <v>67</v>
      </c>
      <c r="B84" s="15"/>
      <c r="C84" s="15"/>
      <c r="D84" s="15"/>
      <c r="E84" s="15"/>
      <c r="F84" s="15"/>
      <c r="G84" s="15"/>
      <c r="H84" s="15"/>
      <c r="I84" s="15"/>
    </row>
    <row r="85" spans="1:9" ht="12.75">
      <c r="A85" s="2" t="s">
        <v>68</v>
      </c>
      <c r="B85" s="15"/>
      <c r="C85" s="15"/>
      <c r="D85" s="15"/>
      <c r="E85" s="15"/>
      <c r="F85" s="15"/>
      <c r="G85" s="15"/>
      <c r="H85" s="15"/>
      <c r="I85" s="15"/>
    </row>
    <row r="86" spans="1:9" ht="12.75">
      <c r="A86" s="2"/>
      <c r="B86" s="15"/>
      <c r="C86" s="15"/>
      <c r="D86" s="15"/>
      <c r="E86" s="15"/>
      <c r="F86" s="15"/>
      <c r="G86" s="15"/>
      <c r="H86" s="15"/>
      <c r="I86" s="15"/>
    </row>
    <row r="87" spans="1:9" ht="12.75">
      <c r="A87" s="4" t="s">
        <v>69</v>
      </c>
      <c r="B87" s="19">
        <f>SUM(B88:B96)</f>
        <v>20962.9</v>
      </c>
      <c r="C87" s="19">
        <f aca="true" t="shared" si="12" ref="C87:I87">SUM(C88:C96)</f>
        <v>17650.3</v>
      </c>
      <c r="D87" s="19">
        <f t="shared" si="12"/>
        <v>19521.2</v>
      </c>
      <c r="E87" s="19">
        <f t="shared" si="12"/>
        <v>17378.9</v>
      </c>
      <c r="F87" s="19">
        <f t="shared" si="12"/>
        <v>17987.7</v>
      </c>
      <c r="G87" s="19">
        <f t="shared" si="12"/>
        <v>1277.13</v>
      </c>
      <c r="H87" s="19">
        <f t="shared" si="12"/>
        <v>386.07</v>
      </c>
      <c r="I87" s="19">
        <f t="shared" si="12"/>
        <v>4706.9400000000005</v>
      </c>
    </row>
    <row r="88" spans="1:9" ht="12.75">
      <c r="A88" s="2" t="s">
        <v>70</v>
      </c>
      <c r="B88" s="15"/>
      <c r="C88" s="15"/>
      <c r="D88" s="15"/>
      <c r="E88" s="15"/>
      <c r="F88" s="15"/>
      <c r="G88" s="15"/>
      <c r="H88" s="15"/>
      <c r="I88" s="15"/>
    </row>
    <row r="89" spans="1:9" ht="12.75">
      <c r="A89" s="2" t="s">
        <v>71</v>
      </c>
      <c r="B89" s="16">
        <v>4695.9</v>
      </c>
      <c r="C89" s="16">
        <v>1383.3</v>
      </c>
      <c r="D89" s="16">
        <v>3254.2</v>
      </c>
      <c r="E89" s="16">
        <v>1111.9</v>
      </c>
      <c r="F89" s="16">
        <v>1720.7</v>
      </c>
      <c r="G89" s="17">
        <v>1277.13</v>
      </c>
      <c r="H89" s="18">
        <v>386.07</v>
      </c>
      <c r="I89" s="20">
        <v>338.66</v>
      </c>
    </row>
    <row r="90" spans="1:9" ht="12.75">
      <c r="A90" s="2" t="s">
        <v>72</v>
      </c>
      <c r="B90" s="15"/>
      <c r="C90" s="15"/>
      <c r="D90" s="15"/>
      <c r="E90" s="15"/>
      <c r="F90" s="15"/>
      <c r="G90" s="15"/>
      <c r="H90" s="15"/>
      <c r="I90" s="15"/>
    </row>
    <row r="91" spans="1:9" ht="12.75">
      <c r="A91" s="2" t="s">
        <v>73</v>
      </c>
      <c r="B91" s="16">
        <v>14508.86</v>
      </c>
      <c r="C91" s="16">
        <v>14508.86</v>
      </c>
      <c r="D91" s="16">
        <v>14508.86</v>
      </c>
      <c r="E91" s="16">
        <v>14508.86</v>
      </c>
      <c r="F91" s="16">
        <v>14508.86</v>
      </c>
      <c r="G91" s="20"/>
      <c r="H91" s="18"/>
      <c r="I91" s="15"/>
    </row>
    <row r="92" spans="1:9" ht="12.75">
      <c r="A92" s="2" t="s">
        <v>74</v>
      </c>
      <c r="B92" s="16"/>
      <c r="C92" s="16"/>
      <c r="D92" s="16"/>
      <c r="E92" s="16"/>
      <c r="F92" s="16"/>
      <c r="G92" s="15"/>
      <c r="H92" s="18"/>
      <c r="I92" s="17">
        <v>3980.52</v>
      </c>
    </row>
    <row r="93" spans="1:9" ht="12.75">
      <c r="A93" s="2" t="s">
        <v>201</v>
      </c>
      <c r="B93" s="16"/>
      <c r="C93" s="16"/>
      <c r="D93" s="16"/>
      <c r="E93" s="16"/>
      <c r="F93" s="16"/>
      <c r="G93" s="20"/>
      <c r="H93" s="18"/>
      <c r="I93" s="15">
        <v>387.76</v>
      </c>
    </row>
    <row r="94" spans="1:9" ht="12.75">
      <c r="A94" s="2" t="s">
        <v>76</v>
      </c>
      <c r="B94" s="16">
        <v>1758.14</v>
      </c>
      <c r="C94" s="16">
        <v>1758.14</v>
      </c>
      <c r="D94" s="16">
        <v>1758.14</v>
      </c>
      <c r="E94" s="16">
        <v>1758.14</v>
      </c>
      <c r="F94" s="16">
        <v>1758.14</v>
      </c>
      <c r="G94" s="20"/>
      <c r="H94" s="18"/>
      <c r="I94" s="15"/>
    </row>
    <row r="95" spans="1:9" ht="12.75">
      <c r="A95" s="6" t="s">
        <v>77</v>
      </c>
      <c r="B95" s="15"/>
      <c r="C95" s="15"/>
      <c r="D95" s="15"/>
      <c r="E95" s="15"/>
      <c r="F95" s="15"/>
      <c r="G95" s="15"/>
      <c r="H95" s="15"/>
      <c r="I95" s="15"/>
    </row>
    <row r="96" spans="1:9" ht="12.75">
      <c r="A96" s="6"/>
      <c r="B96" s="16"/>
      <c r="C96" s="16"/>
      <c r="D96" s="16"/>
      <c r="E96" s="16"/>
      <c r="F96" s="16"/>
      <c r="G96" s="20"/>
      <c r="H96" s="18"/>
      <c r="I96" s="15"/>
    </row>
    <row r="97" spans="1:9" ht="12.75">
      <c r="A97" s="4" t="s">
        <v>78</v>
      </c>
      <c r="B97" s="19">
        <f>SUM(B98:B105)</f>
        <v>2722</v>
      </c>
      <c r="C97" s="19">
        <f aca="true" t="shared" si="13" ref="C97:I97">SUM(C98:C105)</f>
        <v>322.3</v>
      </c>
      <c r="D97" s="19">
        <f t="shared" si="13"/>
        <v>2995.1</v>
      </c>
      <c r="E97" s="19">
        <f t="shared" si="13"/>
        <v>6091.900000000001</v>
      </c>
      <c r="F97" s="19">
        <f t="shared" si="13"/>
        <v>4603.2</v>
      </c>
      <c r="G97" s="19">
        <f t="shared" si="13"/>
        <v>4603.2</v>
      </c>
      <c r="H97" s="19">
        <f t="shared" si="13"/>
        <v>4603.2</v>
      </c>
      <c r="I97" s="19">
        <f t="shared" si="13"/>
        <v>329.52</v>
      </c>
    </row>
    <row r="98" spans="1:9" ht="12.75">
      <c r="A98" s="2" t="s">
        <v>79</v>
      </c>
      <c r="B98" s="16">
        <v>2722</v>
      </c>
      <c r="C98" s="16">
        <v>258.8</v>
      </c>
      <c r="D98" s="16">
        <v>2919.5</v>
      </c>
      <c r="E98" s="16">
        <v>6024.8</v>
      </c>
      <c r="F98" s="16">
        <v>4590.5</v>
      </c>
      <c r="G98" s="16">
        <v>4590.5</v>
      </c>
      <c r="H98" s="16">
        <v>4590.5</v>
      </c>
      <c r="I98" s="15">
        <v>329.52</v>
      </c>
    </row>
    <row r="99" spans="1:9" ht="12.75">
      <c r="A99" s="2" t="s">
        <v>80</v>
      </c>
      <c r="B99" s="15"/>
      <c r="C99" s="15"/>
      <c r="D99" s="15"/>
      <c r="E99" s="15"/>
      <c r="F99" s="15"/>
      <c r="G99" s="15"/>
      <c r="H99" s="15"/>
      <c r="I99" s="15"/>
    </row>
    <row r="100" spans="1:9" ht="12.75">
      <c r="A100" s="6" t="s">
        <v>81</v>
      </c>
      <c r="B100" s="15"/>
      <c r="C100" s="15"/>
      <c r="D100" s="15"/>
      <c r="E100" s="15"/>
      <c r="F100" s="15"/>
      <c r="G100" s="15"/>
      <c r="H100" s="15"/>
      <c r="I100" s="15"/>
    </row>
    <row r="101" spans="1:9" ht="12.75">
      <c r="A101" s="2" t="s">
        <v>82</v>
      </c>
      <c r="B101" s="16"/>
      <c r="C101" s="16">
        <v>63.5</v>
      </c>
      <c r="D101" s="16">
        <v>75.6</v>
      </c>
      <c r="E101" s="16">
        <v>67.1</v>
      </c>
      <c r="F101" s="16">
        <v>12.7</v>
      </c>
      <c r="G101" s="16">
        <v>12.7</v>
      </c>
      <c r="H101" s="16">
        <v>12.7</v>
      </c>
      <c r="I101" s="15"/>
    </row>
    <row r="102" spans="1:9" ht="12.75">
      <c r="A102" s="2" t="s">
        <v>83</v>
      </c>
      <c r="B102" s="15"/>
      <c r="C102" s="15"/>
      <c r="D102" s="15"/>
      <c r="E102" s="15"/>
      <c r="F102" s="15"/>
      <c r="G102" s="15"/>
      <c r="H102" s="15"/>
      <c r="I102" s="15"/>
    </row>
    <row r="103" spans="1:9" ht="12.75">
      <c r="A103" s="6" t="s">
        <v>183</v>
      </c>
      <c r="B103" s="15"/>
      <c r="C103" s="15"/>
      <c r="D103" s="15"/>
      <c r="E103" s="15"/>
      <c r="F103" s="15"/>
      <c r="G103" s="15"/>
      <c r="H103" s="15"/>
      <c r="I103" s="15"/>
    </row>
    <row r="104" spans="1:9" ht="12.75">
      <c r="A104" s="6" t="s">
        <v>187</v>
      </c>
      <c r="B104" s="15"/>
      <c r="C104" s="15"/>
      <c r="D104" s="15"/>
      <c r="E104" s="15"/>
      <c r="F104" s="15"/>
      <c r="G104" s="15"/>
      <c r="H104" s="15"/>
      <c r="I104" s="15"/>
    </row>
    <row r="105" spans="1:9" ht="12.75">
      <c r="A105" s="6" t="s">
        <v>84</v>
      </c>
      <c r="B105" s="15"/>
      <c r="C105" s="15"/>
      <c r="D105" s="15"/>
      <c r="E105" s="15"/>
      <c r="F105" s="15"/>
      <c r="G105" s="15"/>
      <c r="H105" s="15"/>
      <c r="I105" s="15"/>
    </row>
    <row r="106" spans="1:9" ht="12.75">
      <c r="A106" s="6"/>
      <c r="B106" s="15"/>
      <c r="C106" s="15"/>
      <c r="D106" s="15"/>
      <c r="E106" s="15"/>
      <c r="F106" s="15"/>
      <c r="G106" s="15"/>
      <c r="H106" s="15"/>
      <c r="I106" s="15"/>
    </row>
    <row r="107" spans="1:9" ht="12.75">
      <c r="A107" s="4" t="s">
        <v>85</v>
      </c>
      <c r="B107" s="19">
        <f>SUM(B108:B112)</f>
        <v>16839.2</v>
      </c>
      <c r="C107" s="19">
        <f aca="true" t="shared" si="14" ref="C107:I107">SUM(C108:C112)</f>
        <v>19818</v>
      </c>
      <c r="D107" s="19">
        <f t="shared" si="14"/>
        <v>29974.8</v>
      </c>
      <c r="E107" s="19">
        <f t="shared" si="14"/>
        <v>32866.6</v>
      </c>
      <c r="F107" s="19">
        <f t="shared" si="14"/>
        <v>40891.6</v>
      </c>
      <c r="G107" s="19">
        <f t="shared" si="14"/>
        <v>110289.81999999999</v>
      </c>
      <c r="H107" s="19">
        <f t="shared" si="14"/>
        <v>48703.81</v>
      </c>
      <c r="I107" s="19">
        <f t="shared" si="14"/>
        <v>130710.31</v>
      </c>
    </row>
    <row r="108" spans="1:9" ht="12.75">
      <c r="A108" s="2" t="s">
        <v>86</v>
      </c>
      <c r="B108" s="16"/>
      <c r="C108" s="16">
        <v>399.6</v>
      </c>
      <c r="D108" s="16">
        <v>760.2</v>
      </c>
      <c r="E108" s="16">
        <v>370.3</v>
      </c>
      <c r="F108" s="16">
        <v>352.2</v>
      </c>
      <c r="G108" s="16">
        <v>352.2</v>
      </c>
      <c r="H108" s="16">
        <v>352.2</v>
      </c>
      <c r="I108" s="15"/>
    </row>
    <row r="109" spans="1:9" ht="12.75">
      <c r="A109" s="2" t="s">
        <v>87</v>
      </c>
      <c r="B109" s="15"/>
      <c r="C109" s="15"/>
      <c r="D109" s="15"/>
      <c r="E109" s="15"/>
      <c r="F109" s="15"/>
      <c r="G109" s="15"/>
      <c r="H109" s="15"/>
      <c r="I109" s="15"/>
    </row>
    <row r="110" spans="1:9" ht="12.75">
      <c r="A110" s="2" t="s">
        <v>88</v>
      </c>
      <c r="B110" s="15"/>
      <c r="C110" s="15"/>
      <c r="D110" s="15"/>
      <c r="E110" s="15"/>
      <c r="F110" s="15"/>
      <c r="G110" s="15"/>
      <c r="H110" s="15"/>
      <c r="I110" s="15"/>
    </row>
    <row r="111" spans="1:9" ht="12.75">
      <c r="A111" s="2" t="s">
        <v>89</v>
      </c>
      <c r="B111" s="16">
        <v>16839.2</v>
      </c>
      <c r="C111" s="16">
        <v>19418.4</v>
      </c>
      <c r="D111" s="16">
        <v>5116.5</v>
      </c>
      <c r="E111" s="16">
        <v>4601.9</v>
      </c>
      <c r="F111" s="16">
        <v>10502.1</v>
      </c>
      <c r="G111" s="17">
        <v>81027.93</v>
      </c>
      <c r="H111" s="18">
        <v>29552.19</v>
      </c>
      <c r="I111" s="17">
        <v>110183.23</v>
      </c>
    </row>
    <row r="112" spans="1:9" ht="12.75">
      <c r="A112" s="2" t="s">
        <v>90</v>
      </c>
      <c r="B112" s="16"/>
      <c r="C112" s="16"/>
      <c r="D112" s="16">
        <v>24098.1</v>
      </c>
      <c r="E112" s="16">
        <v>27894.4</v>
      </c>
      <c r="F112" s="16">
        <v>30037.3</v>
      </c>
      <c r="G112" s="17">
        <v>28909.69</v>
      </c>
      <c r="H112" s="18">
        <v>18799.42</v>
      </c>
      <c r="I112" s="17">
        <v>20527.08</v>
      </c>
    </row>
    <row r="113" spans="1:9" ht="12.75">
      <c r="A113" s="2"/>
      <c r="B113" s="15"/>
      <c r="C113" s="15"/>
      <c r="D113" s="15"/>
      <c r="E113" s="15"/>
      <c r="F113" s="15"/>
      <c r="G113" s="15"/>
      <c r="H113" s="15"/>
      <c r="I113" s="15"/>
    </row>
    <row r="114" spans="1:9" ht="12.75">
      <c r="A114" s="4" t="s">
        <v>177</v>
      </c>
      <c r="B114" s="15"/>
      <c r="C114" s="15"/>
      <c r="D114" s="15"/>
      <c r="E114" s="15"/>
      <c r="F114" s="15"/>
      <c r="G114" s="15"/>
      <c r="H114" s="15"/>
      <c r="I114" s="15"/>
    </row>
    <row r="115" spans="1:9" ht="12.75">
      <c r="A115" s="2"/>
      <c r="B115" s="15"/>
      <c r="C115" s="15"/>
      <c r="D115" s="15"/>
      <c r="E115" s="15"/>
      <c r="F115" s="15"/>
      <c r="G115" s="15"/>
      <c r="H115" s="15"/>
      <c r="I115" s="15"/>
    </row>
    <row r="116" spans="1:9" ht="12.75">
      <c r="A116" s="3" t="s">
        <v>179</v>
      </c>
      <c r="B116" s="63">
        <f>SUM(B5,B58,B67,B72,B75,B77,B79,B82,B87,B97,B107,B114)</f>
        <v>192030.46000000002</v>
      </c>
      <c r="C116" s="63">
        <f aca="true" t="shared" si="15" ref="C116:I116">SUM(C5,C58,C67,C72,C75,C77,C79,C82,C87,C97,C107,C114)</f>
        <v>192717.75999999998</v>
      </c>
      <c r="D116" s="63">
        <f t="shared" si="15"/>
        <v>206160.96000000002</v>
      </c>
      <c r="E116" s="63">
        <f t="shared" si="15"/>
        <v>146364.25999999998</v>
      </c>
      <c r="F116" s="63">
        <f t="shared" si="15"/>
        <v>148242.26</v>
      </c>
      <c r="G116" s="63">
        <f t="shared" si="15"/>
        <v>169126.59</v>
      </c>
      <c r="H116" s="63">
        <f t="shared" si="15"/>
        <v>209935.77</v>
      </c>
      <c r="I116" s="63">
        <f t="shared" si="15"/>
        <v>221084.12</v>
      </c>
    </row>
    <row r="117" spans="2:9" ht="12.75">
      <c r="B117" s="26"/>
      <c r="C117" s="26"/>
      <c r="D117" s="26"/>
      <c r="E117" s="26"/>
      <c r="F117" s="26"/>
      <c r="G117" s="26"/>
      <c r="H117" s="26"/>
      <c r="I117" s="26"/>
    </row>
    <row r="118" spans="1:9" ht="12.75">
      <c r="A118" s="10" t="s">
        <v>91</v>
      </c>
      <c r="B118" s="15"/>
      <c r="C118" s="15"/>
      <c r="D118" s="15"/>
      <c r="E118" s="15"/>
      <c r="F118" s="15"/>
      <c r="G118" s="15"/>
      <c r="H118" s="15"/>
      <c r="I118" s="15"/>
    </row>
    <row r="119" spans="1:9" ht="12.75">
      <c r="A119" s="2"/>
      <c r="B119" s="15"/>
      <c r="C119" s="15"/>
      <c r="D119" s="15"/>
      <c r="E119" s="15"/>
      <c r="F119" s="15"/>
      <c r="G119" s="15"/>
      <c r="H119" s="15"/>
      <c r="I119" s="15"/>
    </row>
    <row r="120" spans="1:9" ht="12.75">
      <c r="A120" s="4" t="s">
        <v>92</v>
      </c>
      <c r="B120" s="19">
        <f>SUM(B121:B142)</f>
        <v>0.4</v>
      </c>
      <c r="C120" s="19">
        <f aca="true" t="shared" si="16" ref="C120:I120">SUM(C121:C142)</f>
        <v>20.4</v>
      </c>
      <c r="D120" s="19">
        <f t="shared" si="16"/>
        <v>23.1</v>
      </c>
      <c r="E120" s="19">
        <f t="shared" si="16"/>
        <v>18.5</v>
      </c>
      <c r="F120" s="19">
        <f t="shared" si="16"/>
        <v>26.9</v>
      </c>
      <c r="G120" s="19">
        <f t="shared" si="16"/>
        <v>0.04</v>
      </c>
      <c r="H120" s="19">
        <f t="shared" si="16"/>
        <v>0</v>
      </c>
      <c r="I120" s="19">
        <f t="shared" si="16"/>
        <v>0</v>
      </c>
    </row>
    <row r="121" spans="1:9" ht="12.75">
      <c r="A121" s="2" t="s">
        <v>93</v>
      </c>
      <c r="B121" s="15"/>
      <c r="C121" s="15"/>
      <c r="D121" s="15"/>
      <c r="E121" s="15"/>
      <c r="F121" s="15"/>
      <c r="G121" s="15"/>
      <c r="H121" s="15"/>
      <c r="I121" s="15"/>
    </row>
    <row r="122" spans="1:9" ht="12.75">
      <c r="A122" s="2" t="s">
        <v>94</v>
      </c>
      <c r="B122" s="15"/>
      <c r="C122" s="15"/>
      <c r="D122" s="15"/>
      <c r="E122" s="15"/>
      <c r="F122" s="15"/>
      <c r="G122" s="15"/>
      <c r="H122" s="15"/>
      <c r="I122" s="15"/>
    </row>
    <row r="123" spans="1:9" ht="12.75">
      <c r="A123" s="2" t="s">
        <v>95</v>
      </c>
      <c r="B123" s="15"/>
      <c r="C123" s="15"/>
      <c r="D123" s="15"/>
      <c r="E123" s="15"/>
      <c r="F123" s="15"/>
      <c r="G123" s="15"/>
      <c r="H123" s="15"/>
      <c r="I123" s="15"/>
    </row>
    <row r="124" spans="1:9" ht="12.75">
      <c r="A124" s="2" t="s">
        <v>96</v>
      </c>
      <c r="B124" s="15"/>
      <c r="C124" s="15"/>
      <c r="D124" s="15"/>
      <c r="E124" s="15"/>
      <c r="F124" s="15"/>
      <c r="G124" s="15"/>
      <c r="H124" s="15"/>
      <c r="I124" s="15"/>
    </row>
    <row r="125" spans="1:9" ht="12.75">
      <c r="A125" s="2" t="s">
        <v>97</v>
      </c>
      <c r="B125" s="15"/>
      <c r="C125" s="15"/>
      <c r="D125" s="15"/>
      <c r="E125" s="15"/>
      <c r="F125" s="15"/>
      <c r="G125" s="15"/>
      <c r="H125" s="15"/>
      <c r="I125" s="15"/>
    </row>
    <row r="126" spans="1:9" ht="12.75">
      <c r="A126" s="2" t="s">
        <v>98</v>
      </c>
      <c r="B126" s="15"/>
      <c r="C126" s="15"/>
      <c r="D126" s="15"/>
      <c r="E126" s="15"/>
      <c r="F126" s="15"/>
      <c r="G126" s="15"/>
      <c r="H126" s="15"/>
      <c r="I126" s="15"/>
    </row>
    <row r="127" spans="1:9" ht="12.75">
      <c r="A127" s="2" t="s">
        <v>99</v>
      </c>
      <c r="B127" s="15"/>
      <c r="C127" s="15"/>
      <c r="D127" s="15"/>
      <c r="E127" s="15"/>
      <c r="F127" s="15"/>
      <c r="G127" s="15"/>
      <c r="H127" s="15"/>
      <c r="I127" s="15"/>
    </row>
    <row r="128" spans="1:9" ht="12.75">
      <c r="A128" s="2" t="s">
        <v>100</v>
      </c>
      <c r="B128" s="15"/>
      <c r="C128" s="15"/>
      <c r="D128" s="15"/>
      <c r="E128" s="15"/>
      <c r="F128" s="15"/>
      <c r="G128" s="15"/>
      <c r="H128" s="15"/>
      <c r="I128" s="15"/>
    </row>
    <row r="129" spans="1:9" ht="12.75">
      <c r="A129" s="2" t="s">
        <v>101</v>
      </c>
      <c r="B129" s="16"/>
      <c r="C129" s="16"/>
      <c r="D129" s="16"/>
      <c r="E129" s="16">
        <v>18.5</v>
      </c>
      <c r="F129" s="16">
        <v>26.3</v>
      </c>
      <c r="G129" s="15"/>
      <c r="H129" s="18"/>
      <c r="I129" s="15"/>
    </row>
    <row r="130" spans="1:9" ht="12.75">
      <c r="A130" s="2" t="s">
        <v>102</v>
      </c>
      <c r="B130" s="16"/>
      <c r="C130" s="16">
        <v>17.9</v>
      </c>
      <c r="D130" s="16">
        <v>19.7</v>
      </c>
      <c r="E130" s="16"/>
      <c r="F130" s="16">
        <v>-0.1</v>
      </c>
      <c r="G130" s="15"/>
      <c r="H130" s="18"/>
      <c r="I130" s="15"/>
    </row>
    <row r="131" spans="1:9" ht="12.75">
      <c r="A131" s="2" t="s">
        <v>103</v>
      </c>
      <c r="B131" s="16">
        <v>0.4</v>
      </c>
      <c r="C131" s="16">
        <v>2</v>
      </c>
      <c r="D131" s="16">
        <v>3.1</v>
      </c>
      <c r="E131" s="16"/>
      <c r="F131" s="16"/>
      <c r="G131" s="15"/>
      <c r="H131" s="18"/>
      <c r="I131" s="15"/>
    </row>
    <row r="132" spans="1:9" ht="12.75">
      <c r="A132" s="2" t="s">
        <v>104</v>
      </c>
      <c r="B132" s="16"/>
      <c r="C132" s="16"/>
      <c r="D132" s="16"/>
      <c r="E132" s="16"/>
      <c r="F132" s="16">
        <v>0.7</v>
      </c>
      <c r="G132" s="15">
        <v>0.04</v>
      </c>
      <c r="H132" s="18"/>
      <c r="I132" s="15"/>
    </row>
    <row r="133" spans="1:9" ht="12.75">
      <c r="A133" s="2" t="s">
        <v>105</v>
      </c>
      <c r="B133" s="15"/>
      <c r="C133" s="15"/>
      <c r="D133" s="15"/>
      <c r="E133" s="15"/>
      <c r="F133" s="15"/>
      <c r="G133" s="15"/>
      <c r="H133" s="15"/>
      <c r="I133" s="15"/>
    </row>
    <row r="134" spans="1:9" ht="12.75">
      <c r="A134" s="2" t="s">
        <v>106</v>
      </c>
      <c r="B134" s="15"/>
      <c r="C134" s="15"/>
      <c r="D134" s="15"/>
      <c r="E134" s="15"/>
      <c r="F134" s="15"/>
      <c r="G134" s="15"/>
      <c r="H134" s="15"/>
      <c r="I134" s="15"/>
    </row>
    <row r="135" spans="1:9" ht="12.75">
      <c r="A135" s="2" t="s">
        <v>107</v>
      </c>
      <c r="B135" s="16"/>
      <c r="C135" s="16">
        <v>0.5</v>
      </c>
      <c r="D135" s="16">
        <v>0.3</v>
      </c>
      <c r="E135" s="16"/>
      <c r="F135" s="16"/>
      <c r="G135" s="15"/>
      <c r="H135" s="18"/>
      <c r="I135" s="15"/>
    </row>
    <row r="136" spans="1:9" ht="12.75">
      <c r="A136" s="2" t="s">
        <v>108</v>
      </c>
      <c r="B136" s="15"/>
      <c r="C136" s="15"/>
      <c r="D136" s="15"/>
      <c r="E136" s="15"/>
      <c r="F136" s="15"/>
      <c r="G136" s="15"/>
      <c r="H136" s="15"/>
      <c r="I136" s="15"/>
    </row>
    <row r="137" spans="1:9" ht="12.75">
      <c r="A137" s="2" t="s">
        <v>109</v>
      </c>
      <c r="B137" s="15"/>
      <c r="C137" s="15"/>
      <c r="D137" s="15"/>
      <c r="E137" s="15"/>
      <c r="F137" s="15"/>
      <c r="G137" s="15"/>
      <c r="H137" s="15"/>
      <c r="I137" s="15"/>
    </row>
    <row r="138" spans="1:9" ht="12.75">
      <c r="A138" s="2" t="s">
        <v>110</v>
      </c>
      <c r="B138" s="15"/>
      <c r="C138" s="15"/>
      <c r="D138" s="15"/>
      <c r="E138" s="15"/>
      <c r="F138" s="15"/>
      <c r="G138" s="15"/>
      <c r="H138" s="15"/>
      <c r="I138" s="15"/>
    </row>
    <row r="139" spans="1:9" ht="12.75">
      <c r="A139" s="2" t="s">
        <v>111</v>
      </c>
      <c r="B139" s="15"/>
      <c r="C139" s="15"/>
      <c r="D139" s="15"/>
      <c r="E139" s="15"/>
      <c r="F139" s="15"/>
      <c r="G139" s="15"/>
      <c r="H139" s="15"/>
      <c r="I139" s="15"/>
    </row>
    <row r="140" spans="1:9" ht="12.75">
      <c r="A140" s="2" t="s">
        <v>112</v>
      </c>
      <c r="B140" s="15"/>
      <c r="C140" s="15"/>
      <c r="D140" s="15"/>
      <c r="E140" s="15"/>
      <c r="F140" s="15"/>
      <c r="G140" s="15"/>
      <c r="H140" s="15"/>
      <c r="I140" s="15"/>
    </row>
    <row r="141" spans="1:9" ht="12.75">
      <c r="A141" s="2" t="s">
        <v>113</v>
      </c>
      <c r="B141" s="15"/>
      <c r="C141" s="15"/>
      <c r="D141" s="15"/>
      <c r="E141" s="15"/>
      <c r="F141" s="15"/>
      <c r="G141" s="15"/>
      <c r="H141" s="15"/>
      <c r="I141" s="15"/>
    </row>
    <row r="142" spans="1:9" ht="12.75">
      <c r="A142" s="2" t="s">
        <v>114</v>
      </c>
      <c r="B142" s="15"/>
      <c r="C142" s="15"/>
      <c r="D142" s="15"/>
      <c r="E142" s="15"/>
      <c r="F142" s="15"/>
      <c r="G142" s="15"/>
      <c r="H142" s="15"/>
      <c r="I142" s="15"/>
    </row>
    <row r="143" spans="1:9" ht="12.75">
      <c r="A143" s="2"/>
      <c r="B143" s="15"/>
      <c r="C143" s="15"/>
      <c r="D143" s="15"/>
      <c r="E143" s="15"/>
      <c r="F143" s="15"/>
      <c r="G143" s="15"/>
      <c r="H143" s="15"/>
      <c r="I143" s="15"/>
    </row>
    <row r="144" spans="1:9" ht="12.75">
      <c r="A144" s="4" t="s">
        <v>115</v>
      </c>
      <c r="B144" s="15"/>
      <c r="C144" s="15"/>
      <c r="D144" s="15"/>
      <c r="E144" s="15"/>
      <c r="F144" s="15"/>
      <c r="G144" s="15"/>
      <c r="H144" s="15"/>
      <c r="I144" s="15"/>
    </row>
    <row r="145" spans="1:9" ht="12.75">
      <c r="A145" s="2"/>
      <c r="B145" s="15"/>
      <c r="C145" s="15"/>
      <c r="D145" s="15"/>
      <c r="E145" s="15"/>
      <c r="F145" s="15"/>
      <c r="G145" s="15"/>
      <c r="H145" s="15"/>
      <c r="I145" s="15"/>
    </row>
    <row r="146" spans="1:9" ht="12.75">
      <c r="A146" s="4" t="s">
        <v>116</v>
      </c>
      <c r="B146" s="19">
        <f>SUM(B147:B158)</f>
        <v>1329.8999999999999</v>
      </c>
      <c r="C146" s="19">
        <f aca="true" t="shared" si="17" ref="C146:I146">SUM(C147:C158)</f>
        <v>5942.6</v>
      </c>
      <c r="D146" s="19">
        <f t="shared" si="17"/>
        <v>6208.999999999999</v>
      </c>
      <c r="E146" s="19">
        <f t="shared" si="17"/>
        <v>6868.2</v>
      </c>
      <c r="F146" s="19">
        <f t="shared" si="17"/>
        <v>58.800000000000004</v>
      </c>
      <c r="G146" s="19">
        <f t="shared" si="17"/>
        <v>-0.66</v>
      </c>
      <c r="H146" s="19">
        <f t="shared" si="17"/>
        <v>0</v>
      </c>
      <c r="I146" s="19">
        <f t="shared" si="17"/>
        <v>0</v>
      </c>
    </row>
    <row r="147" spans="1:9" ht="12.75">
      <c r="A147" s="2" t="s">
        <v>117</v>
      </c>
      <c r="B147" s="16">
        <v>172.6</v>
      </c>
      <c r="C147" s="16">
        <v>324.6</v>
      </c>
      <c r="D147" s="16">
        <v>423.8</v>
      </c>
      <c r="E147" s="16">
        <v>473.1</v>
      </c>
      <c r="F147" s="16">
        <v>10.7</v>
      </c>
      <c r="G147" s="15">
        <v>-0.92</v>
      </c>
      <c r="H147" s="18"/>
      <c r="I147" s="15"/>
    </row>
    <row r="148" spans="1:9" ht="12.75">
      <c r="A148" s="2" t="s">
        <v>118</v>
      </c>
      <c r="B148" s="15"/>
      <c r="C148" s="15"/>
      <c r="D148" s="15"/>
      <c r="E148" s="15"/>
      <c r="F148" s="15"/>
      <c r="G148" s="15"/>
      <c r="H148" s="15"/>
      <c r="I148" s="15"/>
    </row>
    <row r="149" spans="1:9" ht="12.75">
      <c r="A149" s="2" t="s">
        <v>119</v>
      </c>
      <c r="B149" s="15"/>
      <c r="C149" s="15"/>
      <c r="D149" s="15"/>
      <c r="E149" s="15"/>
      <c r="F149" s="15"/>
      <c r="G149" s="15"/>
      <c r="H149" s="15"/>
      <c r="I149" s="15"/>
    </row>
    <row r="150" spans="1:9" ht="12.75">
      <c r="A150" s="2" t="s">
        <v>120</v>
      </c>
      <c r="B150" s="15"/>
      <c r="C150" s="15"/>
      <c r="D150" s="15"/>
      <c r="E150" s="15"/>
      <c r="F150" s="15"/>
      <c r="G150" s="15"/>
      <c r="H150" s="15"/>
      <c r="I150" s="15"/>
    </row>
    <row r="151" spans="1:9" ht="12.75">
      <c r="A151" s="2" t="s">
        <v>121</v>
      </c>
      <c r="B151" s="16">
        <v>209.1</v>
      </c>
      <c r="C151" s="16">
        <v>318.8</v>
      </c>
      <c r="D151" s="16">
        <v>381.9</v>
      </c>
      <c r="E151" s="16">
        <v>384.5</v>
      </c>
      <c r="F151" s="16">
        <v>20.3</v>
      </c>
      <c r="G151" s="15"/>
      <c r="H151" s="18"/>
      <c r="I151" s="15"/>
    </row>
    <row r="152" spans="1:9" ht="12.75">
      <c r="A152" s="2" t="s">
        <v>122</v>
      </c>
      <c r="B152" s="16">
        <v>390.6</v>
      </c>
      <c r="C152" s="16">
        <v>484.7</v>
      </c>
      <c r="D152" s="16">
        <v>652.8</v>
      </c>
      <c r="E152" s="16">
        <v>570.3</v>
      </c>
      <c r="F152" s="16">
        <v>23.7</v>
      </c>
      <c r="G152" s="15">
        <v>0.47</v>
      </c>
      <c r="H152" s="18"/>
      <c r="I152" s="15"/>
    </row>
    <row r="153" spans="1:9" ht="12.75">
      <c r="A153" s="6" t="s">
        <v>123</v>
      </c>
      <c r="B153" s="16">
        <v>7.3</v>
      </c>
      <c r="C153" s="16">
        <v>7.3</v>
      </c>
      <c r="D153" s="16">
        <v>8.3</v>
      </c>
      <c r="E153" s="16">
        <v>9.9</v>
      </c>
      <c r="F153" s="16"/>
      <c r="G153" s="15"/>
      <c r="H153" s="18"/>
      <c r="I153" s="15"/>
    </row>
    <row r="154" spans="1:9" ht="12.75">
      <c r="A154" s="2" t="s">
        <v>124</v>
      </c>
      <c r="B154" s="16">
        <v>167.4</v>
      </c>
      <c r="C154" s="16">
        <v>263.1</v>
      </c>
      <c r="D154" s="16">
        <v>273</v>
      </c>
      <c r="E154" s="16">
        <v>255.5</v>
      </c>
      <c r="F154" s="16">
        <v>3.7</v>
      </c>
      <c r="G154" s="15">
        <v>-0.21</v>
      </c>
      <c r="H154" s="18"/>
      <c r="I154" s="15"/>
    </row>
    <row r="155" spans="1:9" ht="12.75">
      <c r="A155" s="2" t="s">
        <v>125</v>
      </c>
      <c r="B155" s="15"/>
      <c r="C155" s="15"/>
      <c r="D155" s="15"/>
      <c r="E155" s="15"/>
      <c r="F155" s="15"/>
      <c r="G155" s="15"/>
      <c r="H155" s="15"/>
      <c r="I155" s="15"/>
    </row>
    <row r="156" spans="1:9" ht="12.75">
      <c r="A156" s="2" t="s">
        <v>126</v>
      </c>
      <c r="B156" s="16">
        <v>274.8</v>
      </c>
      <c r="C156" s="16">
        <v>3108.6</v>
      </c>
      <c r="D156" s="16">
        <v>3049.9</v>
      </c>
      <c r="E156" s="16">
        <v>3556.8</v>
      </c>
      <c r="F156" s="16">
        <v>0.3</v>
      </c>
      <c r="G156" s="15"/>
      <c r="H156" s="18"/>
      <c r="I156" s="15"/>
    </row>
    <row r="157" spans="1:9" ht="12.75">
      <c r="A157" s="2" t="s">
        <v>127</v>
      </c>
      <c r="B157" s="16">
        <v>108.1</v>
      </c>
      <c r="C157" s="16">
        <v>1256.1</v>
      </c>
      <c r="D157" s="16">
        <v>1238.1</v>
      </c>
      <c r="E157" s="16">
        <v>1444.7</v>
      </c>
      <c r="F157" s="16">
        <v>0.1</v>
      </c>
      <c r="G157" s="15"/>
      <c r="H157" s="18"/>
      <c r="I157" s="15"/>
    </row>
    <row r="158" spans="1:9" ht="12.75">
      <c r="A158" s="2" t="s">
        <v>128</v>
      </c>
      <c r="B158" s="16"/>
      <c r="C158" s="16">
        <v>179.4</v>
      </c>
      <c r="D158" s="16">
        <v>181.2</v>
      </c>
      <c r="E158" s="16">
        <v>173.4</v>
      </c>
      <c r="F158" s="16"/>
      <c r="G158" s="15"/>
      <c r="H158" s="18"/>
      <c r="I158" s="15"/>
    </row>
    <row r="159" spans="1:9" ht="12.75">
      <c r="A159" s="2"/>
      <c r="B159" s="15"/>
      <c r="C159" s="15"/>
      <c r="D159" s="15"/>
      <c r="E159" s="15"/>
      <c r="F159" s="15"/>
      <c r="G159" s="15"/>
      <c r="H159" s="15"/>
      <c r="I159" s="15"/>
    </row>
    <row r="160" spans="1:9" ht="12.75">
      <c r="A160" s="10" t="s">
        <v>180</v>
      </c>
      <c r="B160" s="64">
        <f>SUM(B120,B144,B146)</f>
        <v>1330.3</v>
      </c>
      <c r="C160" s="64">
        <f aca="true" t="shared" si="18" ref="C160:I160">SUM(C120,C144,C146)</f>
        <v>5963</v>
      </c>
      <c r="D160" s="64">
        <f t="shared" si="18"/>
        <v>6232.099999999999</v>
      </c>
      <c r="E160" s="64">
        <f t="shared" si="18"/>
        <v>6886.7</v>
      </c>
      <c r="F160" s="64">
        <f t="shared" si="18"/>
        <v>85.7</v>
      </c>
      <c r="G160" s="64">
        <f t="shared" si="18"/>
        <v>-0.62</v>
      </c>
      <c r="H160" s="64">
        <f t="shared" si="18"/>
        <v>0</v>
      </c>
      <c r="I160" s="64">
        <f t="shared" si="18"/>
        <v>0</v>
      </c>
    </row>
    <row r="161" spans="2:9" ht="12.75">
      <c r="B161" s="26"/>
      <c r="C161" s="26"/>
      <c r="D161" s="26"/>
      <c r="E161" s="26"/>
      <c r="F161" s="26"/>
      <c r="G161" s="26"/>
      <c r="H161" s="26"/>
      <c r="I161" s="26"/>
    </row>
    <row r="162" spans="1:9" ht="12.75">
      <c r="A162" s="11" t="s">
        <v>129</v>
      </c>
      <c r="B162" s="15"/>
      <c r="C162" s="15"/>
      <c r="D162" s="15"/>
      <c r="E162" s="15"/>
      <c r="F162" s="15"/>
      <c r="G162" s="15"/>
      <c r="H162" s="15"/>
      <c r="I162" s="15"/>
    </row>
    <row r="163" spans="1:9" ht="12.75">
      <c r="A163" s="12"/>
      <c r="B163" s="15"/>
      <c r="C163" s="15"/>
      <c r="D163" s="15"/>
      <c r="E163" s="15"/>
      <c r="F163" s="15"/>
      <c r="G163" s="15"/>
      <c r="H163" s="15"/>
      <c r="I163" s="15"/>
    </row>
    <row r="164" spans="1:9" ht="12.75">
      <c r="A164" s="4" t="s">
        <v>130</v>
      </c>
      <c r="B164" s="50">
        <v>126754.89934381498</v>
      </c>
      <c r="C164" s="50">
        <v>91008.30330523755</v>
      </c>
      <c r="D164" s="50">
        <v>74282.81409210805</v>
      </c>
      <c r="E164" s="50">
        <v>85212.92225542432</v>
      </c>
      <c r="F164" s="50">
        <v>68178.11630238609</v>
      </c>
      <c r="G164" s="50">
        <v>65182.021486783866</v>
      </c>
      <c r="H164" s="50">
        <v>27002.678940766997</v>
      </c>
      <c r="I164" s="50">
        <v>24044.816506034487</v>
      </c>
    </row>
    <row r="165" spans="1:9" ht="12.75">
      <c r="A165" s="4"/>
      <c r="B165" s="15"/>
      <c r="C165" s="15"/>
      <c r="D165" s="15"/>
      <c r="E165" s="15"/>
      <c r="F165" s="15"/>
      <c r="G165" s="15"/>
      <c r="H165" s="15"/>
      <c r="I165" s="15"/>
    </row>
    <row r="166" spans="1:9" ht="12.75">
      <c r="A166" s="4" t="s">
        <v>131</v>
      </c>
      <c r="B166" s="19">
        <f>SUM(B167:B211)</f>
        <v>49.8</v>
      </c>
      <c r="C166" s="19">
        <f aca="true" t="shared" si="19" ref="C166:I166">SUM(C167:C211)</f>
        <v>49.800000000000004</v>
      </c>
      <c r="D166" s="19">
        <f t="shared" si="19"/>
        <v>58.300000000000004</v>
      </c>
      <c r="E166" s="19">
        <f t="shared" si="19"/>
        <v>40.800000000000004</v>
      </c>
      <c r="F166" s="19">
        <f t="shared" si="19"/>
        <v>57.2</v>
      </c>
      <c r="G166" s="19">
        <f t="shared" si="19"/>
        <v>56.51</v>
      </c>
      <c r="H166" s="19">
        <f t="shared" si="19"/>
        <v>44.8</v>
      </c>
      <c r="I166" s="19">
        <f t="shared" si="19"/>
        <v>45.15</v>
      </c>
    </row>
    <row r="167" spans="1:9" ht="12.75">
      <c r="A167" s="2" t="s">
        <v>132</v>
      </c>
      <c r="B167" s="15"/>
      <c r="C167" s="15"/>
      <c r="D167" s="15"/>
      <c r="E167" s="15"/>
      <c r="F167" s="15"/>
      <c r="G167" s="15"/>
      <c r="H167" s="15"/>
      <c r="I167" s="15"/>
    </row>
    <row r="168" spans="1:9" ht="12.75">
      <c r="A168" s="2" t="s">
        <v>133</v>
      </c>
      <c r="B168" s="15"/>
      <c r="C168" s="15"/>
      <c r="D168" s="15"/>
      <c r="E168" s="15"/>
      <c r="F168" s="15"/>
      <c r="G168" s="15"/>
      <c r="H168" s="15"/>
      <c r="I168" s="15"/>
    </row>
    <row r="169" spans="1:9" ht="12.75">
      <c r="A169" s="2" t="s">
        <v>134</v>
      </c>
      <c r="B169" s="15"/>
      <c r="C169" s="15"/>
      <c r="D169" s="15"/>
      <c r="E169" s="15"/>
      <c r="F169" s="15"/>
      <c r="G169" s="15"/>
      <c r="H169" s="15"/>
      <c r="I169" s="15"/>
    </row>
    <row r="170" spans="1:9" ht="12.75">
      <c r="A170" s="2" t="s">
        <v>135</v>
      </c>
      <c r="B170" s="15"/>
      <c r="C170" s="15"/>
      <c r="D170" s="15"/>
      <c r="E170" s="15"/>
      <c r="F170" s="15"/>
      <c r="G170" s="15"/>
      <c r="H170" s="15"/>
      <c r="I170" s="15"/>
    </row>
    <row r="171" spans="1:9" ht="12.75">
      <c r="A171" s="2" t="s">
        <v>136</v>
      </c>
      <c r="B171" s="15"/>
      <c r="C171" s="15"/>
      <c r="D171" s="15"/>
      <c r="E171" s="15"/>
      <c r="F171" s="15"/>
      <c r="G171" s="15"/>
      <c r="H171" s="15"/>
      <c r="I171" s="15"/>
    </row>
    <row r="172" spans="1:9" ht="12.75">
      <c r="A172" s="2" t="s">
        <v>137</v>
      </c>
      <c r="B172" s="15"/>
      <c r="C172" s="15"/>
      <c r="D172" s="15"/>
      <c r="E172" s="15"/>
      <c r="F172" s="15"/>
      <c r="G172" s="15"/>
      <c r="H172" s="15"/>
      <c r="I172" s="15"/>
    </row>
    <row r="173" spans="1:9" ht="12.75">
      <c r="A173" s="2" t="s">
        <v>138</v>
      </c>
      <c r="B173" s="15"/>
      <c r="C173" s="15"/>
      <c r="D173" s="15"/>
      <c r="E173" s="15"/>
      <c r="F173" s="15"/>
      <c r="G173" s="15"/>
      <c r="H173" s="15"/>
      <c r="I173" s="15"/>
    </row>
    <row r="174" spans="1:9" ht="12.75">
      <c r="A174" s="2" t="s">
        <v>139</v>
      </c>
      <c r="B174" s="15"/>
      <c r="C174" s="15"/>
      <c r="D174" s="15"/>
      <c r="E174" s="15"/>
      <c r="F174" s="15"/>
      <c r="G174" s="15"/>
      <c r="H174" s="15"/>
      <c r="I174" s="15"/>
    </row>
    <row r="175" spans="1:9" ht="12.75">
      <c r="A175" s="2" t="s">
        <v>140</v>
      </c>
      <c r="B175" s="15"/>
      <c r="C175" s="15"/>
      <c r="D175" s="15"/>
      <c r="E175" s="15"/>
      <c r="F175" s="15"/>
      <c r="G175" s="15"/>
      <c r="H175" s="15"/>
      <c r="I175" s="15"/>
    </row>
    <row r="176" spans="1:9" ht="12.75">
      <c r="A176" s="2" t="s">
        <v>141</v>
      </c>
      <c r="B176" s="15"/>
      <c r="C176" s="15"/>
      <c r="D176" s="15"/>
      <c r="E176" s="15"/>
      <c r="F176" s="15"/>
      <c r="G176" s="15"/>
      <c r="H176" s="15"/>
      <c r="I176" s="15"/>
    </row>
    <row r="177" spans="1:9" ht="12.75">
      <c r="A177" s="2" t="s">
        <v>142</v>
      </c>
      <c r="B177" s="15"/>
      <c r="C177" s="15"/>
      <c r="D177" s="15"/>
      <c r="E177" s="15"/>
      <c r="F177" s="15"/>
      <c r="G177" s="15"/>
      <c r="H177" s="15"/>
      <c r="I177" s="15"/>
    </row>
    <row r="178" spans="1:9" ht="12.75">
      <c r="A178" s="2" t="s">
        <v>143</v>
      </c>
      <c r="B178" s="15"/>
      <c r="C178" s="15"/>
      <c r="D178" s="15"/>
      <c r="E178" s="15"/>
      <c r="F178" s="15"/>
      <c r="G178" s="15"/>
      <c r="H178" s="15"/>
      <c r="I178" s="15"/>
    </row>
    <row r="179" spans="1:9" ht="12.75">
      <c r="A179" s="2" t="s">
        <v>144</v>
      </c>
      <c r="B179" s="15"/>
      <c r="C179" s="15"/>
      <c r="D179" s="15"/>
      <c r="E179" s="15"/>
      <c r="F179" s="15"/>
      <c r="G179" s="15"/>
      <c r="H179" s="15"/>
      <c r="I179" s="15"/>
    </row>
    <row r="180" spans="1:9" ht="12.75">
      <c r="A180" s="2" t="s">
        <v>145</v>
      </c>
      <c r="B180" s="15"/>
      <c r="C180" s="15"/>
      <c r="D180" s="15"/>
      <c r="E180" s="15"/>
      <c r="F180" s="15"/>
      <c r="G180" s="15"/>
      <c r="H180" s="15"/>
      <c r="I180" s="15"/>
    </row>
    <row r="181" spans="1:9" ht="12.75">
      <c r="A181" s="2" t="s">
        <v>146</v>
      </c>
      <c r="B181" s="16">
        <v>40</v>
      </c>
      <c r="C181" s="16">
        <v>44.1</v>
      </c>
      <c r="D181" s="16">
        <v>48.7</v>
      </c>
      <c r="E181" s="16">
        <v>37.2</v>
      </c>
      <c r="F181" s="16">
        <v>38.5</v>
      </c>
      <c r="G181" s="15">
        <v>56.51</v>
      </c>
      <c r="H181" s="18">
        <v>44.8</v>
      </c>
      <c r="I181" s="20">
        <v>45.15</v>
      </c>
    </row>
    <row r="182" spans="1:9" ht="12.75">
      <c r="A182" s="2" t="s">
        <v>147</v>
      </c>
      <c r="B182" s="15"/>
      <c r="C182" s="15"/>
      <c r="D182" s="15"/>
      <c r="E182" s="15"/>
      <c r="F182" s="15"/>
      <c r="G182" s="15"/>
      <c r="H182" s="15"/>
      <c r="I182" s="15"/>
    </row>
    <row r="183" spans="1:9" ht="12.75">
      <c r="A183" s="2" t="s">
        <v>148</v>
      </c>
      <c r="B183" s="15"/>
      <c r="C183" s="15"/>
      <c r="D183" s="15"/>
      <c r="E183" s="15"/>
      <c r="F183" s="15"/>
      <c r="G183" s="15"/>
      <c r="H183" s="15"/>
      <c r="I183" s="15"/>
    </row>
    <row r="184" spans="1:9" ht="12.75">
      <c r="A184" s="2"/>
      <c r="B184" s="15"/>
      <c r="C184" s="15"/>
      <c r="D184" s="15"/>
      <c r="E184" s="15"/>
      <c r="F184" s="15"/>
      <c r="G184" s="15"/>
      <c r="H184" s="15"/>
      <c r="I184" s="15"/>
    </row>
    <row r="185" spans="1:9" ht="12.75">
      <c r="A185" s="2" t="s">
        <v>149</v>
      </c>
      <c r="B185" s="15"/>
      <c r="C185" s="15"/>
      <c r="D185" s="15"/>
      <c r="E185" s="15"/>
      <c r="F185" s="15"/>
      <c r="G185" s="15"/>
      <c r="H185" s="15"/>
      <c r="I185" s="15"/>
    </row>
    <row r="186" spans="1:9" ht="12.75">
      <c r="A186" s="2" t="s">
        <v>150</v>
      </c>
      <c r="B186" s="15"/>
      <c r="C186" s="15"/>
      <c r="D186" s="15"/>
      <c r="E186" s="15"/>
      <c r="F186" s="15"/>
      <c r="G186" s="15"/>
      <c r="H186" s="15"/>
      <c r="I186" s="15"/>
    </row>
    <row r="187" spans="1:9" ht="12.75">
      <c r="A187" s="2" t="s">
        <v>151</v>
      </c>
      <c r="B187" s="16">
        <v>9.8</v>
      </c>
      <c r="C187" s="16">
        <v>5.7</v>
      </c>
      <c r="D187" s="16">
        <v>9.6</v>
      </c>
      <c r="E187" s="16">
        <v>3.6</v>
      </c>
      <c r="F187" s="16">
        <v>18.7</v>
      </c>
      <c r="G187" s="15"/>
      <c r="H187" s="18"/>
      <c r="I187" s="15"/>
    </row>
    <row r="188" spans="1:9" ht="12.75">
      <c r="A188" s="2" t="s">
        <v>152</v>
      </c>
      <c r="B188" s="15"/>
      <c r="C188" s="15"/>
      <c r="D188" s="15"/>
      <c r="E188" s="15"/>
      <c r="F188" s="15"/>
      <c r="G188" s="15"/>
      <c r="H188" s="15"/>
      <c r="I188" s="15"/>
    </row>
    <row r="189" spans="1:9" ht="12.75">
      <c r="A189" s="2" t="s">
        <v>153</v>
      </c>
      <c r="B189" s="15"/>
      <c r="C189" s="15"/>
      <c r="D189" s="15"/>
      <c r="E189" s="15"/>
      <c r="F189" s="15"/>
      <c r="G189" s="15"/>
      <c r="H189" s="15"/>
      <c r="I189" s="15"/>
    </row>
    <row r="190" spans="1:9" ht="12.75">
      <c r="A190" s="2" t="s">
        <v>154</v>
      </c>
      <c r="B190" s="15"/>
      <c r="C190" s="15"/>
      <c r="D190" s="15"/>
      <c r="E190" s="15"/>
      <c r="F190" s="15"/>
      <c r="G190" s="15"/>
      <c r="H190" s="15"/>
      <c r="I190" s="15"/>
    </row>
    <row r="191" spans="1:9" ht="12.75">
      <c r="A191" s="2" t="s">
        <v>155</v>
      </c>
      <c r="B191" s="15"/>
      <c r="C191" s="15"/>
      <c r="D191" s="15"/>
      <c r="E191" s="15"/>
      <c r="F191" s="15"/>
      <c r="G191" s="15"/>
      <c r="H191" s="15"/>
      <c r="I191" s="15"/>
    </row>
    <row r="192" spans="1:9" ht="12.75">
      <c r="A192" s="2" t="s">
        <v>156</v>
      </c>
      <c r="B192" s="15"/>
      <c r="C192" s="15"/>
      <c r="D192" s="15"/>
      <c r="E192" s="15"/>
      <c r="F192" s="15"/>
      <c r="G192" s="15"/>
      <c r="H192" s="15"/>
      <c r="I192" s="15"/>
    </row>
    <row r="193" spans="1:9" ht="12.75">
      <c r="A193" s="6" t="s">
        <v>157</v>
      </c>
      <c r="B193" s="15"/>
      <c r="C193" s="15"/>
      <c r="D193" s="15"/>
      <c r="E193" s="15"/>
      <c r="F193" s="15"/>
      <c r="G193" s="15"/>
      <c r="H193" s="15"/>
      <c r="I193" s="15"/>
    </row>
    <row r="194" spans="1:9" ht="12.75">
      <c r="A194" s="6" t="s">
        <v>158</v>
      </c>
      <c r="B194" s="15"/>
      <c r="C194" s="15"/>
      <c r="D194" s="15"/>
      <c r="E194" s="15"/>
      <c r="F194" s="15"/>
      <c r="G194" s="15"/>
      <c r="H194" s="15"/>
      <c r="I194" s="15"/>
    </row>
    <row r="195" spans="1:9" ht="12.75">
      <c r="A195" s="6" t="s">
        <v>159</v>
      </c>
      <c r="B195" s="15"/>
      <c r="C195" s="15"/>
      <c r="D195" s="15"/>
      <c r="E195" s="15"/>
      <c r="F195" s="15"/>
      <c r="G195" s="15"/>
      <c r="H195" s="15"/>
      <c r="I195" s="15"/>
    </row>
    <row r="196" spans="1:9" ht="12.75">
      <c r="A196" s="6" t="s">
        <v>160</v>
      </c>
      <c r="B196" s="15"/>
      <c r="C196" s="15"/>
      <c r="D196" s="15"/>
      <c r="E196" s="15"/>
      <c r="F196" s="15"/>
      <c r="G196" s="15"/>
      <c r="H196" s="15"/>
      <c r="I196" s="15"/>
    </row>
    <row r="197" spans="1:9" ht="12.75">
      <c r="A197" s="6" t="s">
        <v>161</v>
      </c>
      <c r="B197" s="15"/>
      <c r="C197" s="15"/>
      <c r="D197" s="15"/>
      <c r="E197" s="15"/>
      <c r="F197" s="15"/>
      <c r="G197" s="15"/>
      <c r="H197" s="15"/>
      <c r="I197" s="15"/>
    </row>
    <row r="198" spans="1:9" ht="12.75">
      <c r="A198" s="2" t="s">
        <v>162</v>
      </c>
      <c r="B198" s="15"/>
      <c r="C198" s="15"/>
      <c r="D198" s="15"/>
      <c r="E198" s="15"/>
      <c r="F198" s="15"/>
      <c r="G198" s="15"/>
      <c r="H198" s="15"/>
      <c r="I198" s="15"/>
    </row>
    <row r="199" spans="1:9" ht="12.75">
      <c r="A199" s="2" t="s">
        <v>163</v>
      </c>
      <c r="B199" s="15"/>
      <c r="C199" s="15"/>
      <c r="D199" s="15"/>
      <c r="E199" s="15"/>
      <c r="F199" s="15"/>
      <c r="G199" s="15"/>
      <c r="H199" s="15"/>
      <c r="I199" s="15"/>
    </row>
    <row r="200" spans="1:9" ht="12.75">
      <c r="A200" s="2" t="s">
        <v>164</v>
      </c>
      <c r="B200" s="15"/>
      <c r="C200" s="15"/>
      <c r="D200" s="15"/>
      <c r="E200" s="15"/>
      <c r="F200" s="15"/>
      <c r="G200" s="15"/>
      <c r="H200" s="15"/>
      <c r="I200" s="15"/>
    </row>
    <row r="201" spans="1:9" ht="12.75">
      <c r="A201" s="2" t="s">
        <v>165</v>
      </c>
      <c r="B201" s="15"/>
      <c r="C201" s="15"/>
      <c r="D201" s="15"/>
      <c r="E201" s="15"/>
      <c r="F201" s="15"/>
      <c r="G201" s="15"/>
      <c r="H201" s="15"/>
      <c r="I201" s="15"/>
    </row>
    <row r="202" spans="1:9" ht="12.75">
      <c r="A202" s="2" t="s">
        <v>166</v>
      </c>
      <c r="B202" s="15"/>
      <c r="C202" s="15"/>
      <c r="D202" s="15"/>
      <c r="E202" s="15"/>
      <c r="F202" s="15"/>
      <c r="G202" s="15"/>
      <c r="H202" s="15"/>
      <c r="I202" s="15"/>
    </row>
    <row r="203" spans="1:9" ht="12.75">
      <c r="A203" s="2" t="s">
        <v>167</v>
      </c>
      <c r="B203" s="15"/>
      <c r="C203" s="15"/>
      <c r="D203" s="15"/>
      <c r="E203" s="15"/>
      <c r="F203" s="15"/>
      <c r="G203" s="15"/>
      <c r="H203" s="15"/>
      <c r="I203" s="15"/>
    </row>
    <row r="204" spans="1:9" ht="12.75">
      <c r="A204" s="6" t="s">
        <v>168</v>
      </c>
      <c r="B204" s="15"/>
      <c r="C204" s="15"/>
      <c r="D204" s="15"/>
      <c r="E204" s="15"/>
      <c r="F204" s="15"/>
      <c r="G204" s="15"/>
      <c r="H204" s="15"/>
      <c r="I204" s="15"/>
    </row>
    <row r="205" spans="1:9" ht="12.75">
      <c r="A205" s="2" t="s">
        <v>169</v>
      </c>
      <c r="B205" s="15"/>
      <c r="C205" s="15"/>
      <c r="D205" s="15"/>
      <c r="E205" s="15"/>
      <c r="F205" s="15"/>
      <c r="G205" s="15"/>
      <c r="H205" s="15"/>
      <c r="I205" s="15"/>
    </row>
    <row r="206" spans="1:9" ht="12.75">
      <c r="A206" s="2" t="s">
        <v>170</v>
      </c>
      <c r="B206" s="15"/>
      <c r="C206" s="15"/>
      <c r="D206" s="15"/>
      <c r="E206" s="15"/>
      <c r="F206" s="15"/>
      <c r="G206" s="15"/>
      <c r="H206" s="15"/>
      <c r="I206" s="15"/>
    </row>
    <row r="207" spans="1:9" ht="12.75">
      <c r="A207" s="2" t="s">
        <v>171</v>
      </c>
      <c r="B207" s="15"/>
      <c r="C207" s="15"/>
      <c r="D207" s="15"/>
      <c r="E207" s="15"/>
      <c r="F207" s="15"/>
      <c r="G207" s="15"/>
      <c r="H207" s="15"/>
      <c r="I207" s="15"/>
    </row>
    <row r="208" spans="1:9" ht="12.75">
      <c r="A208" s="2" t="s">
        <v>172</v>
      </c>
      <c r="B208" s="15"/>
      <c r="C208" s="15"/>
      <c r="D208" s="15"/>
      <c r="E208" s="15"/>
      <c r="F208" s="15"/>
      <c r="G208" s="15"/>
      <c r="H208" s="15"/>
      <c r="I208" s="15"/>
    </row>
    <row r="209" spans="1:9" ht="12.75">
      <c r="A209" s="2" t="s">
        <v>173</v>
      </c>
      <c r="B209" s="15"/>
      <c r="C209" s="15"/>
      <c r="D209" s="15"/>
      <c r="E209" s="15"/>
      <c r="F209" s="15"/>
      <c r="G209" s="15"/>
      <c r="H209" s="15"/>
      <c r="I209" s="15"/>
    </row>
    <row r="210" spans="1:9" ht="12.75">
      <c r="A210" s="2" t="s">
        <v>174</v>
      </c>
      <c r="B210" s="15"/>
      <c r="C210" s="15"/>
      <c r="D210" s="15"/>
      <c r="E210" s="15"/>
      <c r="F210" s="15"/>
      <c r="G210" s="15"/>
      <c r="H210" s="15"/>
      <c r="I210" s="15"/>
    </row>
    <row r="211" spans="1:9" ht="12.75">
      <c r="A211" s="2" t="s">
        <v>175</v>
      </c>
      <c r="B211" s="15"/>
      <c r="C211" s="15"/>
      <c r="D211" s="15"/>
      <c r="E211" s="15"/>
      <c r="F211" s="15"/>
      <c r="G211" s="15"/>
      <c r="H211" s="15"/>
      <c r="I211" s="15"/>
    </row>
    <row r="212" spans="2:9" ht="12.75">
      <c r="B212" s="26"/>
      <c r="C212" s="26"/>
      <c r="D212" s="26"/>
      <c r="E212" s="26"/>
      <c r="F212" s="26"/>
      <c r="G212" s="26"/>
      <c r="H212" s="26"/>
      <c r="I212" s="26"/>
    </row>
    <row r="213" spans="1:9" ht="12.75">
      <c r="A213" s="11" t="s">
        <v>181</v>
      </c>
      <c r="B213" s="53">
        <f>SUM(B164,B166)</f>
        <v>126804.69934381498</v>
      </c>
      <c r="C213" s="53">
        <f aca="true" t="shared" si="20" ref="C213:I213">SUM(C164,C166)</f>
        <v>91058.10330523756</v>
      </c>
      <c r="D213" s="53">
        <f t="shared" si="20"/>
        <v>74341.11409210805</v>
      </c>
      <c r="E213" s="53">
        <f t="shared" si="20"/>
        <v>85253.72225542432</v>
      </c>
      <c r="F213" s="53">
        <f t="shared" si="20"/>
        <v>68235.31630238608</v>
      </c>
      <c r="G213" s="53">
        <f t="shared" si="20"/>
        <v>65238.53148678387</v>
      </c>
      <c r="H213" s="53">
        <f t="shared" si="20"/>
        <v>27047.478940766996</v>
      </c>
      <c r="I213" s="53">
        <f t="shared" si="20"/>
        <v>24089.96650603449</v>
      </c>
    </row>
    <row r="214" spans="2:9" ht="12.75">
      <c r="B214" s="26"/>
      <c r="C214" s="26"/>
      <c r="D214" s="26"/>
      <c r="E214" s="26"/>
      <c r="F214" s="26"/>
      <c r="G214" s="26"/>
      <c r="H214" s="26"/>
      <c r="I214" s="26"/>
    </row>
    <row r="215" spans="1:9" ht="12.75">
      <c r="A215" s="1" t="s">
        <v>182</v>
      </c>
      <c r="B215" s="65">
        <f>SUM(B116,B160,B213)</f>
        <v>320165.459343815</v>
      </c>
      <c r="C215" s="65">
        <f aca="true" t="shared" si="21" ref="C215:I215">SUM(C116,C160,C213)</f>
        <v>289738.86330523755</v>
      </c>
      <c r="D215" s="65">
        <f t="shared" si="21"/>
        <v>286734.1740921081</v>
      </c>
      <c r="E215" s="65">
        <f t="shared" si="21"/>
        <v>238504.68225542433</v>
      </c>
      <c r="F215" s="65">
        <f t="shared" si="21"/>
        <v>216563.2763023861</v>
      </c>
      <c r="G215" s="65">
        <f t="shared" si="21"/>
        <v>234364.50148678388</v>
      </c>
      <c r="H215" s="65">
        <f t="shared" si="21"/>
        <v>236983.248940767</v>
      </c>
      <c r="I215" s="65">
        <f t="shared" si="21"/>
        <v>245174.08650603448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5"/>
  <sheetViews>
    <sheetView workbookViewId="0" topLeftCell="C181">
      <selection activeCell="K213" sqref="K213"/>
    </sheetView>
  </sheetViews>
  <sheetFormatPr defaultColWidth="11.421875" defaultRowHeight="12.75"/>
  <cols>
    <col min="1" max="1" width="86.421875" style="0" bestFit="1" customWidth="1"/>
  </cols>
  <sheetData>
    <row r="1" spans="1:9" ht="12.75">
      <c r="A1" s="1" t="s">
        <v>194</v>
      </c>
      <c r="B1" s="14">
        <v>2002</v>
      </c>
      <c r="C1" s="14">
        <v>2003</v>
      </c>
      <c r="D1" s="14">
        <v>2004</v>
      </c>
      <c r="E1" s="14">
        <v>2005</v>
      </c>
      <c r="F1" s="14">
        <v>2006</v>
      </c>
      <c r="G1" s="14">
        <v>2007</v>
      </c>
      <c r="H1" s="14">
        <v>2008</v>
      </c>
      <c r="I1" s="14">
        <v>2009</v>
      </c>
    </row>
    <row r="2" spans="1:9" ht="12.75">
      <c r="A2" s="2"/>
      <c r="B2" s="15"/>
      <c r="C2" s="15"/>
      <c r="D2" s="15"/>
      <c r="E2" s="15"/>
      <c r="F2" s="15"/>
      <c r="G2" s="15"/>
      <c r="H2" s="15"/>
      <c r="I2" s="15"/>
    </row>
    <row r="3" spans="1:9" ht="12.75">
      <c r="A3" s="3" t="s">
        <v>186</v>
      </c>
      <c r="B3" s="15"/>
      <c r="C3" s="15"/>
      <c r="D3" s="15"/>
      <c r="E3" s="15"/>
      <c r="F3" s="15"/>
      <c r="G3" s="15"/>
      <c r="H3" s="15"/>
      <c r="I3" s="15"/>
    </row>
    <row r="4" spans="1:9" ht="12.75">
      <c r="A4" s="2"/>
      <c r="B4" s="15"/>
      <c r="C4" s="15"/>
      <c r="D4" s="15"/>
      <c r="E4" s="15"/>
      <c r="F4" s="15"/>
      <c r="G4" s="15"/>
      <c r="H4" s="15"/>
      <c r="I4" s="15"/>
    </row>
    <row r="5" spans="1:9" ht="12.75">
      <c r="A5" s="4" t="s">
        <v>0</v>
      </c>
      <c r="B5" s="19">
        <f>SUM(B7,B9,B12,B16,B21,B23,B40,B45)</f>
        <v>19884.670000000002</v>
      </c>
      <c r="C5" s="19">
        <f aca="true" t="shared" si="0" ref="C5:I5">SUM(C7,C9,C12,C16,C21,C23,C40,C45)</f>
        <v>19911.670000000002</v>
      </c>
      <c r="D5" s="19">
        <f t="shared" si="0"/>
        <v>20128.77</v>
      </c>
      <c r="E5" s="19">
        <f t="shared" si="0"/>
        <v>20642.870000000003</v>
      </c>
      <c r="F5" s="19">
        <f t="shared" si="0"/>
        <v>19686.07</v>
      </c>
      <c r="G5" s="19">
        <f t="shared" si="0"/>
        <v>2043.9499999999998</v>
      </c>
      <c r="H5" s="19">
        <f t="shared" si="0"/>
        <v>2212.95</v>
      </c>
      <c r="I5" s="19">
        <f t="shared" si="0"/>
        <v>2782.1869999999994</v>
      </c>
    </row>
    <row r="6" spans="1:9" ht="12.75">
      <c r="A6" s="2"/>
      <c r="B6" s="15"/>
      <c r="C6" s="15"/>
      <c r="D6" s="15"/>
      <c r="E6" s="15"/>
      <c r="F6" s="15"/>
      <c r="G6" s="15"/>
      <c r="H6" s="15"/>
      <c r="I6" s="15"/>
    </row>
    <row r="7" spans="1:9" ht="12.75">
      <c r="A7" s="5" t="s">
        <v>1</v>
      </c>
      <c r="B7" s="15"/>
      <c r="C7" s="15"/>
      <c r="D7" s="15"/>
      <c r="E7" s="15"/>
      <c r="F7" s="15"/>
      <c r="G7" s="15"/>
      <c r="H7" s="15"/>
      <c r="I7" s="15"/>
    </row>
    <row r="8" spans="1:9" ht="12.75">
      <c r="A8" s="2"/>
      <c r="B8" s="15"/>
      <c r="C8" s="15"/>
      <c r="D8" s="15"/>
      <c r="E8" s="15"/>
      <c r="F8" s="15"/>
      <c r="G8" s="15"/>
      <c r="H8" s="15"/>
      <c r="I8" s="15"/>
    </row>
    <row r="9" spans="1:9" ht="12.75">
      <c r="A9" s="5" t="s">
        <v>2</v>
      </c>
      <c r="B9" s="61">
        <f>B10</f>
        <v>0</v>
      </c>
      <c r="C9" s="61">
        <f aca="true" t="shared" si="1" ref="C9:I9">C10</f>
        <v>0</v>
      </c>
      <c r="D9" s="61">
        <f t="shared" si="1"/>
        <v>0</v>
      </c>
      <c r="E9" s="61">
        <f t="shared" si="1"/>
        <v>0</v>
      </c>
      <c r="F9" s="61">
        <f t="shared" si="1"/>
        <v>0</v>
      </c>
      <c r="G9" s="61">
        <f t="shared" si="1"/>
        <v>0</v>
      </c>
      <c r="H9" s="61">
        <f t="shared" si="1"/>
        <v>0</v>
      </c>
      <c r="I9" s="61">
        <f t="shared" si="1"/>
        <v>0</v>
      </c>
    </row>
    <row r="10" spans="1:9" ht="12.75">
      <c r="A10" s="6" t="s">
        <v>3</v>
      </c>
      <c r="B10" s="15"/>
      <c r="C10" s="15"/>
      <c r="D10" s="15"/>
      <c r="E10" s="15"/>
      <c r="F10" s="15"/>
      <c r="G10" s="15"/>
      <c r="H10" s="15"/>
      <c r="I10" s="15"/>
    </row>
    <row r="11" spans="1:9" ht="12.75">
      <c r="A11" s="7" t="s">
        <v>4</v>
      </c>
      <c r="B11" s="15"/>
      <c r="C11" s="15"/>
      <c r="D11" s="15"/>
      <c r="E11" s="15"/>
      <c r="F11" s="15"/>
      <c r="G11" s="15"/>
      <c r="H11" s="15"/>
      <c r="I11" s="15"/>
    </row>
    <row r="12" spans="1:9" ht="12.75">
      <c r="A12" s="5" t="s">
        <v>5</v>
      </c>
      <c r="B12" s="61">
        <f>SUM(B13:B14)</f>
        <v>0</v>
      </c>
      <c r="C12" s="61">
        <f aca="true" t="shared" si="2" ref="C12:I12">SUM(C13:C14)</f>
        <v>0</v>
      </c>
      <c r="D12" s="61">
        <f t="shared" si="2"/>
        <v>0</v>
      </c>
      <c r="E12" s="61">
        <f t="shared" si="2"/>
        <v>0</v>
      </c>
      <c r="F12" s="61">
        <f t="shared" si="2"/>
        <v>0</v>
      </c>
      <c r="G12" s="61">
        <f t="shared" si="2"/>
        <v>0</v>
      </c>
      <c r="H12" s="61">
        <f t="shared" si="2"/>
        <v>0</v>
      </c>
      <c r="I12" s="61">
        <f t="shared" si="2"/>
        <v>110.63</v>
      </c>
    </row>
    <row r="13" spans="1:9" ht="12.75">
      <c r="A13" s="2" t="s">
        <v>6</v>
      </c>
      <c r="B13" s="15"/>
      <c r="C13" s="15"/>
      <c r="D13" s="15"/>
      <c r="E13" s="15"/>
      <c r="F13" s="15"/>
      <c r="G13" s="15"/>
      <c r="H13" s="15"/>
      <c r="I13" s="15"/>
    </row>
    <row r="14" spans="1:9" ht="12.75">
      <c r="A14" s="6" t="s">
        <v>7</v>
      </c>
      <c r="B14" s="16"/>
      <c r="C14" s="16"/>
      <c r="D14" s="16"/>
      <c r="E14" s="16"/>
      <c r="F14" s="16"/>
      <c r="G14" s="15"/>
      <c r="H14" s="18"/>
      <c r="I14" s="15">
        <v>110.63</v>
      </c>
    </row>
    <row r="15" spans="1:9" ht="12.75">
      <c r="A15" s="2"/>
      <c r="B15" s="15"/>
      <c r="C15" s="15"/>
      <c r="D15" s="15"/>
      <c r="E15" s="15"/>
      <c r="F15" s="15"/>
      <c r="G15" s="15"/>
      <c r="H15" s="15"/>
      <c r="I15" s="15"/>
    </row>
    <row r="16" spans="1:9" ht="12.75">
      <c r="A16" s="5" t="s">
        <v>8</v>
      </c>
      <c r="B16" s="61">
        <f>SUM(B17:B19)</f>
        <v>0</v>
      </c>
      <c r="C16" s="61">
        <f aca="true" t="shared" si="3" ref="C16:I16">SUM(C17:C19)</f>
        <v>0</v>
      </c>
      <c r="D16" s="61">
        <f t="shared" si="3"/>
        <v>0</v>
      </c>
      <c r="E16" s="61">
        <f t="shared" si="3"/>
        <v>0</v>
      </c>
      <c r="F16" s="61">
        <f t="shared" si="3"/>
        <v>0</v>
      </c>
      <c r="G16" s="61">
        <f t="shared" si="3"/>
        <v>0</v>
      </c>
      <c r="H16" s="61">
        <f t="shared" si="3"/>
        <v>161.75</v>
      </c>
      <c r="I16" s="61">
        <f t="shared" si="3"/>
        <v>171.78</v>
      </c>
    </row>
    <row r="17" spans="1:9" ht="12.75">
      <c r="A17" s="2" t="s">
        <v>9</v>
      </c>
      <c r="B17" s="16"/>
      <c r="C17" s="16"/>
      <c r="D17" s="16"/>
      <c r="E17" s="16"/>
      <c r="F17" s="16"/>
      <c r="G17" s="15"/>
      <c r="H17" s="18"/>
      <c r="I17" s="15">
        <v>5.15</v>
      </c>
    </row>
    <row r="18" spans="1:9" ht="12.75">
      <c r="A18" s="8" t="s">
        <v>10</v>
      </c>
      <c r="B18" s="15"/>
      <c r="C18" s="15"/>
      <c r="D18" s="15"/>
      <c r="E18" s="15"/>
      <c r="F18" s="15"/>
      <c r="G18" s="15"/>
      <c r="H18" s="15"/>
      <c r="I18" s="15"/>
    </row>
    <row r="19" spans="1:9" ht="12.75">
      <c r="A19" s="6" t="s">
        <v>11</v>
      </c>
      <c r="B19" s="16"/>
      <c r="C19" s="16"/>
      <c r="D19" s="16"/>
      <c r="E19" s="16"/>
      <c r="F19" s="16"/>
      <c r="G19" s="15"/>
      <c r="H19" s="18">
        <v>161.75</v>
      </c>
      <c r="I19" s="15">
        <v>166.63</v>
      </c>
    </row>
    <row r="20" spans="1:9" ht="12.75">
      <c r="A20" s="2" t="s">
        <v>4</v>
      </c>
      <c r="B20" s="15"/>
      <c r="C20" s="15"/>
      <c r="D20" s="15"/>
      <c r="E20" s="15"/>
      <c r="F20" s="15"/>
      <c r="G20" s="15"/>
      <c r="H20" s="15"/>
      <c r="I20" s="15"/>
    </row>
    <row r="21" spans="1:9" ht="12.75">
      <c r="A21" s="5" t="s">
        <v>12</v>
      </c>
      <c r="B21" s="15"/>
      <c r="C21" s="15"/>
      <c r="D21" s="15"/>
      <c r="E21" s="15"/>
      <c r="F21" s="15"/>
      <c r="G21" s="15"/>
      <c r="H21" s="15"/>
      <c r="I21" s="15"/>
    </row>
    <row r="22" spans="1:9" ht="12.75">
      <c r="A22" s="2"/>
      <c r="B22" s="15"/>
      <c r="C22" s="15"/>
      <c r="D22" s="15"/>
      <c r="E22" s="15"/>
      <c r="F22" s="15"/>
      <c r="G22" s="15"/>
      <c r="H22" s="15"/>
      <c r="I22" s="15"/>
    </row>
    <row r="23" spans="1:9" ht="12.75">
      <c r="A23" s="5" t="s">
        <v>13</v>
      </c>
      <c r="B23" s="61">
        <f>SUM(B24:B38)</f>
        <v>0</v>
      </c>
      <c r="C23" s="61">
        <f aca="true" t="shared" si="4" ref="C23:I23">SUM(C24:C38)</f>
        <v>0</v>
      </c>
      <c r="D23" s="61">
        <f t="shared" si="4"/>
        <v>0</v>
      </c>
      <c r="E23" s="61">
        <f t="shared" si="4"/>
        <v>0</v>
      </c>
      <c r="F23" s="61">
        <f t="shared" si="4"/>
        <v>0</v>
      </c>
      <c r="G23" s="61">
        <f t="shared" si="4"/>
        <v>0</v>
      </c>
      <c r="H23" s="61">
        <f t="shared" si="4"/>
        <v>0</v>
      </c>
      <c r="I23" s="61">
        <f t="shared" si="4"/>
        <v>0</v>
      </c>
    </row>
    <row r="24" spans="1:9" ht="12.75">
      <c r="A24" s="2" t="s">
        <v>14</v>
      </c>
      <c r="B24" s="15"/>
      <c r="C24" s="15"/>
      <c r="D24" s="15"/>
      <c r="E24" s="15"/>
      <c r="F24" s="15"/>
      <c r="G24" s="15"/>
      <c r="H24" s="15"/>
      <c r="I24" s="15"/>
    </row>
    <row r="25" spans="1:9" ht="12.75">
      <c r="A25" s="2" t="s">
        <v>15</v>
      </c>
      <c r="B25" s="15"/>
      <c r="C25" s="15"/>
      <c r="D25" s="15"/>
      <c r="E25" s="15"/>
      <c r="F25" s="15"/>
      <c r="G25" s="15"/>
      <c r="H25" s="15"/>
      <c r="I25" s="15"/>
    </row>
    <row r="26" spans="1:9" ht="12.75">
      <c r="A26" s="2" t="s">
        <v>16</v>
      </c>
      <c r="B26" s="15"/>
      <c r="C26" s="15"/>
      <c r="D26" s="15"/>
      <c r="E26" s="15"/>
      <c r="F26" s="15"/>
      <c r="G26" s="15"/>
      <c r="H26" s="15"/>
      <c r="I26" s="15"/>
    </row>
    <row r="27" spans="1:9" ht="12.75">
      <c r="A27" s="2" t="s">
        <v>17</v>
      </c>
      <c r="B27" s="15"/>
      <c r="C27" s="15"/>
      <c r="D27" s="15"/>
      <c r="E27" s="15"/>
      <c r="F27" s="15"/>
      <c r="G27" s="15"/>
      <c r="H27" s="15"/>
      <c r="I27" s="15"/>
    </row>
    <row r="28" spans="1:9" ht="12.75">
      <c r="A28" s="2" t="s">
        <v>18</v>
      </c>
      <c r="B28" s="15"/>
      <c r="C28" s="15"/>
      <c r="D28" s="15"/>
      <c r="E28" s="15"/>
      <c r="F28" s="15"/>
      <c r="G28" s="15"/>
      <c r="H28" s="15"/>
      <c r="I28" s="15"/>
    </row>
    <row r="29" spans="1:9" ht="12.75">
      <c r="A29" s="2" t="s">
        <v>19</v>
      </c>
      <c r="B29" s="15"/>
      <c r="C29" s="15"/>
      <c r="D29" s="15"/>
      <c r="E29" s="15"/>
      <c r="F29" s="15"/>
      <c r="G29" s="15"/>
      <c r="H29" s="15"/>
      <c r="I29" s="15"/>
    </row>
    <row r="30" spans="1:9" ht="12.75">
      <c r="A30" s="2" t="s">
        <v>20</v>
      </c>
      <c r="B30" s="15"/>
      <c r="C30" s="15"/>
      <c r="D30" s="15"/>
      <c r="E30" s="15"/>
      <c r="F30" s="15"/>
      <c r="G30" s="15"/>
      <c r="H30" s="15"/>
      <c r="I30" s="15"/>
    </row>
    <row r="31" spans="1:9" ht="12.75">
      <c r="A31" s="2" t="s">
        <v>21</v>
      </c>
      <c r="B31" s="15"/>
      <c r="C31" s="15"/>
      <c r="D31" s="15"/>
      <c r="E31" s="15"/>
      <c r="F31" s="15"/>
      <c r="G31" s="15"/>
      <c r="H31" s="15"/>
      <c r="I31" s="15"/>
    </row>
    <row r="32" spans="1:9" ht="12.75">
      <c r="A32" s="2" t="s">
        <v>22</v>
      </c>
      <c r="B32" s="15"/>
      <c r="C32" s="15"/>
      <c r="D32" s="15"/>
      <c r="E32" s="15"/>
      <c r="F32" s="15"/>
      <c r="G32" s="15"/>
      <c r="H32" s="15"/>
      <c r="I32" s="15"/>
    </row>
    <row r="33" spans="1:9" ht="12.75">
      <c r="A33" s="2" t="s">
        <v>23</v>
      </c>
      <c r="B33" s="15"/>
      <c r="C33" s="15"/>
      <c r="D33" s="15"/>
      <c r="E33" s="15"/>
      <c r="F33" s="15"/>
      <c r="G33" s="15"/>
      <c r="H33" s="15"/>
      <c r="I33" s="15"/>
    </row>
    <row r="34" spans="1:9" ht="12.75">
      <c r="A34" s="2" t="s">
        <v>24</v>
      </c>
      <c r="B34" s="15"/>
      <c r="C34" s="15"/>
      <c r="D34" s="15"/>
      <c r="E34" s="15"/>
      <c r="F34" s="15"/>
      <c r="G34" s="15"/>
      <c r="H34" s="15"/>
      <c r="I34" s="15"/>
    </row>
    <row r="35" spans="1:9" ht="12.75">
      <c r="A35" s="2" t="s">
        <v>25</v>
      </c>
      <c r="B35" s="15"/>
      <c r="C35" s="15"/>
      <c r="D35" s="15"/>
      <c r="E35" s="15"/>
      <c r="F35" s="15"/>
      <c r="G35" s="15"/>
      <c r="H35" s="15"/>
      <c r="I35" s="15"/>
    </row>
    <row r="36" spans="1:9" ht="12.75">
      <c r="A36" s="2" t="s">
        <v>26</v>
      </c>
      <c r="B36" s="15"/>
      <c r="C36" s="15"/>
      <c r="D36" s="15"/>
      <c r="E36" s="15"/>
      <c r="F36" s="15"/>
      <c r="G36" s="15"/>
      <c r="H36" s="15"/>
      <c r="I36" s="15"/>
    </row>
    <row r="37" spans="1:9" ht="12.75">
      <c r="A37" s="6" t="s">
        <v>27</v>
      </c>
      <c r="B37" s="15"/>
      <c r="C37" s="15"/>
      <c r="D37" s="15"/>
      <c r="E37" s="15"/>
      <c r="F37" s="15"/>
      <c r="G37" s="15"/>
      <c r="H37" s="15"/>
      <c r="I37" s="15"/>
    </row>
    <row r="38" spans="1:9" ht="12.75">
      <c r="A38" s="6" t="s">
        <v>28</v>
      </c>
      <c r="B38" s="15"/>
      <c r="C38" s="15"/>
      <c r="D38" s="15"/>
      <c r="E38" s="15"/>
      <c r="F38" s="15"/>
      <c r="G38" s="15"/>
      <c r="H38" s="15"/>
      <c r="I38" s="15"/>
    </row>
    <row r="39" spans="1:9" ht="12.75">
      <c r="A39" s="2"/>
      <c r="B39" s="15"/>
      <c r="C39" s="15"/>
      <c r="D39" s="15"/>
      <c r="E39" s="15"/>
      <c r="F39" s="15"/>
      <c r="G39" s="15"/>
      <c r="H39" s="15"/>
      <c r="I39" s="15"/>
    </row>
    <row r="40" spans="1:9" ht="12.75">
      <c r="A40" s="5" t="s">
        <v>29</v>
      </c>
      <c r="B40" s="61">
        <f>SUM(B41:B43)</f>
        <v>17213.38</v>
      </c>
      <c r="C40" s="61">
        <f aca="true" t="shared" si="5" ref="C40:I40">SUM(C41:C43)</f>
        <v>17240.38</v>
      </c>
      <c r="D40" s="61">
        <f t="shared" si="5"/>
        <v>17457.48</v>
      </c>
      <c r="E40" s="61">
        <f t="shared" si="5"/>
        <v>17971.58</v>
      </c>
      <c r="F40" s="61">
        <f t="shared" si="5"/>
        <v>17014.78</v>
      </c>
      <c r="G40" s="61">
        <f t="shared" si="5"/>
        <v>2051.2</v>
      </c>
      <c r="H40" s="61">
        <f t="shared" si="5"/>
        <v>2051.2</v>
      </c>
      <c r="I40" s="61">
        <f t="shared" si="5"/>
        <v>2295.2799999999997</v>
      </c>
    </row>
    <row r="41" spans="1:9" ht="12.75">
      <c r="A41" s="2" t="s">
        <v>30</v>
      </c>
      <c r="B41" s="15"/>
      <c r="C41" s="15"/>
      <c r="D41" s="15"/>
      <c r="E41" s="15"/>
      <c r="F41" s="15"/>
      <c r="G41" s="15"/>
      <c r="H41" s="15"/>
      <c r="I41" s="15"/>
    </row>
    <row r="42" spans="1:9" ht="12.75">
      <c r="A42" s="2" t="s">
        <v>31</v>
      </c>
      <c r="B42" s="16">
        <v>17213.38</v>
      </c>
      <c r="C42" s="16">
        <v>17240.38</v>
      </c>
      <c r="D42" s="16">
        <v>17457.48</v>
      </c>
      <c r="E42" s="16">
        <v>17971.58</v>
      </c>
      <c r="F42" s="16">
        <v>17014.78</v>
      </c>
      <c r="G42" s="20">
        <v>2051.2</v>
      </c>
      <c r="H42" s="20">
        <v>2051.2</v>
      </c>
      <c r="I42" s="20">
        <v>2051.2</v>
      </c>
    </row>
    <row r="43" spans="1:9" ht="12.75">
      <c r="A43" s="2" t="s">
        <v>32</v>
      </c>
      <c r="B43" s="16"/>
      <c r="C43" s="16"/>
      <c r="D43" s="16"/>
      <c r="E43" s="16"/>
      <c r="F43" s="16"/>
      <c r="G43" s="18"/>
      <c r="H43" s="18"/>
      <c r="I43" s="15">
        <v>244.08</v>
      </c>
    </row>
    <row r="44" spans="1:9" ht="12.75">
      <c r="A44" s="2"/>
      <c r="B44" s="15"/>
      <c r="C44" s="15"/>
      <c r="D44" s="15"/>
      <c r="E44" s="15"/>
      <c r="F44" s="15"/>
      <c r="G44" s="15"/>
      <c r="H44" s="15"/>
      <c r="I44" s="15"/>
    </row>
    <row r="45" spans="1:9" ht="12.75">
      <c r="A45" s="5" t="s">
        <v>33</v>
      </c>
      <c r="B45" s="61">
        <f>SUM(B46:B56)</f>
        <v>2671.29</v>
      </c>
      <c r="C45" s="61">
        <f aca="true" t="shared" si="6" ref="C45:I45">SUM(C46:C56)</f>
        <v>2671.29</v>
      </c>
      <c r="D45" s="61">
        <f t="shared" si="6"/>
        <v>2671.29</v>
      </c>
      <c r="E45" s="61">
        <f t="shared" si="6"/>
        <v>2671.29</v>
      </c>
      <c r="F45" s="61">
        <f t="shared" si="6"/>
        <v>2671.29</v>
      </c>
      <c r="G45" s="61">
        <f t="shared" si="6"/>
        <v>-7.25</v>
      </c>
      <c r="H45" s="61">
        <f t="shared" si="6"/>
        <v>0</v>
      </c>
      <c r="I45" s="61">
        <f t="shared" si="6"/>
        <v>204.49699999999999</v>
      </c>
    </row>
    <row r="46" spans="1:9" ht="12.75">
      <c r="A46" s="2" t="s">
        <v>34</v>
      </c>
      <c r="B46" s="16"/>
      <c r="C46" s="16"/>
      <c r="D46" s="16"/>
      <c r="E46" s="16"/>
      <c r="F46" s="16"/>
      <c r="G46" s="15">
        <v>-7.25</v>
      </c>
      <c r="H46" s="18"/>
      <c r="I46" s="15"/>
    </row>
    <row r="47" spans="1:9" ht="12.75">
      <c r="A47" s="6" t="s">
        <v>35</v>
      </c>
      <c r="B47" s="16"/>
      <c r="C47" s="16"/>
      <c r="D47" s="16"/>
      <c r="E47" s="16"/>
      <c r="F47" s="16"/>
      <c r="G47" s="15"/>
      <c r="H47" s="18"/>
      <c r="I47" s="15">
        <v>66.85</v>
      </c>
    </row>
    <row r="48" spans="1:9" ht="12.75">
      <c r="A48" s="6" t="s">
        <v>36</v>
      </c>
      <c r="B48" s="16"/>
      <c r="C48" s="16"/>
      <c r="D48" s="16"/>
      <c r="E48" s="16"/>
      <c r="F48" s="16"/>
      <c r="G48" s="15"/>
      <c r="H48" s="18"/>
      <c r="I48" s="15">
        <v>25.78</v>
      </c>
    </row>
    <row r="49" spans="1:9" ht="12.75">
      <c r="A49" s="6" t="s">
        <v>37</v>
      </c>
      <c r="B49" s="15"/>
      <c r="C49" s="15"/>
      <c r="D49" s="15"/>
      <c r="E49" s="15"/>
      <c r="F49" s="15"/>
      <c r="G49" s="15"/>
      <c r="H49" s="15"/>
      <c r="I49" s="15"/>
    </row>
    <row r="50" spans="1:9" ht="12.75">
      <c r="A50" s="9" t="s">
        <v>38</v>
      </c>
      <c r="B50" s="15"/>
      <c r="C50" s="15"/>
      <c r="D50" s="15"/>
      <c r="E50" s="15"/>
      <c r="F50" s="15"/>
      <c r="G50" s="15"/>
      <c r="H50" s="15"/>
      <c r="I50" s="15"/>
    </row>
    <row r="51" spans="1:9" ht="12.75">
      <c r="A51" s="6" t="s">
        <v>39</v>
      </c>
      <c r="B51" s="16"/>
      <c r="C51" s="16"/>
      <c r="D51" s="16"/>
      <c r="E51" s="16"/>
      <c r="F51" s="16"/>
      <c r="G51" s="15"/>
      <c r="H51" s="18"/>
      <c r="I51" s="15">
        <v>10.74</v>
      </c>
    </row>
    <row r="52" spans="1:9" ht="12.75">
      <c r="A52" s="6" t="s">
        <v>40</v>
      </c>
      <c r="B52" s="16"/>
      <c r="C52" s="16"/>
      <c r="D52" s="16"/>
      <c r="E52" s="16"/>
      <c r="F52" s="16"/>
      <c r="G52" s="15"/>
      <c r="H52" s="18"/>
      <c r="I52" s="15">
        <v>13.11</v>
      </c>
    </row>
    <row r="53" spans="1:9" ht="12.75">
      <c r="A53" s="6" t="s">
        <v>41</v>
      </c>
      <c r="B53" s="15"/>
      <c r="C53" s="15"/>
      <c r="D53" s="15"/>
      <c r="E53" s="15"/>
      <c r="F53" s="15"/>
      <c r="G53" s="15"/>
      <c r="H53" s="15"/>
      <c r="I53" s="15"/>
    </row>
    <row r="54" spans="1:9" ht="12.75">
      <c r="A54" s="6" t="s">
        <v>42</v>
      </c>
      <c r="B54" s="15"/>
      <c r="C54" s="15"/>
      <c r="D54" s="15"/>
      <c r="E54" s="15"/>
      <c r="F54" s="15"/>
      <c r="G54" s="15"/>
      <c r="H54" s="15"/>
      <c r="I54" s="15"/>
    </row>
    <row r="55" spans="1:9" ht="12.75">
      <c r="A55" s="9" t="s">
        <v>43</v>
      </c>
      <c r="B55" s="15"/>
      <c r="C55" s="15"/>
      <c r="D55" s="15"/>
      <c r="E55" s="15"/>
      <c r="F55" s="15"/>
      <c r="G55" s="15"/>
      <c r="H55" s="15"/>
      <c r="I55" s="15"/>
    </row>
    <row r="56" spans="1:9" ht="12.75">
      <c r="A56" s="9" t="s">
        <v>44</v>
      </c>
      <c r="B56" s="15">
        <v>2671.29</v>
      </c>
      <c r="C56" s="15">
        <v>2671.29</v>
      </c>
      <c r="D56" s="15">
        <v>2671.29</v>
      </c>
      <c r="E56" s="15">
        <v>2671.29</v>
      </c>
      <c r="F56" s="15">
        <v>2671.29</v>
      </c>
      <c r="G56" s="15"/>
      <c r="H56" s="15"/>
      <c r="I56" s="15">
        <v>88.017</v>
      </c>
    </row>
    <row r="57" spans="1:9" ht="12.75">
      <c r="A57" s="9"/>
      <c r="B57" s="15"/>
      <c r="C57" s="15"/>
      <c r="D57" s="15"/>
      <c r="E57" s="15"/>
      <c r="F57" s="15"/>
      <c r="G57" s="15"/>
      <c r="H57" s="15"/>
      <c r="I57" s="15"/>
    </row>
    <row r="58" spans="1:9" ht="12.75">
      <c r="A58" s="4" t="s">
        <v>45</v>
      </c>
      <c r="B58" s="19">
        <f>SUM(B59:B65)</f>
        <v>0</v>
      </c>
      <c r="C58" s="19">
        <f aca="true" t="shared" si="7" ref="C58:I58">SUM(C59:C65)</f>
        <v>0</v>
      </c>
      <c r="D58" s="19">
        <f t="shared" si="7"/>
        <v>0</v>
      </c>
      <c r="E58" s="19">
        <f t="shared" si="7"/>
        <v>0</v>
      </c>
      <c r="F58" s="19">
        <f t="shared" si="7"/>
        <v>0</v>
      </c>
      <c r="G58" s="19">
        <f t="shared" si="7"/>
        <v>0</v>
      </c>
      <c r="H58" s="19">
        <f t="shared" si="7"/>
        <v>0</v>
      </c>
      <c r="I58" s="19">
        <f t="shared" si="7"/>
        <v>0</v>
      </c>
    </row>
    <row r="59" spans="1:9" ht="12.75">
      <c r="A59" s="2" t="s">
        <v>46</v>
      </c>
      <c r="B59" s="15"/>
      <c r="C59" s="15"/>
      <c r="D59" s="15"/>
      <c r="E59" s="15"/>
      <c r="F59" s="15"/>
      <c r="G59" s="15"/>
      <c r="H59" s="15"/>
      <c r="I59" s="15"/>
    </row>
    <row r="60" spans="1:9" ht="12.75">
      <c r="A60" s="2" t="s">
        <v>47</v>
      </c>
      <c r="B60" s="15"/>
      <c r="C60" s="15"/>
      <c r="D60" s="15"/>
      <c r="E60" s="15"/>
      <c r="F60" s="15"/>
      <c r="G60" s="15"/>
      <c r="H60" s="15"/>
      <c r="I60" s="15"/>
    </row>
    <row r="61" spans="1:9" ht="12.75">
      <c r="A61" s="2" t="s">
        <v>48</v>
      </c>
      <c r="B61" s="15"/>
      <c r="C61" s="15"/>
      <c r="D61" s="15"/>
      <c r="E61" s="15"/>
      <c r="F61" s="15"/>
      <c r="G61" s="15"/>
      <c r="H61" s="15"/>
      <c r="I61" s="15"/>
    </row>
    <row r="62" spans="1:9" ht="12.75">
      <c r="A62" s="2" t="s">
        <v>49</v>
      </c>
      <c r="B62" s="15"/>
      <c r="C62" s="15"/>
      <c r="D62" s="15"/>
      <c r="E62" s="15"/>
      <c r="F62" s="15"/>
      <c r="G62" s="15"/>
      <c r="H62" s="15"/>
      <c r="I62" s="15"/>
    </row>
    <row r="63" spans="1:9" ht="12.75">
      <c r="A63" s="2" t="s">
        <v>50</v>
      </c>
      <c r="B63" s="15"/>
      <c r="C63" s="15"/>
      <c r="D63" s="15"/>
      <c r="E63" s="15"/>
      <c r="F63" s="15"/>
      <c r="G63" s="15"/>
      <c r="H63" s="15"/>
      <c r="I63" s="15"/>
    </row>
    <row r="64" spans="1:9" ht="12.75">
      <c r="A64" s="2" t="s">
        <v>51</v>
      </c>
      <c r="B64" s="15"/>
      <c r="C64" s="15"/>
      <c r="D64" s="15"/>
      <c r="E64" s="15"/>
      <c r="F64" s="15"/>
      <c r="G64" s="15"/>
      <c r="H64" s="15"/>
      <c r="I64" s="15"/>
    </row>
    <row r="65" spans="1:9" ht="12.75">
      <c r="A65" s="2" t="s">
        <v>52</v>
      </c>
      <c r="B65" s="15"/>
      <c r="C65" s="15"/>
      <c r="D65" s="15"/>
      <c r="E65" s="15"/>
      <c r="F65" s="15"/>
      <c r="G65" s="15"/>
      <c r="H65" s="15"/>
      <c r="I65" s="15"/>
    </row>
    <row r="66" spans="1:9" ht="12.75">
      <c r="A66" s="2"/>
      <c r="B66" s="15"/>
      <c r="C66" s="15"/>
      <c r="D66" s="15"/>
      <c r="E66" s="15"/>
      <c r="F66" s="15"/>
      <c r="G66" s="15"/>
      <c r="H66" s="15"/>
      <c r="I66" s="15"/>
    </row>
    <row r="67" spans="1:9" ht="12.75">
      <c r="A67" s="4" t="s">
        <v>53</v>
      </c>
      <c r="B67" s="19">
        <f>SUM(B68:B70)</f>
        <v>36.1</v>
      </c>
      <c r="C67" s="19">
        <f aca="true" t="shared" si="8" ref="C67:I67">SUM(C68:C70)</f>
        <v>34.5</v>
      </c>
      <c r="D67" s="19">
        <f t="shared" si="8"/>
        <v>29.7</v>
      </c>
      <c r="E67" s="19">
        <f t="shared" si="8"/>
        <v>34</v>
      </c>
      <c r="F67" s="19">
        <f t="shared" si="8"/>
        <v>25.8</v>
      </c>
      <c r="G67" s="19">
        <f t="shared" si="8"/>
        <v>21.14</v>
      </c>
      <c r="H67" s="19">
        <f t="shared" si="8"/>
        <v>18.3</v>
      </c>
      <c r="I67" s="19">
        <f t="shared" si="8"/>
        <v>17.2</v>
      </c>
    </row>
    <row r="68" spans="1:9" ht="12.75">
      <c r="A68" s="2" t="s">
        <v>54</v>
      </c>
      <c r="B68" s="15"/>
      <c r="C68" s="15"/>
      <c r="D68" s="15"/>
      <c r="E68" s="15"/>
      <c r="F68" s="15"/>
      <c r="G68" s="15"/>
      <c r="H68" s="15"/>
      <c r="I68" s="15"/>
    </row>
    <row r="69" spans="1:9" ht="12.75">
      <c r="A69" s="2" t="s">
        <v>55</v>
      </c>
      <c r="B69" s="15"/>
      <c r="C69" s="15"/>
      <c r="D69" s="15"/>
      <c r="E69" s="15"/>
      <c r="F69" s="15"/>
      <c r="G69" s="15"/>
      <c r="H69" s="15"/>
      <c r="I69" s="15"/>
    </row>
    <row r="70" spans="1:9" ht="12.75">
      <c r="A70" s="2" t="s">
        <v>56</v>
      </c>
      <c r="B70" s="16">
        <v>36.1</v>
      </c>
      <c r="C70" s="16">
        <v>34.5</v>
      </c>
      <c r="D70" s="16">
        <v>29.7</v>
      </c>
      <c r="E70" s="16">
        <v>34</v>
      </c>
      <c r="F70" s="16">
        <v>25.8</v>
      </c>
      <c r="G70" s="15">
        <v>21.14</v>
      </c>
      <c r="H70" s="18">
        <v>18.3</v>
      </c>
      <c r="I70" s="20">
        <v>17.2</v>
      </c>
    </row>
    <row r="71" spans="1:9" ht="12.75">
      <c r="A71" s="2"/>
      <c r="B71" s="15"/>
      <c r="C71" s="15"/>
      <c r="D71" s="15"/>
      <c r="E71" s="15"/>
      <c r="F71" s="15"/>
      <c r="G71" s="15"/>
      <c r="H71" s="15"/>
      <c r="I71" s="15"/>
    </row>
    <row r="72" spans="1:9" ht="12.75">
      <c r="A72" s="4" t="s">
        <v>57</v>
      </c>
      <c r="B72" s="19">
        <f>B73</f>
        <v>0</v>
      </c>
      <c r="C72" s="19">
        <f aca="true" t="shared" si="9" ref="C72:I72">C73</f>
        <v>0</v>
      </c>
      <c r="D72" s="19">
        <f t="shared" si="9"/>
        <v>0</v>
      </c>
      <c r="E72" s="19">
        <f t="shared" si="9"/>
        <v>0</v>
      </c>
      <c r="F72" s="19">
        <f t="shared" si="9"/>
        <v>0</v>
      </c>
      <c r="G72" s="19">
        <f t="shared" si="9"/>
        <v>24182.43</v>
      </c>
      <c r="H72" s="19">
        <f t="shared" si="9"/>
        <v>23496.68</v>
      </c>
      <c r="I72" s="19">
        <f t="shared" si="9"/>
        <v>48896.29</v>
      </c>
    </row>
    <row r="73" spans="1:9" ht="12.75">
      <c r="A73" s="2" t="s">
        <v>58</v>
      </c>
      <c r="B73" s="16"/>
      <c r="C73" s="16"/>
      <c r="D73" s="16"/>
      <c r="E73" s="16"/>
      <c r="F73" s="16"/>
      <c r="G73" s="17">
        <v>24182.43</v>
      </c>
      <c r="H73" s="18">
        <v>23496.68</v>
      </c>
      <c r="I73" s="17">
        <v>48896.29</v>
      </c>
    </row>
    <row r="74" spans="1:9" ht="12.75">
      <c r="A74" s="2"/>
      <c r="B74" s="15"/>
      <c r="C74" s="15"/>
      <c r="D74" s="15"/>
      <c r="E74" s="15"/>
      <c r="F74" s="15"/>
      <c r="G74" s="15"/>
      <c r="H74" s="15"/>
      <c r="I74" s="15"/>
    </row>
    <row r="75" spans="1:9" ht="12.75">
      <c r="A75" s="4" t="s">
        <v>59</v>
      </c>
      <c r="B75" s="15"/>
      <c r="C75" s="15"/>
      <c r="D75" s="15"/>
      <c r="E75" s="15"/>
      <c r="F75" s="15"/>
      <c r="G75" s="15"/>
      <c r="H75" s="15"/>
      <c r="I75" s="15"/>
    </row>
    <row r="76" spans="1:9" ht="12.75">
      <c r="A76" s="2" t="s">
        <v>60</v>
      </c>
      <c r="B76" s="15"/>
      <c r="C76" s="15"/>
      <c r="D76" s="15"/>
      <c r="E76" s="15"/>
      <c r="F76" s="15"/>
      <c r="G76" s="15"/>
      <c r="H76" s="15"/>
      <c r="I76" s="15"/>
    </row>
    <row r="77" spans="1:9" ht="12.75">
      <c r="A77" s="4" t="s">
        <v>61</v>
      </c>
      <c r="B77" s="15"/>
      <c r="C77" s="15"/>
      <c r="D77" s="15"/>
      <c r="E77" s="15"/>
      <c r="F77" s="15"/>
      <c r="G77" s="15"/>
      <c r="H77" s="15"/>
      <c r="I77" s="15"/>
    </row>
    <row r="78" spans="1:9" ht="12.75">
      <c r="A78" s="2" t="s">
        <v>62</v>
      </c>
      <c r="B78" s="15"/>
      <c r="C78" s="15"/>
      <c r="D78" s="15"/>
      <c r="E78" s="15"/>
      <c r="F78" s="15"/>
      <c r="G78" s="15"/>
      <c r="H78" s="15"/>
      <c r="I78" s="15"/>
    </row>
    <row r="79" spans="1:9" ht="12.75">
      <c r="A79" s="4" t="s">
        <v>63</v>
      </c>
      <c r="B79" s="19">
        <f>B80</f>
        <v>2579.5</v>
      </c>
      <c r="C79" s="19">
        <f aca="true" t="shared" si="10" ref="C79:I79">C80</f>
        <v>2544</v>
      </c>
      <c r="D79" s="19">
        <f t="shared" si="10"/>
        <v>2073.4</v>
      </c>
      <c r="E79" s="19">
        <f t="shared" si="10"/>
        <v>2113.6</v>
      </c>
      <c r="F79" s="19">
        <f t="shared" si="10"/>
        <v>2203.7</v>
      </c>
      <c r="G79" s="19">
        <f t="shared" si="10"/>
        <v>1383.24</v>
      </c>
      <c r="H79" s="19">
        <f t="shared" si="10"/>
        <v>1687.37</v>
      </c>
      <c r="I79" s="19">
        <f t="shared" si="10"/>
        <v>1522.38</v>
      </c>
    </row>
    <row r="80" spans="1:9" ht="12.75">
      <c r="A80" s="2" t="s">
        <v>64</v>
      </c>
      <c r="B80" s="16">
        <v>2579.5</v>
      </c>
      <c r="C80" s="16">
        <v>2544</v>
      </c>
      <c r="D80" s="16">
        <v>2073.4</v>
      </c>
      <c r="E80" s="16">
        <v>2113.6</v>
      </c>
      <c r="F80" s="16">
        <v>2203.7</v>
      </c>
      <c r="G80" s="18">
        <v>1383.24</v>
      </c>
      <c r="H80" s="18">
        <v>1687.37</v>
      </c>
      <c r="I80" s="17">
        <v>1522.38</v>
      </c>
    </row>
    <row r="81" spans="1:9" ht="12.75">
      <c r="A81" s="2"/>
      <c r="B81" s="15"/>
      <c r="C81" s="15"/>
      <c r="D81" s="15"/>
      <c r="E81" s="15"/>
      <c r="F81" s="15"/>
      <c r="G81" s="15"/>
      <c r="H81" s="15"/>
      <c r="I81" s="15"/>
    </row>
    <row r="82" spans="1:9" ht="12.75">
      <c r="A82" s="4" t="s">
        <v>65</v>
      </c>
      <c r="B82" s="19">
        <f>SUM(B83:B85)</f>
        <v>0</v>
      </c>
      <c r="C82" s="19">
        <f aca="true" t="shared" si="11" ref="C82:I82">SUM(C83:C85)</f>
        <v>0</v>
      </c>
      <c r="D82" s="19">
        <f t="shared" si="11"/>
        <v>0</v>
      </c>
      <c r="E82" s="19">
        <f t="shared" si="11"/>
        <v>0</v>
      </c>
      <c r="F82" s="19">
        <f t="shared" si="11"/>
        <v>0</v>
      </c>
      <c r="G82" s="19">
        <f t="shared" si="11"/>
        <v>0</v>
      </c>
      <c r="H82" s="19">
        <f t="shared" si="11"/>
        <v>0</v>
      </c>
      <c r="I82" s="19">
        <f t="shared" si="11"/>
        <v>0</v>
      </c>
    </row>
    <row r="83" spans="1:9" ht="12.75">
      <c r="A83" s="2" t="s">
        <v>66</v>
      </c>
      <c r="B83" s="15"/>
      <c r="C83" s="15"/>
      <c r="D83" s="15"/>
      <c r="E83" s="15"/>
      <c r="F83" s="15"/>
      <c r="G83" s="15"/>
      <c r="H83" s="15"/>
      <c r="I83" s="15"/>
    </row>
    <row r="84" spans="1:9" ht="12.75">
      <c r="A84" s="2" t="s">
        <v>67</v>
      </c>
      <c r="B84" s="15"/>
      <c r="C84" s="15"/>
      <c r="D84" s="15"/>
      <c r="E84" s="15"/>
      <c r="F84" s="15"/>
      <c r="G84" s="15"/>
      <c r="H84" s="15"/>
      <c r="I84" s="15"/>
    </row>
    <row r="85" spans="1:9" ht="12.75">
      <c r="A85" s="2" t="s">
        <v>68</v>
      </c>
      <c r="B85" s="15"/>
      <c r="C85" s="15"/>
      <c r="D85" s="15"/>
      <c r="E85" s="15"/>
      <c r="F85" s="15"/>
      <c r="G85" s="15"/>
      <c r="H85" s="15"/>
      <c r="I85" s="15"/>
    </row>
    <row r="86" spans="1:9" ht="12.75">
      <c r="A86" s="2"/>
      <c r="B86" s="15"/>
      <c r="C86" s="15"/>
      <c r="D86" s="15"/>
      <c r="E86" s="15"/>
      <c r="F86" s="15"/>
      <c r="G86" s="15"/>
      <c r="H86" s="15"/>
      <c r="I86" s="15"/>
    </row>
    <row r="87" spans="1:9" ht="12.75">
      <c r="A87" s="4" t="s">
        <v>69</v>
      </c>
      <c r="B87" s="19">
        <f>SUM(B88:B95)</f>
        <v>4675.15</v>
      </c>
      <c r="C87" s="19">
        <f aca="true" t="shared" si="12" ref="C87:I87">SUM(C88:C95)</f>
        <v>4675.15</v>
      </c>
      <c r="D87" s="19">
        <f t="shared" si="12"/>
        <v>4675.15</v>
      </c>
      <c r="E87" s="19">
        <f t="shared" si="12"/>
        <v>4675.15</v>
      </c>
      <c r="F87" s="19">
        <f t="shared" si="12"/>
        <v>4675.15</v>
      </c>
      <c r="G87" s="19">
        <f t="shared" si="12"/>
        <v>0</v>
      </c>
      <c r="H87" s="19">
        <f t="shared" si="12"/>
        <v>0</v>
      </c>
      <c r="I87" s="19">
        <f t="shared" si="12"/>
        <v>213.70999999999998</v>
      </c>
    </row>
    <row r="88" spans="1:9" ht="12.75">
      <c r="A88" s="2" t="s">
        <v>70</v>
      </c>
      <c r="B88" s="15"/>
      <c r="C88" s="15"/>
      <c r="D88" s="15"/>
      <c r="E88" s="15"/>
      <c r="F88" s="15"/>
      <c r="G88" s="15"/>
      <c r="H88" s="15"/>
      <c r="I88" s="15"/>
    </row>
    <row r="89" spans="1:9" ht="12.75">
      <c r="A89" s="2" t="s">
        <v>71</v>
      </c>
      <c r="B89" s="15"/>
      <c r="C89" s="15"/>
      <c r="D89" s="15"/>
      <c r="E89" s="15"/>
      <c r="F89" s="15"/>
      <c r="G89" s="15"/>
      <c r="H89" s="15"/>
      <c r="I89" s="15"/>
    </row>
    <row r="90" spans="1:9" ht="12.75">
      <c r="A90" s="2" t="s">
        <v>72</v>
      </c>
      <c r="B90" s="15"/>
      <c r="C90" s="15"/>
      <c r="D90" s="15"/>
      <c r="E90" s="15"/>
      <c r="F90" s="15"/>
      <c r="G90" s="15"/>
      <c r="H90" s="15"/>
      <c r="I90" s="15"/>
    </row>
    <row r="91" spans="1:9" ht="12.75">
      <c r="A91" s="2" t="s">
        <v>73</v>
      </c>
      <c r="B91" s="16">
        <v>3135.29</v>
      </c>
      <c r="C91" s="16">
        <v>3135.29</v>
      </c>
      <c r="D91" s="16">
        <v>3135.29</v>
      </c>
      <c r="E91" s="16">
        <v>3135.29</v>
      </c>
      <c r="F91" s="16">
        <v>3135.29</v>
      </c>
      <c r="G91" s="20"/>
      <c r="H91" s="18"/>
      <c r="I91" s="15"/>
    </row>
    <row r="92" spans="1:9" ht="12.75">
      <c r="A92" s="2" t="s">
        <v>74</v>
      </c>
      <c r="B92" s="16"/>
      <c r="C92" s="16"/>
      <c r="D92" s="16"/>
      <c r="E92" s="16"/>
      <c r="F92" s="16"/>
      <c r="G92" s="20"/>
      <c r="H92" s="18"/>
      <c r="I92" s="15">
        <v>180.32</v>
      </c>
    </row>
    <row r="93" spans="1:9" ht="12.75">
      <c r="A93" s="2" t="s">
        <v>75</v>
      </c>
      <c r="B93" s="15"/>
      <c r="C93" s="15"/>
      <c r="D93" s="15"/>
      <c r="E93" s="15"/>
      <c r="F93" s="15"/>
      <c r="G93" s="15"/>
      <c r="H93" s="15"/>
      <c r="I93" s="15"/>
    </row>
    <row r="94" spans="1:9" ht="12.75">
      <c r="A94" s="2" t="s">
        <v>76</v>
      </c>
      <c r="B94" s="16">
        <v>1539.86</v>
      </c>
      <c r="C94" s="16">
        <v>1539.86</v>
      </c>
      <c r="D94" s="16">
        <v>1539.86</v>
      </c>
      <c r="E94" s="16">
        <v>1539.86</v>
      </c>
      <c r="F94" s="16">
        <v>1539.86</v>
      </c>
      <c r="G94" s="20"/>
      <c r="H94" s="18"/>
      <c r="I94" s="15"/>
    </row>
    <row r="95" spans="1:9" ht="12.75">
      <c r="A95" s="6" t="s">
        <v>77</v>
      </c>
      <c r="B95" s="16"/>
      <c r="C95" s="16"/>
      <c r="D95" s="16"/>
      <c r="E95" s="16"/>
      <c r="F95" s="16"/>
      <c r="G95" s="20"/>
      <c r="H95" s="18"/>
      <c r="I95" s="15">
        <v>33.39</v>
      </c>
    </row>
    <row r="96" spans="1:9" ht="12.75">
      <c r="A96" s="6"/>
      <c r="B96" s="15"/>
      <c r="C96" s="15"/>
      <c r="D96" s="15"/>
      <c r="E96" s="15"/>
      <c r="F96" s="15"/>
      <c r="G96" s="15"/>
      <c r="H96" s="15"/>
      <c r="I96" s="15"/>
    </row>
    <row r="97" spans="1:9" ht="12.75">
      <c r="A97" s="4" t="s">
        <v>78</v>
      </c>
      <c r="B97" s="19">
        <f>SUM(B98:B105)</f>
        <v>2418.3</v>
      </c>
      <c r="C97" s="19">
        <f aca="true" t="shared" si="13" ref="C97:I97">SUM(C98:C105)</f>
        <v>2346.2</v>
      </c>
      <c r="D97" s="19">
        <f t="shared" si="13"/>
        <v>2609.2</v>
      </c>
      <c r="E97" s="19">
        <f t="shared" si="13"/>
        <v>2289.4</v>
      </c>
      <c r="F97" s="19">
        <f t="shared" si="13"/>
        <v>4124.5</v>
      </c>
      <c r="G97" s="19">
        <f t="shared" si="13"/>
        <v>0</v>
      </c>
      <c r="H97" s="19">
        <f t="shared" si="13"/>
        <v>2521.3599999999997</v>
      </c>
      <c r="I97" s="19">
        <f t="shared" si="13"/>
        <v>3717.1400000000003</v>
      </c>
    </row>
    <row r="98" spans="1:9" ht="12.75">
      <c r="A98" s="2" t="s">
        <v>79</v>
      </c>
      <c r="B98" s="16">
        <v>1856.8</v>
      </c>
      <c r="C98" s="16">
        <v>1781.5</v>
      </c>
      <c r="D98" s="16">
        <v>2445.6</v>
      </c>
      <c r="E98" s="16">
        <v>2158</v>
      </c>
      <c r="F98" s="16">
        <v>4032.6</v>
      </c>
      <c r="G98" s="20"/>
      <c r="H98" s="18"/>
      <c r="I98" s="15"/>
    </row>
    <row r="99" spans="1:9" ht="12.75">
      <c r="A99" s="2" t="s">
        <v>80</v>
      </c>
      <c r="B99" s="16"/>
      <c r="C99" s="16"/>
      <c r="D99" s="16"/>
      <c r="E99" s="16"/>
      <c r="F99" s="16"/>
      <c r="G99" s="20"/>
      <c r="H99" s="18">
        <v>2478.22</v>
      </c>
      <c r="I99" s="17">
        <v>2474.46</v>
      </c>
    </row>
    <row r="100" spans="1:9" ht="12.75">
      <c r="A100" s="6" t="s">
        <v>81</v>
      </c>
      <c r="B100" s="15"/>
      <c r="C100" s="15"/>
      <c r="D100" s="15"/>
      <c r="E100" s="15"/>
      <c r="F100" s="15"/>
      <c r="G100" s="15"/>
      <c r="H100" s="15"/>
      <c r="I100" s="15"/>
    </row>
    <row r="101" spans="1:9" ht="12.75">
      <c r="A101" s="2" t="s">
        <v>82</v>
      </c>
      <c r="B101" s="16">
        <v>561.5</v>
      </c>
      <c r="C101" s="16">
        <v>564.7</v>
      </c>
      <c r="D101" s="16">
        <v>163.6</v>
      </c>
      <c r="E101" s="16">
        <v>131.4</v>
      </c>
      <c r="F101" s="16">
        <v>91.9</v>
      </c>
      <c r="G101" s="20"/>
      <c r="H101" s="18"/>
      <c r="I101" s="15"/>
    </row>
    <row r="102" spans="1:9" ht="12.75">
      <c r="A102" s="2" t="s">
        <v>83</v>
      </c>
      <c r="B102" s="16"/>
      <c r="C102" s="16"/>
      <c r="D102" s="16"/>
      <c r="E102" s="16"/>
      <c r="F102" s="16"/>
      <c r="G102" s="20"/>
      <c r="H102" s="18">
        <v>43.14</v>
      </c>
      <c r="I102" s="15">
        <v>15.29</v>
      </c>
    </row>
    <row r="103" spans="1:9" ht="12.75">
      <c r="A103" s="6" t="s">
        <v>183</v>
      </c>
      <c r="B103" s="15"/>
      <c r="C103" s="15"/>
      <c r="D103" s="15"/>
      <c r="E103" s="15"/>
      <c r="F103" s="15"/>
      <c r="G103" s="15"/>
      <c r="H103" s="15"/>
      <c r="I103" s="15"/>
    </row>
    <row r="104" spans="1:9" ht="12.75">
      <c r="A104" s="6" t="s">
        <v>187</v>
      </c>
      <c r="B104" s="16"/>
      <c r="C104" s="16"/>
      <c r="D104" s="16"/>
      <c r="E104" s="16"/>
      <c r="F104" s="16"/>
      <c r="G104" s="20"/>
      <c r="H104" s="18"/>
      <c r="I104" s="17">
        <v>1227.39</v>
      </c>
    </row>
    <row r="105" spans="1:9" ht="12.75">
      <c r="A105" s="6" t="s">
        <v>84</v>
      </c>
      <c r="B105" s="15"/>
      <c r="C105" s="15"/>
      <c r="D105" s="15"/>
      <c r="E105" s="15"/>
      <c r="F105" s="15"/>
      <c r="G105" s="15"/>
      <c r="H105" s="15"/>
      <c r="I105" s="15"/>
    </row>
    <row r="106" spans="1:9" ht="12.75">
      <c r="A106" s="6"/>
      <c r="B106" s="15"/>
      <c r="C106" s="15"/>
      <c r="D106" s="15"/>
      <c r="E106" s="15"/>
      <c r="F106" s="15"/>
      <c r="G106" s="15"/>
      <c r="H106" s="15"/>
      <c r="I106" s="15"/>
    </row>
    <row r="107" spans="1:9" ht="12.75">
      <c r="A107" s="4" t="s">
        <v>85</v>
      </c>
      <c r="B107" s="19">
        <f>SUM(B108:B112)</f>
        <v>3471.1</v>
      </c>
      <c r="C107" s="19">
        <f aca="true" t="shared" si="14" ref="C107:I107">SUM(C108:C112)</f>
        <v>3.538</v>
      </c>
      <c r="D107" s="19">
        <f t="shared" si="14"/>
        <v>3531.4</v>
      </c>
      <c r="E107" s="19">
        <f t="shared" si="14"/>
        <v>3300</v>
      </c>
      <c r="F107" s="19">
        <f t="shared" si="14"/>
        <v>2332.6</v>
      </c>
      <c r="G107" s="19">
        <f t="shared" si="14"/>
        <v>0</v>
      </c>
      <c r="H107" s="19">
        <f t="shared" si="14"/>
        <v>1266.59</v>
      </c>
      <c r="I107" s="19">
        <f t="shared" si="14"/>
        <v>3029.09</v>
      </c>
    </row>
    <row r="108" spans="1:9" ht="12.75">
      <c r="A108" s="2" t="s">
        <v>86</v>
      </c>
      <c r="B108" s="16">
        <v>3471.1</v>
      </c>
      <c r="C108" s="16">
        <v>3.538</v>
      </c>
      <c r="D108" s="16">
        <v>3531.4</v>
      </c>
      <c r="E108" s="16">
        <v>3300</v>
      </c>
      <c r="F108" s="16">
        <v>2332.6</v>
      </c>
      <c r="G108" s="20"/>
      <c r="H108" s="18"/>
      <c r="I108" s="15"/>
    </row>
    <row r="109" spans="1:9" ht="12.75">
      <c r="A109" s="2" t="s">
        <v>87</v>
      </c>
      <c r="B109" s="16"/>
      <c r="C109" s="16"/>
      <c r="D109" s="16"/>
      <c r="E109" s="16"/>
      <c r="F109" s="16"/>
      <c r="G109" s="20"/>
      <c r="H109" s="18">
        <v>1266.59</v>
      </c>
      <c r="I109" s="17">
        <v>3029.09</v>
      </c>
    </row>
    <row r="110" spans="1:9" ht="12.75">
      <c r="A110" s="2" t="s">
        <v>88</v>
      </c>
      <c r="B110" s="15"/>
      <c r="C110" s="15"/>
      <c r="D110" s="15"/>
      <c r="E110" s="15"/>
      <c r="F110" s="15"/>
      <c r="G110" s="15"/>
      <c r="H110" s="15"/>
      <c r="I110" s="15"/>
    </row>
    <row r="111" spans="1:9" ht="12.75">
      <c r="A111" s="2" t="s">
        <v>89</v>
      </c>
      <c r="B111" s="15"/>
      <c r="C111" s="15"/>
      <c r="D111" s="15"/>
      <c r="E111" s="15"/>
      <c r="F111" s="15"/>
      <c r="G111" s="15"/>
      <c r="H111" s="15"/>
      <c r="I111" s="15"/>
    </row>
    <row r="112" spans="1:9" ht="12.75">
      <c r="A112" s="2" t="s">
        <v>90</v>
      </c>
      <c r="B112" s="15"/>
      <c r="C112" s="15"/>
      <c r="D112" s="15"/>
      <c r="E112" s="15"/>
      <c r="F112" s="15"/>
      <c r="G112" s="15"/>
      <c r="H112" s="15"/>
      <c r="I112" s="15"/>
    </row>
    <row r="113" spans="1:9" ht="12.75">
      <c r="A113" s="2"/>
      <c r="B113" s="15"/>
      <c r="C113" s="15"/>
      <c r="D113" s="15"/>
      <c r="E113" s="15"/>
      <c r="F113" s="15"/>
      <c r="G113" s="15"/>
      <c r="H113" s="15"/>
      <c r="I113" s="15"/>
    </row>
    <row r="114" spans="1:9" ht="12.75">
      <c r="A114" s="4" t="s">
        <v>177</v>
      </c>
      <c r="B114" s="15"/>
      <c r="C114" s="15"/>
      <c r="D114" s="15"/>
      <c r="E114" s="15"/>
      <c r="F114" s="15"/>
      <c r="G114" s="15"/>
      <c r="H114" s="15"/>
      <c r="I114" s="15"/>
    </row>
    <row r="115" spans="1:9" ht="12.75">
      <c r="A115" s="2"/>
      <c r="B115" s="15"/>
      <c r="C115" s="15"/>
      <c r="D115" s="15"/>
      <c r="E115" s="15"/>
      <c r="F115" s="15"/>
      <c r="G115" s="15"/>
      <c r="H115" s="15"/>
      <c r="I115" s="15"/>
    </row>
    <row r="116" spans="1:9" ht="12.75">
      <c r="A116" s="3" t="s">
        <v>179</v>
      </c>
      <c r="B116" s="63">
        <f>SUM(B5,B58,B67,B72,B75,B77,B79,B82,B87,B97,B107,B114)</f>
        <v>33064.82</v>
      </c>
      <c r="C116" s="63">
        <f aca="true" t="shared" si="15" ref="C116:I116">SUM(C5,C58,C67,C72,C75,C77,C79,C82,C87,C97,C107,C114)</f>
        <v>29515.058</v>
      </c>
      <c r="D116" s="63">
        <f t="shared" si="15"/>
        <v>33047.62</v>
      </c>
      <c r="E116" s="63">
        <f t="shared" si="15"/>
        <v>33055.020000000004</v>
      </c>
      <c r="F116" s="63">
        <f t="shared" si="15"/>
        <v>33047.82</v>
      </c>
      <c r="G116" s="63">
        <f t="shared" si="15"/>
        <v>27630.760000000002</v>
      </c>
      <c r="H116" s="63">
        <f t="shared" si="15"/>
        <v>31203.25</v>
      </c>
      <c r="I116" s="63">
        <f t="shared" si="15"/>
        <v>60177.997</v>
      </c>
    </row>
    <row r="117" spans="2:9" ht="12.75">
      <c r="B117" s="26"/>
      <c r="C117" s="26"/>
      <c r="D117" s="26"/>
      <c r="E117" s="26"/>
      <c r="F117" s="26"/>
      <c r="G117" s="26"/>
      <c r="H117" s="26"/>
      <c r="I117" s="26"/>
    </row>
    <row r="118" spans="1:9" ht="12.75">
      <c r="A118" s="10" t="s">
        <v>91</v>
      </c>
      <c r="B118" s="15"/>
      <c r="C118" s="15"/>
      <c r="D118" s="15"/>
      <c r="E118" s="15"/>
      <c r="F118" s="15"/>
      <c r="G118" s="15"/>
      <c r="H118" s="15"/>
      <c r="I118" s="15"/>
    </row>
    <row r="119" spans="1:9" ht="12.75">
      <c r="A119" s="2"/>
      <c r="B119" s="15"/>
      <c r="C119" s="15"/>
      <c r="D119" s="15"/>
      <c r="E119" s="15"/>
      <c r="F119" s="15"/>
      <c r="G119" s="15"/>
      <c r="H119" s="15"/>
      <c r="I119" s="15"/>
    </row>
    <row r="120" spans="1:9" ht="12.75">
      <c r="A120" s="4" t="s">
        <v>92</v>
      </c>
      <c r="B120" s="19">
        <f>SUM(B121:B142)</f>
        <v>747.8000000000001</v>
      </c>
      <c r="C120" s="19">
        <f aca="true" t="shared" si="16" ref="C120:I120">SUM(C121:C142)</f>
        <v>845.5</v>
      </c>
      <c r="D120" s="19">
        <f t="shared" si="16"/>
        <v>875.9</v>
      </c>
      <c r="E120" s="19">
        <f t="shared" si="16"/>
        <v>993.5</v>
      </c>
      <c r="F120" s="19">
        <f t="shared" si="16"/>
        <v>905.9</v>
      </c>
      <c r="G120" s="19">
        <f t="shared" si="16"/>
        <v>196.35</v>
      </c>
      <c r="H120" s="19">
        <f t="shared" si="16"/>
        <v>190.45</v>
      </c>
      <c r="I120" s="19">
        <f t="shared" si="16"/>
        <v>189.94</v>
      </c>
    </row>
    <row r="121" spans="1:9" ht="12.75">
      <c r="A121" s="2" t="s">
        <v>93</v>
      </c>
      <c r="B121" s="15"/>
      <c r="C121" s="15"/>
      <c r="D121" s="15"/>
      <c r="E121" s="15"/>
      <c r="F121" s="15"/>
      <c r="G121" s="15"/>
      <c r="H121" s="15"/>
      <c r="I121" s="15"/>
    </row>
    <row r="122" spans="1:9" ht="12.75">
      <c r="A122" s="2" t="s">
        <v>94</v>
      </c>
      <c r="B122" s="15"/>
      <c r="C122" s="15"/>
      <c r="D122" s="15"/>
      <c r="E122" s="15"/>
      <c r="F122" s="15"/>
      <c r="G122" s="15"/>
      <c r="H122" s="15"/>
      <c r="I122" s="15"/>
    </row>
    <row r="123" spans="1:9" ht="12.75">
      <c r="A123" s="2" t="s">
        <v>95</v>
      </c>
      <c r="B123" s="15"/>
      <c r="C123" s="15"/>
      <c r="D123" s="15"/>
      <c r="E123" s="15"/>
      <c r="F123" s="15"/>
      <c r="G123" s="15"/>
      <c r="H123" s="15"/>
      <c r="I123" s="15"/>
    </row>
    <row r="124" spans="1:9" ht="12.75">
      <c r="A124" s="2" t="s">
        <v>96</v>
      </c>
      <c r="B124" s="15"/>
      <c r="C124" s="15"/>
      <c r="D124" s="15"/>
      <c r="E124" s="15"/>
      <c r="F124" s="15"/>
      <c r="G124" s="15"/>
      <c r="H124" s="15"/>
      <c r="I124" s="15"/>
    </row>
    <row r="125" spans="1:9" ht="12.75">
      <c r="A125" s="2" t="s">
        <v>97</v>
      </c>
      <c r="B125" s="15"/>
      <c r="C125" s="15"/>
      <c r="D125" s="15"/>
      <c r="E125" s="15"/>
      <c r="F125" s="15"/>
      <c r="G125" s="15"/>
      <c r="H125" s="15"/>
      <c r="I125" s="15"/>
    </row>
    <row r="126" spans="1:9" ht="12.75">
      <c r="A126" s="2" t="s">
        <v>98</v>
      </c>
      <c r="B126" s="15"/>
      <c r="C126" s="15"/>
      <c r="D126" s="15"/>
      <c r="E126" s="15"/>
      <c r="F126" s="15"/>
      <c r="G126" s="15"/>
      <c r="H126" s="15"/>
      <c r="I126" s="15"/>
    </row>
    <row r="127" spans="1:9" ht="12.75">
      <c r="A127" s="2" t="s">
        <v>99</v>
      </c>
      <c r="B127" s="15"/>
      <c r="C127" s="15"/>
      <c r="D127" s="15"/>
      <c r="E127" s="15"/>
      <c r="F127" s="15"/>
      <c r="G127" s="15"/>
      <c r="H127" s="15"/>
      <c r="I127" s="15"/>
    </row>
    <row r="128" spans="1:9" ht="12.75">
      <c r="A128" s="2" t="s">
        <v>100</v>
      </c>
      <c r="B128" s="15"/>
      <c r="C128" s="15"/>
      <c r="D128" s="15"/>
      <c r="E128" s="15"/>
      <c r="F128" s="15"/>
      <c r="G128" s="15"/>
      <c r="H128" s="15"/>
      <c r="I128" s="15"/>
    </row>
    <row r="129" spans="1:9" ht="12.75">
      <c r="A129" s="2" t="s">
        <v>101</v>
      </c>
      <c r="B129" s="16"/>
      <c r="C129" s="16"/>
      <c r="D129" s="16"/>
      <c r="E129" s="16">
        <v>987.4</v>
      </c>
      <c r="F129" s="16">
        <v>905.9</v>
      </c>
      <c r="G129" s="15">
        <v>201.31</v>
      </c>
      <c r="H129" s="18">
        <v>203.16</v>
      </c>
      <c r="I129" s="20">
        <v>187</v>
      </c>
    </row>
    <row r="130" spans="1:9" ht="12.75">
      <c r="A130" s="2" t="s">
        <v>102</v>
      </c>
      <c r="B130" s="16">
        <v>682.1</v>
      </c>
      <c r="C130" s="16">
        <v>802.3</v>
      </c>
      <c r="D130" s="16">
        <v>780.4</v>
      </c>
      <c r="E130" s="16">
        <v>3.6</v>
      </c>
      <c r="F130" s="16"/>
      <c r="G130" s="15"/>
      <c r="H130" s="18"/>
      <c r="I130" s="15"/>
    </row>
    <row r="131" spans="1:9" ht="12.75">
      <c r="A131" s="2" t="s">
        <v>103</v>
      </c>
      <c r="B131" s="15"/>
      <c r="C131" s="15"/>
      <c r="D131" s="15"/>
      <c r="E131" s="15"/>
      <c r="F131" s="15"/>
      <c r="G131" s="15"/>
      <c r="H131" s="15"/>
      <c r="I131" s="15"/>
    </row>
    <row r="132" spans="1:9" ht="12.75">
      <c r="A132" s="2" t="s">
        <v>104</v>
      </c>
      <c r="B132" s="16"/>
      <c r="C132" s="16"/>
      <c r="D132" s="16"/>
      <c r="E132" s="16"/>
      <c r="F132" s="16"/>
      <c r="G132" s="15"/>
      <c r="H132" s="18"/>
      <c r="I132" s="15">
        <v>1.37</v>
      </c>
    </row>
    <row r="133" spans="1:9" ht="12.75">
      <c r="A133" s="2" t="s">
        <v>105</v>
      </c>
      <c r="B133" s="15"/>
      <c r="C133" s="15"/>
      <c r="D133" s="15"/>
      <c r="E133" s="15"/>
      <c r="F133" s="15"/>
      <c r="G133" s="15"/>
      <c r="H133" s="15"/>
      <c r="I133" s="15"/>
    </row>
    <row r="134" spans="1:9" ht="12.75">
      <c r="A134" s="2" t="s">
        <v>106</v>
      </c>
      <c r="B134" s="16">
        <v>64.7</v>
      </c>
      <c r="C134" s="16">
        <v>42.5</v>
      </c>
      <c r="D134" s="16">
        <v>94.9</v>
      </c>
      <c r="E134" s="16"/>
      <c r="F134" s="16"/>
      <c r="G134" s="15"/>
      <c r="H134" s="18"/>
      <c r="I134" s="15"/>
    </row>
    <row r="135" spans="1:9" ht="12.75">
      <c r="A135" s="2" t="s">
        <v>107</v>
      </c>
      <c r="B135" s="16">
        <v>1</v>
      </c>
      <c r="C135" s="16">
        <v>0.7</v>
      </c>
      <c r="D135" s="16">
        <v>0.6</v>
      </c>
      <c r="E135" s="16">
        <v>2.5</v>
      </c>
      <c r="F135" s="16"/>
      <c r="G135" s="15"/>
      <c r="H135" s="18"/>
      <c r="I135" s="15"/>
    </row>
    <row r="136" spans="1:9" ht="12.75">
      <c r="A136" s="2" t="s">
        <v>108</v>
      </c>
      <c r="B136" s="16"/>
      <c r="C136" s="16"/>
      <c r="D136" s="16"/>
      <c r="E136" s="16"/>
      <c r="F136" s="16"/>
      <c r="G136" s="15"/>
      <c r="H136" s="18">
        <v>1.26</v>
      </c>
      <c r="I136" s="15">
        <v>1.57</v>
      </c>
    </row>
    <row r="137" spans="1:9" ht="12.75">
      <c r="A137" s="2" t="s">
        <v>109</v>
      </c>
      <c r="B137" s="15"/>
      <c r="C137" s="15"/>
      <c r="D137" s="15"/>
      <c r="E137" s="15"/>
      <c r="F137" s="15"/>
      <c r="G137" s="15"/>
      <c r="H137" s="15"/>
      <c r="I137" s="15"/>
    </row>
    <row r="138" spans="1:9" ht="12.75">
      <c r="A138" s="2" t="s">
        <v>110</v>
      </c>
      <c r="B138" s="15"/>
      <c r="C138" s="15"/>
      <c r="D138" s="15"/>
      <c r="E138" s="15"/>
      <c r="F138" s="15"/>
      <c r="G138" s="15"/>
      <c r="H138" s="15"/>
      <c r="I138" s="15"/>
    </row>
    <row r="139" spans="1:9" ht="12.75">
      <c r="A139" s="2" t="s">
        <v>111</v>
      </c>
      <c r="B139" s="15"/>
      <c r="C139" s="15"/>
      <c r="D139" s="15"/>
      <c r="E139" s="15"/>
      <c r="F139" s="15"/>
      <c r="G139" s="15"/>
      <c r="H139" s="15"/>
      <c r="I139" s="15"/>
    </row>
    <row r="140" spans="1:9" ht="12.75">
      <c r="A140" s="2" t="s">
        <v>112</v>
      </c>
      <c r="B140" s="15"/>
      <c r="C140" s="15"/>
      <c r="D140" s="15"/>
      <c r="E140" s="15"/>
      <c r="F140" s="15"/>
      <c r="G140" s="15"/>
      <c r="H140" s="15"/>
      <c r="I140" s="15"/>
    </row>
    <row r="141" spans="1:9" ht="12.75">
      <c r="A141" s="2" t="s">
        <v>113</v>
      </c>
      <c r="B141" s="15"/>
      <c r="C141" s="15"/>
      <c r="D141" s="15"/>
      <c r="E141" s="15"/>
      <c r="F141" s="15"/>
      <c r="G141" s="15"/>
      <c r="H141" s="15"/>
      <c r="I141" s="15"/>
    </row>
    <row r="142" spans="1:9" ht="12.75">
      <c r="A142" s="2" t="s">
        <v>114</v>
      </c>
      <c r="B142" s="16"/>
      <c r="C142" s="16"/>
      <c r="D142" s="16"/>
      <c r="E142" s="16"/>
      <c r="F142" s="16"/>
      <c r="G142" s="15">
        <v>-4.96</v>
      </c>
      <c r="H142" s="18">
        <v>-13.97</v>
      </c>
      <c r="I142" s="15"/>
    </row>
    <row r="143" spans="1:9" ht="12.75">
      <c r="A143" s="2"/>
      <c r="B143" s="15"/>
      <c r="C143" s="15"/>
      <c r="D143" s="15"/>
      <c r="E143" s="15"/>
      <c r="F143" s="15"/>
      <c r="G143" s="15"/>
      <c r="H143" s="15"/>
      <c r="I143" s="15"/>
    </row>
    <row r="144" spans="1:9" ht="12.75">
      <c r="A144" s="4" t="s">
        <v>115</v>
      </c>
      <c r="B144" s="15"/>
      <c r="C144" s="15"/>
      <c r="D144" s="15"/>
      <c r="E144" s="15"/>
      <c r="F144" s="15"/>
      <c r="G144" s="15"/>
      <c r="H144" s="15"/>
      <c r="I144" s="15"/>
    </row>
    <row r="145" spans="1:9" ht="12.75">
      <c r="A145" s="2"/>
      <c r="B145" s="15"/>
      <c r="C145" s="15"/>
      <c r="D145" s="15"/>
      <c r="E145" s="15"/>
      <c r="F145" s="15"/>
      <c r="G145" s="15"/>
      <c r="H145" s="15"/>
      <c r="I145" s="15"/>
    </row>
    <row r="146" spans="1:9" ht="12.75">
      <c r="A146" s="4" t="s">
        <v>116</v>
      </c>
      <c r="B146" s="19">
        <f>SUM(B147:B158)</f>
        <v>19901.700000000004</v>
      </c>
      <c r="C146" s="19">
        <f aca="true" t="shared" si="17" ref="C146:I146">SUM(C147:C158)</f>
        <v>22234.399999999998</v>
      </c>
      <c r="D146" s="19">
        <f t="shared" si="17"/>
        <v>29252.300000000003</v>
      </c>
      <c r="E146" s="19">
        <f t="shared" si="17"/>
        <v>35029.8</v>
      </c>
      <c r="F146" s="19">
        <f t="shared" si="17"/>
        <v>23415.800000000003</v>
      </c>
      <c r="G146" s="19">
        <f t="shared" si="17"/>
        <v>14818.35</v>
      </c>
      <c r="H146" s="19">
        <f t="shared" si="17"/>
        <v>13446.02</v>
      </c>
      <c r="I146" s="19">
        <f t="shared" si="17"/>
        <v>13633.289999999997</v>
      </c>
    </row>
    <row r="147" spans="1:9" ht="12.75">
      <c r="A147" s="2" t="s">
        <v>117</v>
      </c>
      <c r="B147" s="16">
        <v>1317.6</v>
      </c>
      <c r="C147" s="16">
        <v>2447.8</v>
      </c>
      <c r="D147" s="16">
        <v>2821.6</v>
      </c>
      <c r="E147" s="16">
        <v>3096.9</v>
      </c>
      <c r="F147" s="16">
        <v>2814.6</v>
      </c>
      <c r="G147" s="15">
        <v>741.71</v>
      </c>
      <c r="H147" s="18">
        <v>694.96</v>
      </c>
      <c r="I147" s="20">
        <v>710.25</v>
      </c>
    </row>
    <row r="148" spans="1:9" ht="12.75">
      <c r="A148" s="2" t="s">
        <v>118</v>
      </c>
      <c r="B148" s="16"/>
      <c r="C148" s="16"/>
      <c r="D148" s="16">
        <v>3896</v>
      </c>
      <c r="E148" s="16">
        <v>7409.5</v>
      </c>
      <c r="F148" s="16">
        <v>21.1</v>
      </c>
      <c r="G148" s="15"/>
      <c r="H148" s="18"/>
      <c r="I148" s="15"/>
    </row>
    <row r="149" spans="1:9" ht="12.75">
      <c r="A149" s="2" t="s">
        <v>119</v>
      </c>
      <c r="B149" s="16"/>
      <c r="C149" s="16"/>
      <c r="D149" s="16">
        <v>1683.7</v>
      </c>
      <c r="E149" s="16">
        <v>3358.3</v>
      </c>
      <c r="F149" s="16">
        <v>12.7</v>
      </c>
      <c r="G149" s="15"/>
      <c r="H149" s="18"/>
      <c r="I149" s="15"/>
    </row>
    <row r="150" spans="1:9" ht="12.75">
      <c r="A150" s="2" t="s">
        <v>120</v>
      </c>
      <c r="B150" s="16"/>
      <c r="C150" s="16"/>
      <c r="D150" s="16"/>
      <c r="E150" s="16"/>
      <c r="F150" s="16"/>
      <c r="G150" s="17">
        <v>1515.72</v>
      </c>
      <c r="H150" s="18">
        <v>1545.46</v>
      </c>
      <c r="I150" s="17">
        <v>1535.66</v>
      </c>
    </row>
    <row r="151" spans="1:9" ht="12.75">
      <c r="A151" s="2" t="s">
        <v>121</v>
      </c>
      <c r="B151" s="16">
        <v>10148.7</v>
      </c>
      <c r="C151" s="16">
        <v>10608.8</v>
      </c>
      <c r="D151" s="16">
        <v>11007.6</v>
      </c>
      <c r="E151" s="16">
        <v>11069.7</v>
      </c>
      <c r="F151" s="16">
        <v>10617.3</v>
      </c>
      <c r="G151" s="17">
        <v>9669.03</v>
      </c>
      <c r="H151" s="18">
        <v>8478.43</v>
      </c>
      <c r="I151" s="17">
        <v>8657.1</v>
      </c>
    </row>
    <row r="152" spans="1:9" ht="12.75">
      <c r="A152" s="2" t="s">
        <v>122</v>
      </c>
      <c r="B152" s="16">
        <v>1420</v>
      </c>
      <c r="C152" s="16">
        <v>1283.5</v>
      </c>
      <c r="D152" s="16">
        <v>1299.2</v>
      </c>
      <c r="E152" s="16">
        <v>1443.1</v>
      </c>
      <c r="F152" s="16">
        <v>1823</v>
      </c>
      <c r="G152" s="15">
        <v>9.54</v>
      </c>
      <c r="H152" s="18">
        <v>5.49</v>
      </c>
      <c r="I152" s="20">
        <v>0.97</v>
      </c>
    </row>
    <row r="153" spans="1:9" ht="12.75">
      <c r="A153" s="6" t="s">
        <v>123</v>
      </c>
      <c r="B153" s="16">
        <v>5434.8</v>
      </c>
      <c r="C153" s="16">
        <v>5172.4</v>
      </c>
      <c r="D153" s="16">
        <v>5071.6</v>
      </c>
      <c r="E153" s="16">
        <v>5148.6</v>
      </c>
      <c r="F153" s="16">
        <v>4854.3</v>
      </c>
      <c r="G153" s="15">
        <v>109.82</v>
      </c>
      <c r="H153" s="18">
        <v>47.42</v>
      </c>
      <c r="I153" s="20">
        <v>8.67</v>
      </c>
    </row>
    <row r="154" spans="1:9" ht="12.75">
      <c r="A154" s="2" t="s">
        <v>124</v>
      </c>
      <c r="B154" s="16">
        <v>1381.7</v>
      </c>
      <c r="C154" s="16">
        <v>1073.8</v>
      </c>
      <c r="D154" s="16">
        <v>1913.7</v>
      </c>
      <c r="E154" s="16">
        <v>1964</v>
      </c>
      <c r="F154" s="16">
        <v>1844.2</v>
      </c>
      <c r="G154" s="15">
        <v>9.9</v>
      </c>
      <c r="H154" s="18">
        <v>5.83</v>
      </c>
      <c r="I154" s="20">
        <v>3.38</v>
      </c>
    </row>
    <row r="155" spans="1:9" ht="12.75">
      <c r="A155" s="2" t="s">
        <v>125</v>
      </c>
      <c r="B155" s="16"/>
      <c r="C155" s="16"/>
      <c r="D155" s="16"/>
      <c r="E155" s="16"/>
      <c r="F155" s="16"/>
      <c r="G155" s="17">
        <v>2131.75</v>
      </c>
      <c r="H155" s="18">
        <v>2091.05</v>
      </c>
      <c r="I155" s="17">
        <v>2129.3</v>
      </c>
    </row>
    <row r="156" spans="1:9" ht="12.75">
      <c r="A156" s="2" t="s">
        <v>126</v>
      </c>
      <c r="B156" s="16">
        <v>142.4</v>
      </c>
      <c r="C156" s="16">
        <v>1194.6</v>
      </c>
      <c r="D156" s="16">
        <v>1124.6</v>
      </c>
      <c r="E156" s="16">
        <v>1114.9</v>
      </c>
      <c r="F156" s="16">
        <v>1041.3</v>
      </c>
      <c r="G156" s="15">
        <v>477.82</v>
      </c>
      <c r="H156" s="18">
        <v>436.18</v>
      </c>
      <c r="I156" s="20">
        <v>445.22</v>
      </c>
    </row>
    <row r="157" spans="1:9" ht="12.75">
      <c r="A157" s="2" t="s">
        <v>127</v>
      </c>
      <c r="B157" s="16">
        <v>56.5</v>
      </c>
      <c r="C157" s="16">
        <v>393.9</v>
      </c>
      <c r="D157" s="16">
        <v>368.7</v>
      </c>
      <c r="E157" s="16">
        <v>358.3</v>
      </c>
      <c r="F157" s="16">
        <v>323.9</v>
      </c>
      <c r="G157" s="15">
        <v>153.06</v>
      </c>
      <c r="H157" s="18">
        <v>141.2</v>
      </c>
      <c r="I157" s="20">
        <v>142.74</v>
      </c>
    </row>
    <row r="158" spans="1:9" ht="12.75">
      <c r="A158" s="2" t="s">
        <v>128</v>
      </c>
      <c r="B158" s="16"/>
      <c r="C158" s="16">
        <v>59.6</v>
      </c>
      <c r="D158" s="16">
        <v>65.6</v>
      </c>
      <c r="E158" s="16">
        <v>66.5</v>
      </c>
      <c r="F158" s="16">
        <v>63.4</v>
      </c>
      <c r="G158" s="15"/>
      <c r="H158" s="18"/>
      <c r="I158" s="15"/>
    </row>
    <row r="159" spans="1:9" ht="12.75">
      <c r="A159" s="2"/>
      <c r="B159" s="15"/>
      <c r="C159" s="15"/>
      <c r="D159" s="15"/>
      <c r="E159" s="15"/>
      <c r="F159" s="15"/>
      <c r="G159" s="15"/>
      <c r="H159" s="15"/>
      <c r="I159" s="15"/>
    </row>
    <row r="160" spans="1:9" ht="12.75">
      <c r="A160" s="10" t="s">
        <v>180</v>
      </c>
      <c r="B160" s="64">
        <f>SUM(B120,B144,B146)</f>
        <v>20649.500000000004</v>
      </c>
      <c r="C160" s="64">
        <f aca="true" t="shared" si="18" ref="C160:I160">SUM(C120,C144,C146)</f>
        <v>23079.899999999998</v>
      </c>
      <c r="D160" s="64">
        <f t="shared" si="18"/>
        <v>30128.200000000004</v>
      </c>
      <c r="E160" s="64">
        <f t="shared" si="18"/>
        <v>36023.3</v>
      </c>
      <c r="F160" s="64">
        <f t="shared" si="18"/>
        <v>24321.700000000004</v>
      </c>
      <c r="G160" s="64">
        <f t="shared" si="18"/>
        <v>15014.7</v>
      </c>
      <c r="H160" s="64">
        <f t="shared" si="18"/>
        <v>13636.470000000001</v>
      </c>
      <c r="I160" s="64">
        <f t="shared" si="18"/>
        <v>13823.229999999998</v>
      </c>
    </row>
    <row r="161" spans="2:9" ht="12.75">
      <c r="B161" s="26"/>
      <c r="C161" s="26"/>
      <c r="D161" s="26"/>
      <c r="E161" s="26"/>
      <c r="F161" s="26"/>
      <c r="G161" s="26"/>
      <c r="H161" s="26"/>
      <c r="I161" s="26"/>
    </row>
    <row r="162" spans="1:9" ht="12.75">
      <c r="A162" s="11" t="s">
        <v>129</v>
      </c>
      <c r="B162" s="15"/>
      <c r="C162" s="15"/>
      <c r="D162" s="15"/>
      <c r="E162" s="15"/>
      <c r="F162" s="15"/>
      <c r="G162" s="15"/>
      <c r="H162" s="15"/>
      <c r="I162" s="15"/>
    </row>
    <row r="163" spans="1:9" ht="12.75">
      <c r="A163" s="12"/>
      <c r="B163" s="15"/>
      <c r="C163" s="15"/>
      <c r="D163" s="15"/>
      <c r="E163" s="15"/>
      <c r="F163" s="15"/>
      <c r="G163" s="15"/>
      <c r="H163" s="15"/>
      <c r="I163" s="15"/>
    </row>
    <row r="164" spans="1:9" ht="12.75">
      <c r="A164" s="4" t="s">
        <v>130</v>
      </c>
      <c r="B164" s="50">
        <v>82063.67754016625</v>
      </c>
      <c r="C164" s="50">
        <v>58920.610521419534</v>
      </c>
      <c r="D164" s="50">
        <v>48092.19157593314</v>
      </c>
      <c r="E164" s="50">
        <v>55168.5639799738</v>
      </c>
      <c r="F164" s="50">
        <v>44139.88714044898</v>
      </c>
      <c r="G164" s="50">
        <v>42200.154947846015</v>
      </c>
      <c r="H164" s="50">
        <v>17482.078789752657</v>
      </c>
      <c r="I164" s="50">
        <v>15567.099011387947</v>
      </c>
    </row>
    <row r="165" spans="1:9" ht="12.75">
      <c r="A165" s="4"/>
      <c r="B165" s="15"/>
      <c r="C165" s="15"/>
      <c r="D165" s="15"/>
      <c r="E165" s="15"/>
      <c r="F165" s="15"/>
      <c r="G165" s="15"/>
      <c r="H165" s="15"/>
      <c r="I165" s="15"/>
    </row>
    <row r="166" spans="1:9" ht="12.75">
      <c r="A166" s="4" t="s">
        <v>131</v>
      </c>
      <c r="B166" s="19">
        <f>SUM(B167:B211)</f>
        <v>984.5</v>
      </c>
      <c r="C166" s="19">
        <f aca="true" t="shared" si="19" ref="C166:I166">SUM(C167:C211)</f>
        <v>1042.7</v>
      </c>
      <c r="D166" s="19">
        <f t="shared" si="19"/>
        <v>791</v>
      </c>
      <c r="E166" s="19">
        <f t="shared" si="19"/>
        <v>1323.1999999999998</v>
      </c>
      <c r="F166" s="19">
        <f t="shared" si="19"/>
        <v>355.49999999999994</v>
      </c>
      <c r="G166" s="19">
        <f t="shared" si="19"/>
        <v>50.99</v>
      </c>
      <c r="H166" s="19">
        <f t="shared" si="19"/>
        <v>25.63</v>
      </c>
      <c r="I166" s="19">
        <f t="shared" si="19"/>
        <v>17.92</v>
      </c>
    </row>
    <row r="167" spans="1:9" ht="12.75">
      <c r="A167" s="2" t="s">
        <v>132</v>
      </c>
      <c r="B167" s="16"/>
      <c r="C167" s="16"/>
      <c r="D167" s="16"/>
      <c r="E167" s="16">
        <v>261.3</v>
      </c>
      <c r="F167" s="16">
        <v>-261.3</v>
      </c>
      <c r="G167" s="15"/>
      <c r="H167" s="18"/>
      <c r="I167" s="15"/>
    </row>
    <row r="168" spans="1:9" ht="12.75">
      <c r="A168" s="2" t="s">
        <v>133</v>
      </c>
      <c r="B168" s="15"/>
      <c r="C168" s="15"/>
      <c r="D168" s="15"/>
      <c r="E168" s="15"/>
      <c r="F168" s="15"/>
      <c r="G168" s="15"/>
      <c r="H168" s="15"/>
      <c r="I168" s="15"/>
    </row>
    <row r="169" spans="1:9" ht="12.75">
      <c r="A169" s="2" t="s">
        <v>134</v>
      </c>
      <c r="B169" s="15"/>
      <c r="C169" s="15"/>
      <c r="D169" s="15"/>
      <c r="E169" s="15"/>
      <c r="F169" s="15"/>
      <c r="G169" s="15"/>
      <c r="H169" s="15"/>
      <c r="I169" s="15"/>
    </row>
    <row r="170" spans="1:9" ht="12.75">
      <c r="A170" s="2" t="s">
        <v>135</v>
      </c>
      <c r="B170" s="15"/>
      <c r="C170" s="15"/>
      <c r="D170" s="15"/>
      <c r="E170" s="15"/>
      <c r="F170" s="15"/>
      <c r="G170" s="15"/>
      <c r="H170" s="15"/>
      <c r="I170" s="15"/>
    </row>
    <row r="171" spans="1:9" ht="12.75">
      <c r="A171" s="2" t="s">
        <v>136</v>
      </c>
      <c r="B171" s="15"/>
      <c r="C171" s="15"/>
      <c r="D171" s="15"/>
      <c r="E171" s="15"/>
      <c r="F171" s="15"/>
      <c r="G171" s="15"/>
      <c r="H171" s="15"/>
      <c r="I171" s="15"/>
    </row>
    <row r="172" spans="1:9" ht="12.75">
      <c r="A172" s="2" t="s">
        <v>137</v>
      </c>
      <c r="B172" s="15"/>
      <c r="C172" s="15"/>
      <c r="D172" s="15"/>
      <c r="E172" s="15"/>
      <c r="F172" s="15"/>
      <c r="G172" s="15"/>
      <c r="H172" s="15"/>
      <c r="I172" s="15"/>
    </row>
    <row r="173" spans="1:9" ht="12.75">
      <c r="A173" s="2" t="s">
        <v>138</v>
      </c>
      <c r="B173" s="15"/>
      <c r="C173" s="15"/>
      <c r="D173" s="15"/>
      <c r="E173" s="15"/>
      <c r="F173" s="15"/>
      <c r="G173" s="15"/>
      <c r="H173" s="15"/>
      <c r="I173" s="15"/>
    </row>
    <row r="174" spans="1:9" ht="12.75">
      <c r="A174" s="2" t="s">
        <v>139</v>
      </c>
      <c r="B174" s="15"/>
      <c r="C174" s="15"/>
      <c r="D174" s="15"/>
      <c r="E174" s="15"/>
      <c r="F174" s="15"/>
      <c r="G174" s="15"/>
      <c r="H174" s="15"/>
      <c r="I174" s="15"/>
    </row>
    <row r="175" spans="1:9" ht="12.75">
      <c r="A175" s="2" t="s">
        <v>140</v>
      </c>
      <c r="B175" s="15"/>
      <c r="C175" s="15"/>
      <c r="D175" s="15"/>
      <c r="E175" s="15"/>
      <c r="F175" s="15"/>
      <c r="G175" s="15"/>
      <c r="H175" s="15"/>
      <c r="I175" s="15"/>
    </row>
    <row r="176" spans="1:9" ht="12.75">
      <c r="A176" s="2" t="s">
        <v>141</v>
      </c>
      <c r="B176" s="15"/>
      <c r="C176" s="15"/>
      <c r="D176" s="15"/>
      <c r="E176" s="15"/>
      <c r="F176" s="15"/>
      <c r="G176" s="15"/>
      <c r="H176" s="15"/>
      <c r="I176" s="15"/>
    </row>
    <row r="177" spans="1:9" ht="12.75">
      <c r="A177" s="2" t="s">
        <v>142</v>
      </c>
      <c r="B177" s="15"/>
      <c r="C177" s="15"/>
      <c r="D177" s="15"/>
      <c r="E177" s="15"/>
      <c r="F177" s="15"/>
      <c r="G177" s="15"/>
      <c r="H177" s="15"/>
      <c r="I177" s="15"/>
    </row>
    <row r="178" spans="1:9" ht="12.75">
      <c r="A178" s="2" t="s">
        <v>143</v>
      </c>
      <c r="B178" s="15"/>
      <c r="C178" s="15"/>
      <c r="D178" s="15"/>
      <c r="E178" s="15"/>
      <c r="F178" s="15"/>
      <c r="G178" s="15"/>
      <c r="H178" s="15"/>
      <c r="I178" s="15"/>
    </row>
    <row r="179" spans="1:9" ht="12.75">
      <c r="A179" s="2" t="s">
        <v>144</v>
      </c>
      <c r="B179" s="15"/>
      <c r="C179" s="15"/>
      <c r="D179" s="15"/>
      <c r="E179" s="15"/>
      <c r="F179" s="15"/>
      <c r="G179" s="15"/>
      <c r="H179" s="15"/>
      <c r="I179" s="15"/>
    </row>
    <row r="180" spans="1:9" ht="12.75">
      <c r="A180" s="2" t="s">
        <v>145</v>
      </c>
      <c r="B180" s="15"/>
      <c r="C180" s="15"/>
      <c r="D180" s="15"/>
      <c r="E180" s="15"/>
      <c r="F180" s="15"/>
      <c r="G180" s="15"/>
      <c r="H180" s="15"/>
      <c r="I180" s="15"/>
    </row>
    <row r="181" spans="1:9" ht="12.75">
      <c r="A181" s="2" t="s">
        <v>146</v>
      </c>
      <c r="B181" s="16">
        <v>45.1</v>
      </c>
      <c r="C181" s="16">
        <v>42.5</v>
      </c>
      <c r="D181" s="16">
        <v>23.4</v>
      </c>
      <c r="E181" s="16">
        <v>26.3</v>
      </c>
      <c r="F181" s="16">
        <v>26</v>
      </c>
      <c r="G181" s="15">
        <v>30.39</v>
      </c>
      <c r="H181" s="18">
        <v>25.63</v>
      </c>
      <c r="I181" s="20">
        <v>17.92</v>
      </c>
    </row>
    <row r="182" spans="1:9" ht="12.75">
      <c r="A182" s="2" t="s">
        <v>147</v>
      </c>
      <c r="B182" s="15"/>
      <c r="C182" s="15"/>
      <c r="D182" s="15"/>
      <c r="E182" s="15"/>
      <c r="F182" s="15"/>
      <c r="G182" s="15"/>
      <c r="H182" s="15"/>
      <c r="I182" s="15"/>
    </row>
    <row r="183" spans="1:9" ht="12.75">
      <c r="A183" s="2" t="s">
        <v>148</v>
      </c>
      <c r="B183" s="15"/>
      <c r="C183" s="15"/>
      <c r="D183" s="15"/>
      <c r="E183" s="15"/>
      <c r="F183" s="15"/>
      <c r="G183" s="15"/>
      <c r="H183" s="15"/>
      <c r="I183" s="15"/>
    </row>
    <row r="184" spans="1:9" ht="12.75">
      <c r="A184" s="2"/>
      <c r="B184" s="15"/>
      <c r="C184" s="15"/>
      <c r="D184" s="15"/>
      <c r="E184" s="15"/>
      <c r="F184" s="15"/>
      <c r="G184" s="15"/>
      <c r="H184" s="15"/>
      <c r="I184" s="15"/>
    </row>
    <row r="185" spans="1:9" ht="12.75">
      <c r="A185" s="2" t="s">
        <v>149</v>
      </c>
      <c r="B185" s="15"/>
      <c r="C185" s="15"/>
      <c r="D185" s="15"/>
      <c r="E185" s="15"/>
      <c r="F185" s="15"/>
      <c r="G185" s="15"/>
      <c r="H185" s="15"/>
      <c r="I185" s="15"/>
    </row>
    <row r="186" spans="1:9" ht="12.75">
      <c r="A186" s="2" t="s">
        <v>150</v>
      </c>
      <c r="B186" s="15"/>
      <c r="C186" s="15"/>
      <c r="D186" s="15"/>
      <c r="E186" s="15"/>
      <c r="F186" s="15"/>
      <c r="G186" s="15"/>
      <c r="H186" s="15"/>
      <c r="I186" s="15"/>
    </row>
    <row r="187" spans="1:9" ht="12.75">
      <c r="A187" s="2" t="s">
        <v>151</v>
      </c>
      <c r="B187" s="16">
        <v>7.1</v>
      </c>
      <c r="C187" s="16"/>
      <c r="D187" s="16"/>
      <c r="E187" s="16"/>
      <c r="F187" s="16"/>
      <c r="G187" s="15">
        <v>20.6</v>
      </c>
      <c r="H187" s="18"/>
      <c r="I187" s="15"/>
    </row>
    <row r="188" spans="1:9" ht="12.75">
      <c r="A188" s="2" t="s">
        <v>152</v>
      </c>
      <c r="B188" s="15"/>
      <c r="C188" s="15"/>
      <c r="D188" s="15"/>
      <c r="E188" s="15"/>
      <c r="F188" s="15"/>
      <c r="G188" s="15"/>
      <c r="H188" s="15"/>
      <c r="I188" s="15"/>
    </row>
    <row r="189" spans="1:9" ht="12.75">
      <c r="A189" s="2" t="s">
        <v>153</v>
      </c>
      <c r="B189" s="16">
        <v>932.3</v>
      </c>
      <c r="C189" s="16">
        <v>1000.2</v>
      </c>
      <c r="D189" s="16">
        <v>767.6</v>
      </c>
      <c r="E189" s="16">
        <v>1035.6</v>
      </c>
      <c r="F189" s="16">
        <v>590.8</v>
      </c>
      <c r="G189" s="15"/>
      <c r="H189" s="18"/>
      <c r="I189" s="15"/>
    </row>
    <row r="190" spans="1:9" ht="12.75">
      <c r="A190" s="2" t="s">
        <v>154</v>
      </c>
      <c r="B190" s="15"/>
      <c r="C190" s="15"/>
      <c r="D190" s="15"/>
      <c r="E190" s="15"/>
      <c r="F190" s="15"/>
      <c r="G190" s="15"/>
      <c r="H190" s="15"/>
      <c r="I190" s="15"/>
    </row>
    <row r="191" spans="1:9" ht="12.75">
      <c r="A191" s="2" t="s">
        <v>155</v>
      </c>
      <c r="B191" s="15"/>
      <c r="C191" s="15"/>
      <c r="D191" s="15"/>
      <c r="E191" s="15"/>
      <c r="F191" s="15"/>
      <c r="G191" s="15"/>
      <c r="H191" s="15"/>
      <c r="I191" s="15"/>
    </row>
    <row r="192" spans="1:9" ht="12.75">
      <c r="A192" s="2" t="s">
        <v>156</v>
      </c>
      <c r="B192" s="15"/>
      <c r="C192" s="15"/>
      <c r="D192" s="15"/>
      <c r="E192" s="15"/>
      <c r="F192" s="15"/>
      <c r="G192" s="15"/>
      <c r="H192" s="15"/>
      <c r="I192" s="15"/>
    </row>
    <row r="193" spans="1:9" ht="12.75">
      <c r="A193" s="6" t="s">
        <v>157</v>
      </c>
      <c r="B193" s="15"/>
      <c r="C193" s="15"/>
      <c r="D193" s="15"/>
      <c r="E193" s="15"/>
      <c r="F193" s="15"/>
      <c r="G193" s="15"/>
      <c r="H193" s="15"/>
      <c r="I193" s="15"/>
    </row>
    <row r="194" spans="1:9" ht="12.75">
      <c r="A194" s="6" t="s">
        <v>158</v>
      </c>
      <c r="B194" s="15"/>
      <c r="C194" s="15"/>
      <c r="D194" s="15"/>
      <c r="E194" s="15"/>
      <c r="F194" s="15"/>
      <c r="G194" s="15"/>
      <c r="H194" s="15"/>
      <c r="I194" s="15"/>
    </row>
    <row r="195" spans="1:9" ht="12.75">
      <c r="A195" s="6" t="s">
        <v>159</v>
      </c>
      <c r="B195" s="15"/>
      <c r="C195" s="15"/>
      <c r="D195" s="15"/>
      <c r="E195" s="15"/>
      <c r="F195" s="15"/>
      <c r="G195" s="15"/>
      <c r="H195" s="15"/>
      <c r="I195" s="15"/>
    </row>
    <row r="196" spans="1:9" ht="12.75">
      <c r="A196" s="6" t="s">
        <v>160</v>
      </c>
      <c r="B196" s="15"/>
      <c r="C196" s="15"/>
      <c r="D196" s="15"/>
      <c r="E196" s="15"/>
      <c r="F196" s="15"/>
      <c r="G196" s="15"/>
      <c r="H196" s="15"/>
      <c r="I196" s="15"/>
    </row>
    <row r="197" spans="1:9" ht="12.75">
      <c r="A197" s="6" t="s">
        <v>161</v>
      </c>
      <c r="B197" s="15"/>
      <c r="C197" s="15"/>
      <c r="D197" s="15"/>
      <c r="E197" s="15"/>
      <c r="F197" s="15"/>
      <c r="G197" s="15"/>
      <c r="H197" s="15"/>
      <c r="I197" s="15"/>
    </row>
    <row r="198" spans="1:9" ht="12.75">
      <c r="A198" s="2" t="s">
        <v>162</v>
      </c>
      <c r="B198" s="15"/>
      <c r="C198" s="15"/>
      <c r="D198" s="15"/>
      <c r="E198" s="15"/>
      <c r="F198" s="15"/>
      <c r="G198" s="15"/>
      <c r="H198" s="15"/>
      <c r="I198" s="15"/>
    </row>
    <row r="199" spans="1:9" ht="12.75">
      <c r="A199" s="2" t="s">
        <v>163</v>
      </c>
      <c r="B199" s="15"/>
      <c r="C199" s="15"/>
      <c r="D199" s="15"/>
      <c r="E199" s="15"/>
      <c r="F199" s="15"/>
      <c r="G199" s="15"/>
      <c r="H199" s="15"/>
      <c r="I199" s="15"/>
    </row>
    <row r="200" spans="1:9" ht="12.75">
      <c r="A200" s="2" t="s">
        <v>164</v>
      </c>
      <c r="B200" s="15"/>
      <c r="C200" s="15"/>
      <c r="D200" s="15"/>
      <c r="E200" s="15"/>
      <c r="F200" s="15"/>
      <c r="G200" s="15"/>
      <c r="H200" s="15"/>
      <c r="I200" s="15"/>
    </row>
    <row r="201" spans="1:9" ht="12.75">
      <c r="A201" s="2" t="s">
        <v>165</v>
      </c>
      <c r="B201" s="15"/>
      <c r="C201" s="15"/>
      <c r="D201" s="15"/>
      <c r="E201" s="15"/>
      <c r="F201" s="15"/>
      <c r="G201" s="15"/>
      <c r="H201" s="15"/>
      <c r="I201" s="15"/>
    </row>
    <row r="202" spans="1:9" ht="12.75">
      <c r="A202" s="2" t="s">
        <v>166</v>
      </c>
      <c r="B202" s="15"/>
      <c r="C202" s="15"/>
      <c r="D202" s="15"/>
      <c r="E202" s="15"/>
      <c r="F202" s="15"/>
      <c r="G202" s="15"/>
      <c r="H202" s="15"/>
      <c r="I202" s="15"/>
    </row>
    <row r="203" spans="1:9" ht="12.75">
      <c r="A203" s="2" t="s">
        <v>167</v>
      </c>
      <c r="B203" s="15"/>
      <c r="C203" s="15"/>
      <c r="D203" s="15"/>
      <c r="E203" s="15"/>
      <c r="F203" s="15"/>
      <c r="G203" s="15"/>
      <c r="H203" s="15"/>
      <c r="I203" s="15"/>
    </row>
    <row r="204" spans="1:9" ht="12.75">
      <c r="A204" s="6" t="s">
        <v>168</v>
      </c>
      <c r="B204" s="15"/>
      <c r="C204" s="15"/>
      <c r="D204" s="15"/>
      <c r="E204" s="15"/>
      <c r="F204" s="15"/>
      <c r="G204" s="15"/>
      <c r="H204" s="15"/>
      <c r="I204" s="15"/>
    </row>
    <row r="205" spans="1:9" ht="12.75">
      <c r="A205" s="2" t="s">
        <v>169</v>
      </c>
      <c r="B205" s="15"/>
      <c r="C205" s="15"/>
      <c r="D205" s="15"/>
      <c r="E205" s="15"/>
      <c r="F205" s="15"/>
      <c r="G205" s="15"/>
      <c r="H205" s="15"/>
      <c r="I205" s="15"/>
    </row>
    <row r="206" spans="1:9" ht="12.75">
      <c r="A206" s="2" t="s">
        <v>170</v>
      </c>
      <c r="B206" s="15"/>
      <c r="C206" s="15"/>
      <c r="D206" s="15"/>
      <c r="E206" s="15"/>
      <c r="F206" s="15"/>
      <c r="G206" s="15"/>
      <c r="H206" s="15"/>
      <c r="I206" s="15"/>
    </row>
    <row r="207" spans="1:9" ht="12.75">
      <c r="A207" s="2" t="s">
        <v>171</v>
      </c>
      <c r="B207" s="15"/>
      <c r="C207" s="15"/>
      <c r="D207" s="15"/>
      <c r="E207" s="15"/>
      <c r="F207" s="15"/>
      <c r="G207" s="15"/>
      <c r="H207" s="15"/>
      <c r="I207" s="15"/>
    </row>
    <row r="208" spans="1:9" ht="12.75">
      <c r="A208" s="2" t="s">
        <v>172</v>
      </c>
      <c r="B208" s="15"/>
      <c r="C208" s="15"/>
      <c r="D208" s="15"/>
      <c r="E208" s="15"/>
      <c r="F208" s="15"/>
      <c r="G208" s="15"/>
      <c r="H208" s="15"/>
      <c r="I208" s="15"/>
    </row>
    <row r="209" spans="1:9" ht="12.75">
      <c r="A209" s="2" t="s">
        <v>173</v>
      </c>
      <c r="B209" s="15"/>
      <c r="C209" s="15"/>
      <c r="D209" s="15"/>
      <c r="E209" s="15"/>
      <c r="F209" s="15"/>
      <c r="G209" s="15"/>
      <c r="H209" s="15"/>
      <c r="I209" s="15"/>
    </row>
    <row r="210" spans="1:9" ht="12.75">
      <c r="A210" s="2" t="s">
        <v>174</v>
      </c>
      <c r="B210" s="15"/>
      <c r="C210" s="15"/>
      <c r="D210" s="15"/>
      <c r="E210" s="15"/>
      <c r="F210" s="15"/>
      <c r="G210" s="15"/>
      <c r="H210" s="15"/>
      <c r="I210" s="15"/>
    </row>
    <row r="211" spans="1:9" ht="12.75">
      <c r="A211" s="2" t="s">
        <v>175</v>
      </c>
      <c r="B211" s="15"/>
      <c r="C211" s="15"/>
      <c r="D211" s="15"/>
      <c r="E211" s="15"/>
      <c r="F211" s="15"/>
      <c r="G211" s="15"/>
      <c r="H211" s="15"/>
      <c r="I211" s="15"/>
    </row>
    <row r="212" spans="2:9" ht="12.75">
      <c r="B212" s="26"/>
      <c r="C212" s="26"/>
      <c r="D212" s="26"/>
      <c r="E212" s="26"/>
      <c r="F212" s="26"/>
      <c r="G212" s="26"/>
      <c r="H212" s="26"/>
      <c r="I212" s="26"/>
    </row>
    <row r="213" spans="1:9" ht="12.75">
      <c r="A213" s="11" t="s">
        <v>181</v>
      </c>
      <c r="B213" s="53">
        <f>SUM(B164,B166)</f>
        <v>83048.17754016625</v>
      </c>
      <c r="C213" s="53">
        <f aca="true" t="shared" si="20" ref="C213:I213">SUM(C164,C166)</f>
        <v>59963.31052141953</v>
      </c>
      <c r="D213" s="53">
        <f t="shared" si="20"/>
        <v>48883.19157593314</v>
      </c>
      <c r="E213" s="53">
        <f t="shared" si="20"/>
        <v>56491.763979973795</v>
      </c>
      <c r="F213" s="53">
        <f t="shared" si="20"/>
        <v>44495.38714044898</v>
      </c>
      <c r="G213" s="53">
        <f t="shared" si="20"/>
        <v>42251.14494784601</v>
      </c>
      <c r="H213" s="53">
        <f t="shared" si="20"/>
        <v>17507.708789752658</v>
      </c>
      <c r="I213" s="53">
        <f t="shared" si="20"/>
        <v>15585.019011387947</v>
      </c>
    </row>
    <row r="214" spans="2:9" ht="12.75">
      <c r="B214" s="26"/>
      <c r="C214" s="26"/>
      <c r="D214" s="26"/>
      <c r="E214" s="26"/>
      <c r="F214" s="26"/>
      <c r="G214" s="26"/>
      <c r="H214" s="26"/>
      <c r="I214" s="26"/>
    </row>
    <row r="215" spans="1:9" ht="12.75">
      <c r="A215" s="1" t="s">
        <v>182</v>
      </c>
      <c r="B215" s="65">
        <f>SUM(B116,B160,B213)</f>
        <v>136762.49754016625</v>
      </c>
      <c r="C215" s="65">
        <f aca="true" t="shared" si="21" ref="C215:I215">SUM(C116,C160,C213)</f>
        <v>112558.26852141952</v>
      </c>
      <c r="D215" s="65">
        <f t="shared" si="21"/>
        <v>112059.01157593314</v>
      </c>
      <c r="E215" s="65">
        <f t="shared" si="21"/>
        <v>125570.0839799738</v>
      </c>
      <c r="F215" s="65">
        <f t="shared" si="21"/>
        <v>101864.90714044898</v>
      </c>
      <c r="G215" s="65">
        <f t="shared" si="21"/>
        <v>84896.60494784602</v>
      </c>
      <c r="H215" s="65">
        <f t="shared" si="21"/>
        <v>62347.42878975266</v>
      </c>
      <c r="I215" s="65">
        <f t="shared" si="21"/>
        <v>89586.24601138795</v>
      </c>
    </row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15"/>
  <sheetViews>
    <sheetView workbookViewId="0" topLeftCell="C181">
      <selection activeCell="K213" sqref="K213"/>
    </sheetView>
  </sheetViews>
  <sheetFormatPr defaultColWidth="11.421875" defaultRowHeight="12.75"/>
  <cols>
    <col min="1" max="1" width="86.421875" style="0" bestFit="1" customWidth="1"/>
  </cols>
  <sheetData>
    <row r="1" spans="1:9" ht="12.75">
      <c r="A1" s="1" t="s">
        <v>195</v>
      </c>
      <c r="B1" s="14">
        <v>2002</v>
      </c>
      <c r="C1" s="14">
        <v>2003</v>
      </c>
      <c r="D1" s="14">
        <v>2004</v>
      </c>
      <c r="E1" s="14">
        <v>2005</v>
      </c>
      <c r="F1" s="14">
        <v>2006</v>
      </c>
      <c r="G1" s="14">
        <v>2007</v>
      </c>
      <c r="H1" s="14">
        <v>2008</v>
      </c>
      <c r="I1" s="14">
        <v>2009</v>
      </c>
    </row>
    <row r="2" spans="1:9" ht="12.75">
      <c r="A2" s="2"/>
      <c r="B2" s="15"/>
      <c r="C2" s="15"/>
      <c r="D2" s="15"/>
      <c r="E2" s="15"/>
      <c r="F2" s="15"/>
      <c r="G2" s="15"/>
      <c r="H2" s="15"/>
      <c r="I2" s="15"/>
    </row>
    <row r="3" spans="1:9" ht="12.75">
      <c r="A3" s="3" t="s">
        <v>186</v>
      </c>
      <c r="B3" s="15"/>
      <c r="C3" s="15"/>
      <c r="D3" s="15"/>
      <c r="E3" s="15"/>
      <c r="F3" s="15"/>
      <c r="G3" s="15"/>
      <c r="H3" s="15"/>
      <c r="I3" s="15"/>
    </row>
    <row r="4" spans="1:9" ht="12.75">
      <c r="A4" s="2"/>
      <c r="B4" s="15"/>
      <c r="C4" s="15"/>
      <c r="D4" s="15"/>
      <c r="E4" s="15"/>
      <c r="F4" s="15"/>
      <c r="G4" s="15"/>
      <c r="H4" s="15"/>
      <c r="I4" s="15"/>
    </row>
    <row r="5" spans="1:9" ht="12.75">
      <c r="A5" s="4" t="s">
        <v>0</v>
      </c>
      <c r="B5" s="19">
        <f>SUM(B7,B9,B12,B16,B21,B23,B40,B45)</f>
        <v>181926.43000000002</v>
      </c>
      <c r="C5" s="19">
        <f aca="true" t="shared" si="0" ref="C5:I5">SUM(C7,C9,C12,C16,C21,C23,C40,C45)</f>
        <v>176725.43</v>
      </c>
      <c r="D5" s="19">
        <f t="shared" si="0"/>
        <v>170395.83000000002</v>
      </c>
      <c r="E5" s="19">
        <f t="shared" si="0"/>
        <v>177423.93000000002</v>
      </c>
      <c r="F5" s="19">
        <f t="shared" si="0"/>
        <v>168150.53</v>
      </c>
      <c r="G5" s="19">
        <f t="shared" si="0"/>
        <v>54839.71000000001</v>
      </c>
      <c r="H5" s="19">
        <f t="shared" si="0"/>
        <v>55009.21000000001</v>
      </c>
      <c r="I5" s="19">
        <f t="shared" si="0"/>
        <v>81019.79</v>
      </c>
    </row>
    <row r="6" spans="1:9" ht="12.75">
      <c r="A6" s="2"/>
      <c r="B6" s="15"/>
      <c r="C6" s="15"/>
      <c r="D6" s="15"/>
      <c r="E6" s="15"/>
      <c r="F6" s="15"/>
      <c r="G6" s="15"/>
      <c r="H6" s="15"/>
      <c r="I6" s="15"/>
    </row>
    <row r="7" spans="1:9" ht="12.75">
      <c r="A7" s="5" t="s">
        <v>1</v>
      </c>
      <c r="B7" s="15"/>
      <c r="C7" s="15"/>
      <c r="D7" s="15"/>
      <c r="E7" s="15"/>
      <c r="F7" s="15"/>
      <c r="G7" s="15"/>
      <c r="H7" s="15"/>
      <c r="I7" s="15"/>
    </row>
    <row r="8" spans="1:9" ht="12.75">
      <c r="A8" s="2"/>
      <c r="B8" s="15"/>
      <c r="C8" s="15"/>
      <c r="D8" s="15"/>
      <c r="E8" s="15"/>
      <c r="F8" s="15"/>
      <c r="G8" s="15"/>
      <c r="H8" s="15"/>
      <c r="I8" s="15"/>
    </row>
    <row r="9" spans="1:9" ht="12.75">
      <c r="A9" s="5" t="s">
        <v>2</v>
      </c>
      <c r="B9" s="61">
        <f>B10</f>
        <v>0</v>
      </c>
      <c r="C9" s="61">
        <f aca="true" t="shared" si="1" ref="C9:I9">C10</f>
        <v>0</v>
      </c>
      <c r="D9" s="61">
        <f t="shared" si="1"/>
        <v>0</v>
      </c>
      <c r="E9" s="61">
        <f t="shared" si="1"/>
        <v>0</v>
      </c>
      <c r="F9" s="61">
        <f t="shared" si="1"/>
        <v>0</v>
      </c>
      <c r="G9" s="61">
        <f t="shared" si="1"/>
        <v>0</v>
      </c>
      <c r="H9" s="61">
        <f t="shared" si="1"/>
        <v>0</v>
      </c>
      <c r="I9" s="61">
        <f t="shared" si="1"/>
        <v>0</v>
      </c>
    </row>
    <row r="10" spans="1:9" ht="12.75">
      <c r="A10" s="6" t="s">
        <v>3</v>
      </c>
      <c r="B10" s="15"/>
      <c r="C10" s="15"/>
      <c r="D10" s="15"/>
      <c r="E10" s="15"/>
      <c r="F10" s="15"/>
      <c r="G10" s="15"/>
      <c r="H10" s="15"/>
      <c r="I10" s="15"/>
    </row>
    <row r="11" spans="1:9" ht="12.75">
      <c r="A11" s="7" t="s">
        <v>4</v>
      </c>
      <c r="B11" s="15"/>
      <c r="C11" s="15"/>
      <c r="D11" s="15"/>
      <c r="E11" s="15"/>
      <c r="F11" s="15"/>
      <c r="G11" s="15"/>
      <c r="H11" s="15"/>
      <c r="I11" s="15"/>
    </row>
    <row r="12" spans="1:9" ht="12.75">
      <c r="A12" s="5" t="s">
        <v>5</v>
      </c>
      <c r="B12" s="61">
        <f>SUM(B13:B14)</f>
        <v>0</v>
      </c>
      <c r="C12" s="61">
        <f aca="true" t="shared" si="2" ref="C12:I12">SUM(C13:C14)</f>
        <v>0</v>
      </c>
      <c r="D12" s="61">
        <f t="shared" si="2"/>
        <v>0</v>
      </c>
      <c r="E12" s="61">
        <f t="shared" si="2"/>
        <v>0</v>
      </c>
      <c r="F12" s="61">
        <f t="shared" si="2"/>
        <v>0</v>
      </c>
      <c r="G12" s="61">
        <f t="shared" si="2"/>
        <v>35.69</v>
      </c>
      <c r="H12" s="61">
        <f t="shared" si="2"/>
        <v>35.69</v>
      </c>
      <c r="I12" s="61">
        <f t="shared" si="2"/>
        <v>466.09</v>
      </c>
    </row>
    <row r="13" spans="1:9" ht="12.75">
      <c r="A13" s="2" t="s">
        <v>6</v>
      </c>
      <c r="B13" s="15"/>
      <c r="C13" s="15"/>
      <c r="D13" s="15"/>
      <c r="E13" s="15"/>
      <c r="F13" s="15"/>
      <c r="G13" s="15"/>
      <c r="H13" s="15"/>
      <c r="I13" s="15"/>
    </row>
    <row r="14" spans="1:9" ht="12.75">
      <c r="A14" s="6" t="s">
        <v>7</v>
      </c>
      <c r="B14" s="16"/>
      <c r="C14" s="16"/>
      <c r="D14" s="16"/>
      <c r="E14" s="16"/>
      <c r="F14" s="16"/>
      <c r="G14" s="18">
        <v>35.69</v>
      </c>
      <c r="H14" s="18">
        <v>35.69</v>
      </c>
      <c r="I14" s="15">
        <v>466.09</v>
      </c>
    </row>
    <row r="15" spans="1:9" ht="12.75">
      <c r="A15" s="2"/>
      <c r="B15" s="15"/>
      <c r="C15" s="15"/>
      <c r="D15" s="15"/>
      <c r="E15" s="15"/>
      <c r="F15" s="15"/>
      <c r="G15" s="15"/>
      <c r="H15" s="15"/>
      <c r="I15" s="15"/>
    </row>
    <row r="16" spans="1:9" ht="12.75">
      <c r="A16" s="5" t="s">
        <v>8</v>
      </c>
      <c r="B16" s="61">
        <f>SUM(B17:B19)</f>
        <v>0</v>
      </c>
      <c r="C16" s="61">
        <f aca="true" t="shared" si="3" ref="C16:I16">SUM(C17:C19)</f>
        <v>0</v>
      </c>
      <c r="D16" s="61">
        <f t="shared" si="3"/>
        <v>0</v>
      </c>
      <c r="E16" s="61">
        <f t="shared" si="3"/>
        <v>0</v>
      </c>
      <c r="F16" s="61">
        <f t="shared" si="3"/>
        <v>0</v>
      </c>
      <c r="G16" s="61">
        <f t="shared" si="3"/>
        <v>0</v>
      </c>
      <c r="H16" s="61">
        <f t="shared" si="3"/>
        <v>0</v>
      </c>
      <c r="I16" s="61">
        <f t="shared" si="3"/>
        <v>0</v>
      </c>
    </row>
    <row r="17" spans="1:9" ht="12.75">
      <c r="A17" s="2" t="s">
        <v>9</v>
      </c>
      <c r="B17" s="15"/>
      <c r="C17" s="15"/>
      <c r="D17" s="15"/>
      <c r="E17" s="15"/>
      <c r="F17" s="15"/>
      <c r="G17" s="15"/>
      <c r="H17" s="15"/>
      <c r="I17" s="15"/>
    </row>
    <row r="18" spans="1:9" ht="12.75">
      <c r="A18" s="8" t="s">
        <v>10</v>
      </c>
      <c r="B18" s="15"/>
      <c r="C18" s="15"/>
      <c r="D18" s="15"/>
      <c r="E18" s="15"/>
      <c r="F18" s="15"/>
      <c r="G18" s="15"/>
      <c r="H18" s="15"/>
      <c r="I18" s="15"/>
    </row>
    <row r="19" spans="1:9" ht="12.75">
      <c r="A19" s="6" t="s">
        <v>11</v>
      </c>
      <c r="B19" s="15"/>
      <c r="C19" s="15"/>
      <c r="D19" s="15"/>
      <c r="E19" s="15"/>
      <c r="F19" s="15"/>
      <c r="G19" s="15"/>
      <c r="H19" s="15"/>
      <c r="I19" s="15"/>
    </row>
    <row r="20" spans="1:9" ht="12.75">
      <c r="A20" s="2" t="s">
        <v>4</v>
      </c>
      <c r="B20" s="15"/>
      <c r="C20" s="15"/>
      <c r="D20" s="15"/>
      <c r="E20" s="15"/>
      <c r="F20" s="15"/>
      <c r="G20" s="15"/>
      <c r="H20" s="15"/>
      <c r="I20" s="15"/>
    </row>
    <row r="21" spans="1:9" ht="12.75">
      <c r="A21" s="5" t="s">
        <v>12</v>
      </c>
      <c r="B21" s="15"/>
      <c r="C21" s="15"/>
      <c r="D21" s="15"/>
      <c r="E21" s="15"/>
      <c r="F21" s="15"/>
      <c r="G21" s="15"/>
      <c r="H21" s="15"/>
      <c r="I21" s="15"/>
    </row>
    <row r="22" spans="1:9" ht="12.75">
      <c r="A22" s="2"/>
      <c r="B22" s="15"/>
      <c r="C22" s="15"/>
      <c r="D22" s="15"/>
      <c r="E22" s="15"/>
      <c r="F22" s="15"/>
      <c r="G22" s="15"/>
      <c r="H22" s="15"/>
      <c r="I22" s="15"/>
    </row>
    <row r="23" spans="1:9" ht="12.75">
      <c r="A23" s="5" t="s">
        <v>13</v>
      </c>
      <c r="B23" s="61">
        <f>SUM(B24:B38)</f>
        <v>1225.2</v>
      </c>
      <c r="C23" s="61">
        <f aca="true" t="shared" si="4" ref="C23:I23">SUM(C24:C38)</f>
        <v>445</v>
      </c>
      <c r="D23" s="61">
        <f t="shared" si="4"/>
        <v>1434.6</v>
      </c>
      <c r="E23" s="61">
        <f t="shared" si="4"/>
        <v>1258.7</v>
      </c>
      <c r="F23" s="61">
        <f t="shared" si="4"/>
        <v>1844</v>
      </c>
      <c r="G23" s="61">
        <f t="shared" si="4"/>
        <v>7577.97</v>
      </c>
      <c r="H23" s="61">
        <f t="shared" si="4"/>
        <v>7747.47</v>
      </c>
      <c r="I23" s="61">
        <f t="shared" si="4"/>
        <v>27220.17</v>
      </c>
    </row>
    <row r="24" spans="1:9" ht="12.75">
      <c r="A24" s="2" t="s">
        <v>14</v>
      </c>
      <c r="B24" s="16"/>
      <c r="C24" s="16"/>
      <c r="D24" s="16"/>
      <c r="E24" s="16"/>
      <c r="F24" s="16">
        <v>162</v>
      </c>
      <c r="G24" s="15"/>
      <c r="H24" s="18"/>
      <c r="I24" s="15"/>
    </row>
    <row r="25" spans="1:9" ht="12.75">
      <c r="A25" s="2" t="s">
        <v>15</v>
      </c>
      <c r="B25" s="16">
        <v>1225.2</v>
      </c>
      <c r="C25" s="16">
        <v>445</v>
      </c>
      <c r="D25" s="16">
        <v>1434.6</v>
      </c>
      <c r="E25" s="16">
        <v>779</v>
      </c>
      <c r="F25" s="16">
        <v>406.7</v>
      </c>
      <c r="G25" s="15"/>
      <c r="H25" s="18"/>
      <c r="I25" s="15"/>
    </row>
    <row r="26" spans="1:9" ht="12.75">
      <c r="A26" s="2" t="s">
        <v>16</v>
      </c>
      <c r="B26" s="15"/>
      <c r="C26" s="15"/>
      <c r="D26" s="15"/>
      <c r="E26" s="15"/>
      <c r="F26" s="15"/>
      <c r="G26" s="15"/>
      <c r="H26" s="15"/>
      <c r="I26" s="15"/>
    </row>
    <row r="27" spans="1:9" ht="12.75">
      <c r="A27" s="2" t="s">
        <v>17</v>
      </c>
      <c r="B27" s="16"/>
      <c r="C27" s="16"/>
      <c r="D27" s="16"/>
      <c r="E27" s="16">
        <v>479.7</v>
      </c>
      <c r="F27" s="16">
        <v>1275.3</v>
      </c>
      <c r="G27" s="17">
        <v>1677.03</v>
      </c>
      <c r="H27" s="18">
        <v>1960.36</v>
      </c>
      <c r="I27" s="17">
        <v>2747.4</v>
      </c>
    </row>
    <row r="28" spans="1:9" ht="12.75">
      <c r="A28" s="2" t="s">
        <v>18</v>
      </c>
      <c r="B28" s="15"/>
      <c r="C28" s="15"/>
      <c r="D28" s="15"/>
      <c r="E28" s="15"/>
      <c r="F28" s="15"/>
      <c r="G28" s="15"/>
      <c r="H28" s="15"/>
      <c r="I28" s="15"/>
    </row>
    <row r="29" spans="1:9" ht="12.75">
      <c r="A29" s="2" t="s">
        <v>19</v>
      </c>
      <c r="B29" s="16"/>
      <c r="C29" s="16"/>
      <c r="D29" s="16"/>
      <c r="E29" s="16"/>
      <c r="F29" s="16"/>
      <c r="G29" s="15"/>
      <c r="H29" s="18"/>
      <c r="I29" s="15">
        <v>732.24</v>
      </c>
    </row>
    <row r="30" spans="1:9" ht="12.75">
      <c r="A30" s="2" t="s">
        <v>20</v>
      </c>
      <c r="B30" s="15"/>
      <c r="C30" s="15"/>
      <c r="D30" s="15"/>
      <c r="E30" s="15"/>
      <c r="F30" s="15"/>
      <c r="G30" s="15"/>
      <c r="H30" s="15"/>
      <c r="I30" s="15"/>
    </row>
    <row r="31" spans="1:9" ht="12.75">
      <c r="A31" s="2" t="s">
        <v>21</v>
      </c>
      <c r="B31" s="15"/>
      <c r="C31" s="15"/>
      <c r="D31" s="15"/>
      <c r="E31" s="15"/>
      <c r="F31" s="15"/>
      <c r="G31" s="15"/>
      <c r="H31" s="15"/>
      <c r="I31" s="15"/>
    </row>
    <row r="32" spans="1:9" ht="12.75">
      <c r="A32" s="2" t="s">
        <v>22</v>
      </c>
      <c r="B32" s="15"/>
      <c r="C32" s="15"/>
      <c r="D32" s="15"/>
      <c r="E32" s="15"/>
      <c r="F32" s="15"/>
      <c r="G32" s="15"/>
      <c r="H32" s="15"/>
      <c r="I32" s="15"/>
    </row>
    <row r="33" spans="1:9" ht="12.75">
      <c r="A33" s="2" t="s">
        <v>23</v>
      </c>
      <c r="B33" s="16"/>
      <c r="C33" s="16"/>
      <c r="D33" s="16"/>
      <c r="E33" s="16"/>
      <c r="F33" s="16"/>
      <c r="G33" s="15">
        <v>114.6</v>
      </c>
      <c r="H33" s="18">
        <v>0.77</v>
      </c>
      <c r="I33" s="15"/>
    </row>
    <row r="34" spans="1:9" ht="12.75">
      <c r="A34" s="2" t="s">
        <v>24</v>
      </c>
      <c r="B34" s="15"/>
      <c r="C34" s="15"/>
      <c r="D34" s="15"/>
      <c r="E34" s="15"/>
      <c r="F34" s="15"/>
      <c r="G34" s="15"/>
      <c r="H34" s="15"/>
      <c r="I34" s="15"/>
    </row>
    <row r="35" spans="1:9" ht="12.75">
      <c r="A35" s="2" t="s">
        <v>25</v>
      </c>
      <c r="B35" s="16"/>
      <c r="C35" s="16"/>
      <c r="D35" s="16"/>
      <c r="E35" s="16"/>
      <c r="F35" s="16"/>
      <c r="G35" s="15"/>
      <c r="H35" s="18"/>
      <c r="I35" s="15">
        <v>275.78</v>
      </c>
    </row>
    <row r="36" spans="1:9" ht="12.75">
      <c r="A36" s="2" t="s">
        <v>26</v>
      </c>
      <c r="B36" s="16"/>
      <c r="C36" s="16"/>
      <c r="D36" s="16"/>
      <c r="E36" s="16"/>
      <c r="F36" s="16"/>
      <c r="G36" s="15"/>
      <c r="H36" s="18"/>
      <c r="I36" s="15">
        <v>347.13</v>
      </c>
    </row>
    <row r="37" spans="1:9" ht="12.75">
      <c r="A37" s="6" t="s">
        <v>27</v>
      </c>
      <c r="B37" s="16"/>
      <c r="C37" s="16"/>
      <c r="D37" s="16"/>
      <c r="E37" s="16"/>
      <c r="F37" s="16"/>
      <c r="G37" s="18">
        <v>5786.34</v>
      </c>
      <c r="H37" s="18">
        <v>5786.34</v>
      </c>
      <c r="I37" s="17">
        <v>23117.62</v>
      </c>
    </row>
    <row r="38" spans="1:9" ht="12.75">
      <c r="A38" s="6" t="s">
        <v>28</v>
      </c>
      <c r="B38" s="15"/>
      <c r="C38" s="15"/>
      <c r="D38" s="15"/>
      <c r="E38" s="15"/>
      <c r="F38" s="15"/>
      <c r="G38" s="15"/>
      <c r="H38" s="15"/>
      <c r="I38" s="15"/>
    </row>
    <row r="39" spans="1:9" ht="12.75">
      <c r="A39" s="2"/>
      <c r="B39" s="15"/>
      <c r="C39" s="15"/>
      <c r="D39" s="15"/>
      <c r="E39" s="15"/>
      <c r="F39" s="15"/>
      <c r="G39" s="15"/>
      <c r="H39" s="15"/>
      <c r="I39" s="15"/>
    </row>
    <row r="40" spans="1:9" ht="12.75">
      <c r="A40" s="5" t="s">
        <v>29</v>
      </c>
      <c r="B40" s="61">
        <f>SUM(B41:B43)</f>
        <v>161658.66</v>
      </c>
      <c r="C40" s="61">
        <f aca="true" t="shared" si="5" ref="C40:I40">SUM(C41:C43)</f>
        <v>157237.86</v>
      </c>
      <c r="D40" s="61">
        <f t="shared" si="5"/>
        <v>149918.66</v>
      </c>
      <c r="E40" s="61">
        <f t="shared" si="5"/>
        <v>157122.66</v>
      </c>
      <c r="F40" s="61">
        <f t="shared" si="5"/>
        <v>147263.96</v>
      </c>
      <c r="G40" s="61">
        <f t="shared" si="5"/>
        <v>47226.05</v>
      </c>
      <c r="H40" s="61">
        <f t="shared" si="5"/>
        <v>47226.05</v>
      </c>
      <c r="I40" s="61">
        <f t="shared" si="5"/>
        <v>53333.53</v>
      </c>
    </row>
    <row r="41" spans="1:9" ht="12.75">
      <c r="A41" s="2" t="s">
        <v>30</v>
      </c>
      <c r="B41" s="15"/>
      <c r="C41" s="15"/>
      <c r="D41" s="15"/>
      <c r="E41" s="15"/>
      <c r="F41" s="15"/>
      <c r="G41" s="15"/>
      <c r="H41" s="15"/>
      <c r="I41" s="15"/>
    </row>
    <row r="42" spans="1:9" ht="12.75">
      <c r="A42" s="2" t="s">
        <v>31</v>
      </c>
      <c r="B42" s="16">
        <v>161658.66</v>
      </c>
      <c r="C42" s="16">
        <v>157237.86</v>
      </c>
      <c r="D42" s="16">
        <v>149918.66</v>
      </c>
      <c r="E42" s="16">
        <v>157122.66</v>
      </c>
      <c r="F42" s="16">
        <v>147263.96</v>
      </c>
      <c r="G42" s="20">
        <v>43532.3</v>
      </c>
      <c r="H42" s="20">
        <v>43532.3</v>
      </c>
      <c r="I42" s="20">
        <v>43532.3</v>
      </c>
    </row>
    <row r="43" spans="1:9" ht="12.75">
      <c r="A43" s="2" t="s">
        <v>32</v>
      </c>
      <c r="B43" s="16"/>
      <c r="C43" s="16"/>
      <c r="D43" s="16"/>
      <c r="E43" s="16"/>
      <c r="F43" s="16"/>
      <c r="G43" s="18">
        <v>3693.75</v>
      </c>
      <c r="H43" s="18">
        <v>3693.75</v>
      </c>
      <c r="I43" s="17">
        <v>9801.23</v>
      </c>
    </row>
    <row r="44" spans="1:9" ht="12.75">
      <c r="A44" s="2"/>
      <c r="B44" s="15"/>
      <c r="C44" s="15"/>
      <c r="D44" s="15"/>
      <c r="E44" s="15"/>
      <c r="F44" s="15"/>
      <c r="G44" s="15"/>
      <c r="H44" s="15"/>
      <c r="I44" s="15"/>
    </row>
    <row r="45" spans="1:9" ht="12.75">
      <c r="A45" s="5" t="s">
        <v>33</v>
      </c>
      <c r="B45" s="61">
        <f>SUM(B46:B56)</f>
        <v>19042.57</v>
      </c>
      <c r="C45" s="61">
        <f aca="true" t="shared" si="6" ref="C45:I45">SUM(C46:C56)</f>
        <v>19042.57</v>
      </c>
      <c r="D45" s="61">
        <f t="shared" si="6"/>
        <v>19042.57</v>
      </c>
      <c r="E45" s="61">
        <f t="shared" si="6"/>
        <v>19042.57</v>
      </c>
      <c r="F45" s="61">
        <f t="shared" si="6"/>
        <v>19042.57</v>
      </c>
      <c r="G45" s="61">
        <f t="shared" si="6"/>
        <v>0</v>
      </c>
      <c r="H45" s="61">
        <f t="shared" si="6"/>
        <v>0</v>
      </c>
      <c r="I45" s="61">
        <f t="shared" si="6"/>
        <v>0</v>
      </c>
    </row>
    <row r="46" spans="1:9" ht="12.75">
      <c r="A46" s="2" t="s">
        <v>34</v>
      </c>
      <c r="B46" s="15"/>
      <c r="C46" s="15"/>
      <c r="D46" s="15"/>
      <c r="E46" s="15"/>
      <c r="F46" s="15"/>
      <c r="G46" s="15"/>
      <c r="H46" s="15"/>
      <c r="I46" s="15"/>
    </row>
    <row r="47" spans="1:9" ht="12.75">
      <c r="A47" s="6" t="s">
        <v>35</v>
      </c>
      <c r="B47" s="15"/>
      <c r="C47" s="15"/>
      <c r="D47" s="15"/>
      <c r="E47" s="15"/>
      <c r="F47" s="15"/>
      <c r="G47" s="15"/>
      <c r="H47" s="15"/>
      <c r="I47" s="15"/>
    </row>
    <row r="48" spans="1:9" ht="12.75">
      <c r="A48" s="6" t="s">
        <v>36</v>
      </c>
      <c r="B48" s="15"/>
      <c r="C48" s="15"/>
      <c r="D48" s="15"/>
      <c r="E48" s="15"/>
      <c r="F48" s="15"/>
      <c r="G48" s="15"/>
      <c r="H48" s="15"/>
      <c r="I48" s="15"/>
    </row>
    <row r="49" spans="1:9" ht="12.75">
      <c r="A49" s="6" t="s">
        <v>37</v>
      </c>
      <c r="B49" s="15"/>
      <c r="C49" s="15"/>
      <c r="D49" s="15"/>
      <c r="E49" s="15"/>
      <c r="F49" s="15"/>
      <c r="G49" s="15"/>
      <c r="H49" s="15"/>
      <c r="I49" s="15"/>
    </row>
    <row r="50" spans="1:9" ht="12.75">
      <c r="A50" s="9" t="s">
        <v>38</v>
      </c>
      <c r="B50" s="15"/>
      <c r="C50" s="15"/>
      <c r="D50" s="15"/>
      <c r="E50" s="15"/>
      <c r="F50" s="15"/>
      <c r="G50" s="15"/>
      <c r="H50" s="15"/>
      <c r="I50" s="15"/>
    </row>
    <row r="51" spans="1:9" ht="12.75">
      <c r="A51" s="6" t="s">
        <v>39</v>
      </c>
      <c r="B51" s="15"/>
      <c r="C51" s="15"/>
      <c r="D51" s="15"/>
      <c r="E51" s="15"/>
      <c r="F51" s="15"/>
      <c r="G51" s="15"/>
      <c r="H51" s="15"/>
      <c r="I51" s="15"/>
    </row>
    <row r="52" spans="1:9" ht="12.75">
      <c r="A52" s="6" t="s">
        <v>40</v>
      </c>
      <c r="B52" s="15"/>
      <c r="C52" s="15"/>
      <c r="D52" s="15"/>
      <c r="E52" s="15"/>
      <c r="F52" s="15"/>
      <c r="G52" s="15"/>
      <c r="H52" s="15"/>
      <c r="I52" s="15"/>
    </row>
    <row r="53" spans="1:9" ht="12.75">
      <c r="A53" s="6" t="s">
        <v>41</v>
      </c>
      <c r="B53" s="15"/>
      <c r="C53" s="15"/>
      <c r="D53" s="15"/>
      <c r="E53" s="15"/>
      <c r="F53" s="15"/>
      <c r="G53" s="15"/>
      <c r="H53" s="15"/>
      <c r="I53" s="15"/>
    </row>
    <row r="54" spans="1:9" ht="12.75">
      <c r="A54" s="6" t="s">
        <v>42</v>
      </c>
      <c r="B54" s="15"/>
      <c r="C54" s="15"/>
      <c r="D54" s="15"/>
      <c r="E54" s="15"/>
      <c r="F54" s="15"/>
      <c r="G54" s="15"/>
      <c r="H54" s="15"/>
      <c r="I54" s="15"/>
    </row>
    <row r="55" spans="1:9" ht="12.75">
      <c r="A55" s="9" t="s">
        <v>43</v>
      </c>
      <c r="B55" s="15"/>
      <c r="C55" s="15"/>
      <c r="D55" s="15"/>
      <c r="E55" s="15"/>
      <c r="F55" s="15"/>
      <c r="G55" s="15"/>
      <c r="H55" s="15"/>
      <c r="I55" s="15"/>
    </row>
    <row r="56" spans="1:9" ht="12.75">
      <c r="A56" s="9" t="s">
        <v>44</v>
      </c>
      <c r="B56" s="15">
        <v>19042.57</v>
      </c>
      <c r="C56" s="15">
        <v>19042.57</v>
      </c>
      <c r="D56" s="15">
        <v>19042.57</v>
      </c>
      <c r="E56" s="15">
        <v>19042.57</v>
      </c>
      <c r="F56" s="15">
        <v>19042.57</v>
      </c>
      <c r="G56" s="15"/>
      <c r="H56" s="15"/>
      <c r="I56" s="15"/>
    </row>
    <row r="57" spans="1:9" ht="12.75">
      <c r="A57" s="9"/>
      <c r="B57" s="15"/>
      <c r="C57" s="15"/>
      <c r="D57" s="15"/>
      <c r="E57" s="15"/>
      <c r="F57" s="15"/>
      <c r="G57" s="15"/>
      <c r="H57" s="15"/>
      <c r="I57" s="15"/>
    </row>
    <row r="58" spans="1:9" ht="12.75">
      <c r="A58" s="4" t="s">
        <v>45</v>
      </c>
      <c r="B58" s="19">
        <f>SUM(B59:B65)</f>
        <v>0</v>
      </c>
      <c r="C58" s="19">
        <f aca="true" t="shared" si="7" ref="C58:I58">SUM(C59:C65)</f>
        <v>0</v>
      </c>
      <c r="D58" s="19">
        <f t="shared" si="7"/>
        <v>0</v>
      </c>
      <c r="E58" s="19">
        <f t="shared" si="7"/>
        <v>0</v>
      </c>
      <c r="F58" s="19">
        <f t="shared" si="7"/>
        <v>0</v>
      </c>
      <c r="G58" s="19">
        <f t="shared" si="7"/>
        <v>0</v>
      </c>
      <c r="H58" s="19">
        <f t="shared" si="7"/>
        <v>0</v>
      </c>
      <c r="I58" s="19">
        <f t="shared" si="7"/>
        <v>0</v>
      </c>
    </row>
    <row r="59" spans="1:9" ht="12.75">
      <c r="A59" s="2" t="s">
        <v>46</v>
      </c>
      <c r="B59" s="15"/>
      <c r="C59" s="15"/>
      <c r="D59" s="15"/>
      <c r="E59" s="15"/>
      <c r="F59" s="15"/>
      <c r="G59" s="15"/>
      <c r="H59" s="15"/>
      <c r="I59" s="15"/>
    </row>
    <row r="60" spans="1:9" ht="12.75">
      <c r="A60" s="2" t="s">
        <v>47</v>
      </c>
      <c r="B60" s="15"/>
      <c r="C60" s="15"/>
      <c r="D60" s="15"/>
      <c r="E60" s="15"/>
      <c r="F60" s="15"/>
      <c r="G60" s="15"/>
      <c r="H60" s="15"/>
      <c r="I60" s="15"/>
    </row>
    <row r="61" spans="1:9" ht="12.75">
      <c r="A61" s="2" t="s">
        <v>48</v>
      </c>
      <c r="B61" s="15"/>
      <c r="C61" s="15"/>
      <c r="D61" s="15"/>
      <c r="E61" s="15"/>
      <c r="F61" s="15"/>
      <c r="G61" s="15"/>
      <c r="H61" s="15"/>
      <c r="I61" s="15"/>
    </row>
    <row r="62" spans="1:9" ht="12.75">
      <c r="A62" s="2" t="s">
        <v>49</v>
      </c>
      <c r="B62" s="15"/>
      <c r="C62" s="15"/>
      <c r="D62" s="15"/>
      <c r="E62" s="15"/>
      <c r="F62" s="15"/>
      <c r="G62" s="15"/>
      <c r="H62" s="15"/>
      <c r="I62" s="15"/>
    </row>
    <row r="63" spans="1:9" ht="12.75">
      <c r="A63" s="2" t="s">
        <v>50</v>
      </c>
      <c r="B63" s="15"/>
      <c r="C63" s="15"/>
      <c r="D63" s="15"/>
      <c r="E63" s="15"/>
      <c r="F63" s="15"/>
      <c r="G63" s="15"/>
      <c r="H63" s="15"/>
      <c r="I63" s="15"/>
    </row>
    <row r="64" spans="1:9" ht="12.75">
      <c r="A64" s="2" t="s">
        <v>51</v>
      </c>
      <c r="B64" s="15"/>
      <c r="C64" s="15"/>
      <c r="D64" s="15"/>
      <c r="E64" s="15"/>
      <c r="F64" s="15"/>
      <c r="G64" s="15"/>
      <c r="H64" s="15"/>
      <c r="I64" s="15"/>
    </row>
    <row r="65" spans="1:9" ht="12.75">
      <c r="A65" s="2" t="s">
        <v>52</v>
      </c>
      <c r="B65" s="15"/>
      <c r="C65" s="15"/>
      <c r="D65" s="15"/>
      <c r="E65" s="15"/>
      <c r="F65" s="15"/>
      <c r="G65" s="15"/>
      <c r="H65" s="15"/>
      <c r="I65" s="15"/>
    </row>
    <row r="66" spans="1:9" ht="12.75">
      <c r="A66" s="2"/>
      <c r="B66" s="15"/>
      <c r="C66" s="15"/>
      <c r="D66" s="15"/>
      <c r="E66" s="15"/>
      <c r="F66" s="15"/>
      <c r="G66" s="15"/>
      <c r="H66" s="15"/>
      <c r="I66" s="15"/>
    </row>
    <row r="67" spans="1:9" ht="12.75">
      <c r="A67" s="4" t="s">
        <v>53</v>
      </c>
      <c r="B67" s="19">
        <f>SUM(B68:B70)</f>
        <v>126.7</v>
      </c>
      <c r="C67" s="19">
        <f aca="true" t="shared" si="8" ref="C67:I67">SUM(C68:C70)</f>
        <v>149.6</v>
      </c>
      <c r="D67" s="19">
        <f t="shared" si="8"/>
        <v>137.3</v>
      </c>
      <c r="E67" s="19">
        <f t="shared" si="8"/>
        <v>101.2</v>
      </c>
      <c r="F67" s="19">
        <f t="shared" si="8"/>
        <v>105.5</v>
      </c>
      <c r="G67" s="19">
        <f t="shared" si="8"/>
        <v>81.32</v>
      </c>
      <c r="H67" s="19">
        <f t="shared" si="8"/>
        <v>73.63</v>
      </c>
      <c r="I67" s="19">
        <f t="shared" si="8"/>
        <v>50.96</v>
      </c>
    </row>
    <row r="68" spans="1:9" ht="12.75">
      <c r="A68" s="2" t="s">
        <v>54</v>
      </c>
      <c r="B68" s="15"/>
      <c r="C68" s="15"/>
      <c r="D68" s="15"/>
      <c r="E68" s="15"/>
      <c r="F68" s="15"/>
      <c r="G68" s="15"/>
      <c r="H68" s="15"/>
      <c r="I68" s="15"/>
    </row>
    <row r="69" spans="1:9" ht="12.75">
      <c r="A69" s="2" t="s">
        <v>55</v>
      </c>
      <c r="B69" s="15"/>
      <c r="C69" s="15"/>
      <c r="D69" s="15"/>
      <c r="E69" s="15"/>
      <c r="F69" s="15"/>
      <c r="G69" s="15"/>
      <c r="H69" s="15"/>
      <c r="I69" s="15"/>
    </row>
    <row r="70" spans="1:9" ht="12.75">
      <c r="A70" s="2" t="s">
        <v>56</v>
      </c>
      <c r="B70" s="16">
        <v>126.7</v>
      </c>
      <c r="C70" s="16">
        <v>149.6</v>
      </c>
      <c r="D70" s="16">
        <v>137.3</v>
      </c>
      <c r="E70" s="16">
        <v>101.2</v>
      </c>
      <c r="F70" s="16">
        <v>105.5</v>
      </c>
      <c r="G70" s="15">
        <v>81.32</v>
      </c>
      <c r="H70" s="18">
        <v>73.63</v>
      </c>
      <c r="I70" s="20">
        <v>50.96</v>
      </c>
    </row>
    <row r="71" spans="1:9" ht="12.75">
      <c r="A71" s="2"/>
      <c r="B71" s="15"/>
      <c r="C71" s="15"/>
      <c r="D71" s="15"/>
      <c r="E71" s="15"/>
      <c r="F71" s="15"/>
      <c r="G71" s="15"/>
      <c r="H71" s="15"/>
      <c r="I71" s="15"/>
    </row>
    <row r="72" spans="1:9" ht="12.75">
      <c r="A72" s="4" t="s">
        <v>57</v>
      </c>
      <c r="B72" s="19">
        <f>B73</f>
        <v>0</v>
      </c>
      <c r="C72" s="19">
        <f aca="true" t="shared" si="9" ref="C72:I72">C73</f>
        <v>0</v>
      </c>
      <c r="D72" s="19">
        <f t="shared" si="9"/>
        <v>0</v>
      </c>
      <c r="E72" s="19">
        <f t="shared" si="9"/>
        <v>0</v>
      </c>
      <c r="F72" s="19">
        <f t="shared" si="9"/>
        <v>327958.6</v>
      </c>
      <c r="G72" s="19">
        <f t="shared" si="9"/>
        <v>428063.52</v>
      </c>
      <c r="H72" s="19">
        <f t="shared" si="9"/>
        <v>407172.65</v>
      </c>
      <c r="I72" s="19">
        <f t="shared" si="9"/>
        <v>409753.62</v>
      </c>
    </row>
    <row r="73" spans="1:9" ht="12.75">
      <c r="A73" s="2" t="s">
        <v>58</v>
      </c>
      <c r="B73" s="16"/>
      <c r="C73" s="16"/>
      <c r="D73" s="16"/>
      <c r="E73" s="16"/>
      <c r="F73" s="16">
        <v>327958.6</v>
      </c>
      <c r="G73" s="17">
        <v>428063.52</v>
      </c>
      <c r="H73" s="18">
        <v>407172.65</v>
      </c>
      <c r="I73" s="17">
        <v>409753.62</v>
      </c>
    </row>
    <row r="74" spans="1:9" ht="12.75">
      <c r="A74" s="2"/>
      <c r="B74" s="15"/>
      <c r="C74" s="15"/>
      <c r="D74" s="15"/>
      <c r="E74" s="15"/>
      <c r="F74" s="15"/>
      <c r="G74" s="15"/>
      <c r="H74" s="15"/>
      <c r="I74" s="15"/>
    </row>
    <row r="75" spans="1:9" ht="12.75">
      <c r="A75" s="4" t="s">
        <v>59</v>
      </c>
      <c r="B75" s="15"/>
      <c r="C75" s="15"/>
      <c r="D75" s="15"/>
      <c r="E75" s="15"/>
      <c r="F75" s="15"/>
      <c r="G75" s="15"/>
      <c r="H75" s="15"/>
      <c r="I75" s="15"/>
    </row>
    <row r="76" spans="1:9" ht="12.75">
      <c r="A76" s="2" t="s">
        <v>60</v>
      </c>
      <c r="B76" s="15"/>
      <c r="C76" s="15"/>
      <c r="D76" s="15"/>
      <c r="E76" s="15"/>
      <c r="F76" s="15"/>
      <c r="G76" s="15"/>
      <c r="H76" s="15"/>
      <c r="I76" s="15"/>
    </row>
    <row r="77" spans="1:9" ht="12.75">
      <c r="A77" s="4" t="s">
        <v>61</v>
      </c>
      <c r="B77" s="15"/>
      <c r="C77" s="15"/>
      <c r="D77" s="15"/>
      <c r="E77" s="15"/>
      <c r="F77" s="15"/>
      <c r="G77" s="15"/>
      <c r="H77" s="15"/>
      <c r="I77" s="15"/>
    </row>
    <row r="78" spans="1:9" ht="12.75">
      <c r="A78" s="2" t="s">
        <v>62</v>
      </c>
      <c r="B78" s="15"/>
      <c r="C78" s="15"/>
      <c r="D78" s="15"/>
      <c r="E78" s="15"/>
      <c r="F78" s="15"/>
      <c r="G78" s="15"/>
      <c r="H78" s="15"/>
      <c r="I78" s="15"/>
    </row>
    <row r="79" spans="1:9" ht="12.75">
      <c r="A79" s="4" t="s">
        <v>63</v>
      </c>
      <c r="B79" s="19">
        <f>B80</f>
        <v>1021.5</v>
      </c>
      <c r="C79" s="19">
        <f aca="true" t="shared" si="10" ref="C79:I79">C80</f>
        <v>1618.2</v>
      </c>
      <c r="D79" s="19">
        <f t="shared" si="10"/>
        <v>2071.3</v>
      </c>
      <c r="E79" s="19">
        <f t="shared" si="10"/>
        <v>2391.7</v>
      </c>
      <c r="F79" s="19">
        <f t="shared" si="10"/>
        <v>2918.9</v>
      </c>
      <c r="G79" s="19">
        <f t="shared" si="10"/>
        <v>5978.78</v>
      </c>
      <c r="H79" s="19">
        <f t="shared" si="10"/>
        <v>5978.78</v>
      </c>
      <c r="I79" s="19">
        <f t="shared" si="10"/>
        <v>3265.8</v>
      </c>
    </row>
    <row r="80" spans="1:9" ht="12.75">
      <c r="A80" s="2" t="s">
        <v>64</v>
      </c>
      <c r="B80" s="16">
        <v>1021.5</v>
      </c>
      <c r="C80" s="16">
        <v>1618.2</v>
      </c>
      <c r="D80" s="16">
        <v>2071.3</v>
      </c>
      <c r="E80" s="16">
        <v>2391.7</v>
      </c>
      <c r="F80" s="16">
        <v>2918.9</v>
      </c>
      <c r="G80" s="20">
        <v>5978.78</v>
      </c>
      <c r="H80" s="18">
        <v>5978.78</v>
      </c>
      <c r="I80" s="17">
        <v>3265.8</v>
      </c>
    </row>
    <row r="81" spans="1:9" ht="12.75">
      <c r="A81" s="2"/>
      <c r="B81" s="15"/>
      <c r="C81" s="15"/>
      <c r="D81" s="15"/>
      <c r="E81" s="15"/>
      <c r="F81" s="15"/>
      <c r="G81" s="15"/>
      <c r="H81" s="15"/>
      <c r="I81" s="15"/>
    </row>
    <row r="82" spans="1:9" ht="12.75">
      <c r="A82" s="4" t="s">
        <v>65</v>
      </c>
      <c r="B82" s="19">
        <f>SUM(B83:B85)</f>
        <v>0</v>
      </c>
      <c r="C82" s="19">
        <f aca="true" t="shared" si="11" ref="C82:I82">SUM(C83:C85)</f>
        <v>0</v>
      </c>
      <c r="D82" s="19">
        <f t="shared" si="11"/>
        <v>0</v>
      </c>
      <c r="E82" s="19">
        <f t="shared" si="11"/>
        <v>0</v>
      </c>
      <c r="F82" s="19">
        <f t="shared" si="11"/>
        <v>0</v>
      </c>
      <c r="G82" s="19">
        <f t="shared" si="11"/>
        <v>0</v>
      </c>
      <c r="H82" s="19">
        <f t="shared" si="11"/>
        <v>0</v>
      </c>
      <c r="I82" s="19">
        <f t="shared" si="11"/>
        <v>176110.49</v>
      </c>
    </row>
    <row r="83" spans="1:9" ht="12.75">
      <c r="A83" s="2" t="s">
        <v>66</v>
      </c>
      <c r="B83" s="15"/>
      <c r="C83" s="15"/>
      <c r="D83" s="15"/>
      <c r="E83" s="15"/>
      <c r="F83" s="15"/>
      <c r="G83" s="15"/>
      <c r="H83" s="15"/>
      <c r="I83" s="15"/>
    </row>
    <row r="84" spans="1:9" ht="12.75">
      <c r="A84" s="2" t="s">
        <v>67</v>
      </c>
      <c r="B84" s="15"/>
      <c r="C84" s="15"/>
      <c r="D84" s="15"/>
      <c r="E84" s="15"/>
      <c r="F84" s="15"/>
      <c r="G84" s="15"/>
      <c r="H84" s="15"/>
      <c r="I84" s="15"/>
    </row>
    <row r="85" spans="1:9" ht="12.75">
      <c r="A85" s="2" t="s">
        <v>68</v>
      </c>
      <c r="B85" s="16"/>
      <c r="C85" s="16"/>
      <c r="D85" s="16"/>
      <c r="E85" s="16"/>
      <c r="F85" s="16"/>
      <c r="G85" s="15"/>
      <c r="H85" s="18"/>
      <c r="I85" s="17">
        <v>176110.49</v>
      </c>
    </row>
    <row r="86" spans="1:9" ht="12.75">
      <c r="A86" s="2"/>
      <c r="B86" s="15"/>
      <c r="C86" s="15"/>
      <c r="D86" s="15"/>
      <c r="E86" s="15"/>
      <c r="F86" s="15"/>
      <c r="G86" s="15"/>
      <c r="H86" s="15"/>
      <c r="I86" s="15"/>
    </row>
    <row r="87" spans="1:9" ht="12.75">
      <c r="A87" s="4" t="s">
        <v>69</v>
      </c>
      <c r="B87" s="19">
        <f>SUM(B88:B95)</f>
        <v>105388.3</v>
      </c>
      <c r="C87" s="19">
        <f aca="true" t="shared" si="12" ref="C87:I87">SUM(C88:C95)</f>
        <v>101788.7</v>
      </c>
      <c r="D87" s="19">
        <f t="shared" si="12"/>
        <v>125582.40000000001</v>
      </c>
      <c r="E87" s="19">
        <f t="shared" si="12"/>
        <v>96652.90000000001</v>
      </c>
      <c r="F87" s="19">
        <f t="shared" si="12"/>
        <v>123642.50000000001</v>
      </c>
      <c r="G87" s="19">
        <f t="shared" si="12"/>
        <v>83996.59</v>
      </c>
      <c r="H87" s="19">
        <f t="shared" si="12"/>
        <v>103039.85</v>
      </c>
      <c r="I87" s="19">
        <f t="shared" si="12"/>
        <v>51948.700000000004</v>
      </c>
    </row>
    <row r="88" spans="1:9" ht="12.75">
      <c r="A88" s="2" t="s">
        <v>70</v>
      </c>
      <c r="B88" s="25"/>
      <c r="C88" s="25"/>
      <c r="D88" s="25"/>
      <c r="E88" s="25"/>
      <c r="F88" s="25"/>
      <c r="G88" s="17">
        <v>5765.68</v>
      </c>
      <c r="H88" s="18">
        <v>12852.39</v>
      </c>
      <c r="I88" s="17">
        <v>2057.06</v>
      </c>
    </row>
    <row r="89" spans="1:9" ht="12.75">
      <c r="A89" s="2" t="s">
        <v>71</v>
      </c>
      <c r="B89" s="16">
        <v>85233.3</v>
      </c>
      <c r="C89" s="16">
        <v>81633.7</v>
      </c>
      <c r="D89" s="16">
        <v>105427.4</v>
      </c>
      <c r="E89" s="16">
        <v>76497.9</v>
      </c>
      <c r="F89" s="16">
        <v>103487.5</v>
      </c>
      <c r="G89" s="17">
        <v>67856.66</v>
      </c>
      <c r="H89" s="18">
        <v>79813.21</v>
      </c>
      <c r="I89" s="17">
        <v>21749.49</v>
      </c>
    </row>
    <row r="90" spans="1:9" ht="12.75">
      <c r="A90" s="2" t="s">
        <v>72</v>
      </c>
      <c r="B90" s="15"/>
      <c r="C90" s="15"/>
      <c r="D90" s="15"/>
      <c r="E90" s="15"/>
      <c r="F90" s="15"/>
      <c r="G90" s="15"/>
      <c r="H90" s="15"/>
      <c r="I90" s="15"/>
    </row>
    <row r="91" spans="1:9" ht="12.75">
      <c r="A91" s="2" t="s">
        <v>73</v>
      </c>
      <c r="B91" s="16">
        <v>12095.29</v>
      </c>
      <c r="C91" s="16">
        <v>12095.29</v>
      </c>
      <c r="D91" s="16">
        <v>12095.29</v>
      </c>
      <c r="E91" s="16">
        <v>12095.29</v>
      </c>
      <c r="F91" s="16">
        <v>12095.29</v>
      </c>
      <c r="G91" s="20"/>
      <c r="H91" s="18"/>
      <c r="I91" s="15"/>
    </row>
    <row r="92" spans="1:9" ht="12.75">
      <c r="A92" s="2" t="s">
        <v>74</v>
      </c>
      <c r="B92" s="16"/>
      <c r="C92" s="16"/>
      <c r="D92" s="16"/>
      <c r="E92" s="16"/>
      <c r="F92" s="16"/>
      <c r="G92" s="18">
        <v>5896.13</v>
      </c>
      <c r="H92" s="18">
        <v>5896.13</v>
      </c>
      <c r="I92" s="17">
        <v>21013.69</v>
      </c>
    </row>
    <row r="93" spans="1:9" ht="12.75">
      <c r="A93" s="2" t="s">
        <v>75</v>
      </c>
      <c r="B93" s="16"/>
      <c r="C93" s="16"/>
      <c r="D93" s="16"/>
      <c r="E93" s="16"/>
      <c r="F93" s="16"/>
      <c r="G93" s="17">
        <v>2779.98</v>
      </c>
      <c r="H93" s="18">
        <v>2779.98</v>
      </c>
      <c r="I93" s="17">
        <v>6274.43</v>
      </c>
    </row>
    <row r="94" spans="1:9" ht="12.75">
      <c r="A94" s="2" t="s">
        <v>76</v>
      </c>
      <c r="B94" s="16">
        <v>8059.71</v>
      </c>
      <c r="C94" s="16">
        <v>8059.71</v>
      </c>
      <c r="D94" s="16">
        <v>8059.71</v>
      </c>
      <c r="E94" s="16">
        <v>8059.71</v>
      </c>
      <c r="F94" s="16">
        <v>8059.71</v>
      </c>
      <c r="G94" s="20"/>
      <c r="H94" s="18"/>
      <c r="I94" s="15"/>
    </row>
    <row r="95" spans="1:9" ht="12.75">
      <c r="A95" s="6" t="s">
        <v>77</v>
      </c>
      <c r="B95" s="16"/>
      <c r="C95" s="16"/>
      <c r="D95" s="16"/>
      <c r="E95" s="16"/>
      <c r="F95" s="16"/>
      <c r="G95" s="18">
        <v>1698.14</v>
      </c>
      <c r="H95" s="18">
        <v>1698.14</v>
      </c>
      <c r="I95" s="15">
        <v>854.03</v>
      </c>
    </row>
    <row r="96" spans="1:9" ht="12.75">
      <c r="A96" s="6"/>
      <c r="B96" s="15"/>
      <c r="C96" s="15"/>
      <c r="D96" s="15"/>
      <c r="E96" s="15"/>
      <c r="F96" s="15"/>
      <c r="G96" s="15"/>
      <c r="H96" s="15"/>
      <c r="I96" s="15"/>
    </row>
    <row r="97" spans="1:9" ht="12.75">
      <c r="A97" s="4" t="s">
        <v>78</v>
      </c>
      <c r="B97" s="19">
        <f>SUM(B98:B105)</f>
        <v>32403.9</v>
      </c>
      <c r="C97" s="19">
        <f aca="true" t="shared" si="13" ref="C97:I97">SUM(C98:C105)</f>
        <v>28874</v>
      </c>
      <c r="D97" s="19">
        <f t="shared" si="13"/>
        <v>29867.9</v>
      </c>
      <c r="E97" s="19">
        <f t="shared" si="13"/>
        <v>27500.5</v>
      </c>
      <c r="F97" s="19">
        <f t="shared" si="13"/>
        <v>33750.9</v>
      </c>
      <c r="G97" s="19">
        <f t="shared" si="13"/>
        <v>41769.06</v>
      </c>
      <c r="H97" s="19">
        <f t="shared" si="13"/>
        <v>41769.06</v>
      </c>
      <c r="I97" s="19">
        <f t="shared" si="13"/>
        <v>20026.02</v>
      </c>
    </row>
    <row r="98" spans="1:9" ht="12.75">
      <c r="A98" s="2" t="s">
        <v>79</v>
      </c>
      <c r="B98" s="16">
        <v>18918.4</v>
      </c>
      <c r="C98" s="16">
        <v>13631.6</v>
      </c>
      <c r="D98" s="16">
        <v>13769.2</v>
      </c>
      <c r="E98" s="16">
        <v>13347.3</v>
      </c>
      <c r="F98" s="16">
        <v>16694.9</v>
      </c>
      <c r="G98" s="20"/>
      <c r="H98" s="18"/>
      <c r="I98" s="15"/>
    </row>
    <row r="99" spans="1:9" ht="12.75">
      <c r="A99" s="2" t="s">
        <v>80</v>
      </c>
      <c r="B99" s="16"/>
      <c r="C99" s="16"/>
      <c r="D99" s="16"/>
      <c r="E99" s="16"/>
      <c r="F99" s="16"/>
      <c r="G99" s="18">
        <v>22814.86</v>
      </c>
      <c r="H99" s="18">
        <v>22814.86</v>
      </c>
      <c r="I99" s="17">
        <v>14734.5</v>
      </c>
    </row>
    <row r="100" spans="1:9" ht="12.75">
      <c r="A100" s="6" t="s">
        <v>81</v>
      </c>
      <c r="B100" s="15"/>
      <c r="C100" s="15"/>
      <c r="D100" s="15"/>
      <c r="E100" s="15"/>
      <c r="F100" s="15"/>
      <c r="G100" s="15"/>
      <c r="H100" s="15"/>
      <c r="I100" s="15"/>
    </row>
    <row r="101" spans="1:9" ht="12.75">
      <c r="A101" s="2" t="s">
        <v>82</v>
      </c>
      <c r="B101" s="16">
        <v>13485.5</v>
      </c>
      <c r="C101" s="16">
        <v>15242.4</v>
      </c>
      <c r="D101" s="16">
        <v>16098.7</v>
      </c>
      <c r="E101" s="16">
        <v>14153.2</v>
      </c>
      <c r="F101" s="16">
        <v>17056</v>
      </c>
      <c r="G101" s="20"/>
      <c r="H101" s="18"/>
      <c r="I101" s="15"/>
    </row>
    <row r="102" spans="1:9" ht="12.75">
      <c r="A102" s="2" t="s">
        <v>83</v>
      </c>
      <c r="B102" s="16"/>
      <c r="C102" s="16"/>
      <c r="D102" s="16"/>
      <c r="E102" s="16"/>
      <c r="F102" s="16"/>
      <c r="G102" s="18">
        <v>18954.2</v>
      </c>
      <c r="H102" s="18">
        <v>18954.2</v>
      </c>
      <c r="I102" s="17">
        <v>5291.52</v>
      </c>
    </row>
    <row r="103" spans="1:9" ht="12.75">
      <c r="A103" s="6" t="s">
        <v>183</v>
      </c>
      <c r="B103" s="15"/>
      <c r="C103" s="15"/>
      <c r="D103" s="15"/>
      <c r="E103" s="15"/>
      <c r="F103" s="15"/>
      <c r="G103" s="15"/>
      <c r="H103" s="15"/>
      <c r="I103" s="15"/>
    </row>
    <row r="104" spans="1:9" ht="12.75">
      <c r="A104" s="6" t="s">
        <v>187</v>
      </c>
      <c r="B104" s="15"/>
      <c r="C104" s="15"/>
      <c r="D104" s="15"/>
      <c r="E104" s="15"/>
      <c r="F104" s="15"/>
      <c r="G104" s="15"/>
      <c r="H104" s="15"/>
      <c r="I104" s="15"/>
    </row>
    <row r="105" spans="1:9" ht="12.75">
      <c r="A105" s="6" t="s">
        <v>84</v>
      </c>
      <c r="B105" s="15"/>
      <c r="C105" s="15"/>
      <c r="D105" s="15"/>
      <c r="E105" s="15"/>
      <c r="F105" s="15"/>
      <c r="G105" s="15"/>
      <c r="H105" s="15"/>
      <c r="I105" s="15"/>
    </row>
    <row r="106" spans="1:9" ht="12.75">
      <c r="A106" s="6"/>
      <c r="B106" s="15"/>
      <c r="C106" s="15"/>
      <c r="D106" s="15"/>
      <c r="E106" s="15"/>
      <c r="F106" s="15"/>
      <c r="G106" s="15"/>
      <c r="H106" s="15"/>
      <c r="I106" s="15"/>
    </row>
    <row r="107" spans="1:9" ht="12.75">
      <c r="A107" s="4" t="s">
        <v>85</v>
      </c>
      <c r="B107" s="19">
        <f>SUM(B108:B112)</f>
        <v>6413.7</v>
      </c>
      <c r="C107" s="19">
        <f aca="true" t="shared" si="14" ref="C107:I107">SUM(C108:C112)</f>
        <v>13917.2</v>
      </c>
      <c r="D107" s="19">
        <f t="shared" si="14"/>
        <v>19879.7</v>
      </c>
      <c r="E107" s="19">
        <f t="shared" si="14"/>
        <v>14821.9</v>
      </c>
      <c r="F107" s="19">
        <f t="shared" si="14"/>
        <v>17758.5</v>
      </c>
      <c r="G107" s="19">
        <f t="shared" si="14"/>
        <v>9226.99</v>
      </c>
      <c r="H107" s="19">
        <f t="shared" si="14"/>
        <v>9226.99</v>
      </c>
      <c r="I107" s="19">
        <f t="shared" si="14"/>
        <v>2885.93</v>
      </c>
    </row>
    <row r="108" spans="1:9" ht="12.75">
      <c r="A108" s="2" t="s">
        <v>86</v>
      </c>
      <c r="B108" s="16">
        <v>6413.7</v>
      </c>
      <c r="C108" s="16">
        <v>13917.2</v>
      </c>
      <c r="D108" s="16">
        <v>19879.7</v>
      </c>
      <c r="E108" s="16">
        <v>14821.9</v>
      </c>
      <c r="F108" s="16">
        <v>17758.5</v>
      </c>
      <c r="G108" s="20"/>
      <c r="H108" s="18"/>
      <c r="I108" s="15"/>
    </row>
    <row r="109" spans="1:9" ht="12.75">
      <c r="A109" s="2" t="s">
        <v>87</v>
      </c>
      <c r="B109" s="16"/>
      <c r="C109" s="16"/>
      <c r="D109" s="16"/>
      <c r="E109" s="16"/>
      <c r="F109" s="16"/>
      <c r="G109" s="18">
        <v>2490.41</v>
      </c>
      <c r="H109" s="18">
        <v>2490.41</v>
      </c>
      <c r="I109" s="15">
        <v>103.71</v>
      </c>
    </row>
    <row r="110" spans="1:9" ht="12.75">
      <c r="A110" s="2" t="s">
        <v>88</v>
      </c>
      <c r="B110" s="16"/>
      <c r="C110" s="16"/>
      <c r="D110" s="16"/>
      <c r="E110" s="16"/>
      <c r="F110" s="16"/>
      <c r="G110" s="18">
        <v>6736.58</v>
      </c>
      <c r="H110" s="18">
        <v>6736.58</v>
      </c>
      <c r="I110" s="17">
        <v>2782.22</v>
      </c>
    </row>
    <row r="111" spans="1:9" ht="12.75">
      <c r="A111" s="2" t="s">
        <v>89</v>
      </c>
      <c r="B111" s="15"/>
      <c r="C111" s="15"/>
      <c r="D111" s="15"/>
      <c r="E111" s="15"/>
      <c r="F111" s="15"/>
      <c r="G111" s="15"/>
      <c r="H111" s="15"/>
      <c r="I111" s="15"/>
    </row>
    <row r="112" spans="1:9" ht="12.75">
      <c r="A112" s="2" t="s">
        <v>90</v>
      </c>
      <c r="B112" s="15"/>
      <c r="C112" s="15"/>
      <c r="D112" s="15"/>
      <c r="E112" s="15"/>
      <c r="F112" s="15"/>
      <c r="G112" s="15"/>
      <c r="H112" s="15"/>
      <c r="I112" s="15"/>
    </row>
    <row r="113" spans="1:9" ht="12.75">
      <c r="A113" s="2"/>
      <c r="B113" s="15"/>
      <c r="C113" s="15"/>
      <c r="D113" s="15"/>
      <c r="E113" s="15"/>
      <c r="F113" s="15"/>
      <c r="G113" s="15"/>
      <c r="H113" s="15"/>
      <c r="I113" s="15"/>
    </row>
    <row r="114" spans="1:9" ht="12.75">
      <c r="A114" s="4" t="s">
        <v>177</v>
      </c>
      <c r="B114" s="15"/>
      <c r="C114" s="15"/>
      <c r="D114" s="15"/>
      <c r="E114" s="15"/>
      <c r="F114" s="15"/>
      <c r="G114" s="15"/>
      <c r="H114" s="15"/>
      <c r="I114" s="15"/>
    </row>
    <row r="115" spans="1:9" ht="12.75">
      <c r="A115" s="2"/>
      <c r="B115" s="15"/>
      <c r="C115" s="15"/>
      <c r="D115" s="15"/>
      <c r="E115" s="15"/>
      <c r="F115" s="15"/>
      <c r="G115" s="15"/>
      <c r="H115" s="15"/>
      <c r="I115" s="15"/>
    </row>
    <row r="116" spans="1:9" ht="12.75">
      <c r="A116" s="3" t="s">
        <v>179</v>
      </c>
      <c r="B116" s="63">
        <f>SUM(B5,B58,B67,B72,B75,B77,B79,B82,B87,B97,B107,B114)</f>
        <v>327280.5300000001</v>
      </c>
      <c r="C116" s="63">
        <f aca="true" t="shared" si="15" ref="C116:I116">SUM(C5,C58,C67,C72,C75,C77,C79,C82,C87,C97,C107,C114)</f>
        <v>323073.13</v>
      </c>
      <c r="D116" s="63">
        <f t="shared" si="15"/>
        <v>347934.43000000005</v>
      </c>
      <c r="E116" s="63">
        <f t="shared" si="15"/>
        <v>318892.13000000006</v>
      </c>
      <c r="F116" s="63">
        <f t="shared" si="15"/>
        <v>674285.43</v>
      </c>
      <c r="G116" s="63">
        <f t="shared" si="15"/>
        <v>623955.97</v>
      </c>
      <c r="H116" s="63">
        <f t="shared" si="15"/>
        <v>622270.1700000002</v>
      </c>
      <c r="I116" s="63">
        <f t="shared" si="15"/>
        <v>745061.3099999999</v>
      </c>
    </row>
    <row r="117" spans="2:9" ht="12.75">
      <c r="B117" s="26"/>
      <c r="C117" s="26"/>
      <c r="D117" s="26"/>
      <c r="E117" s="26"/>
      <c r="F117" s="26"/>
      <c r="G117" s="26"/>
      <c r="H117" s="26"/>
      <c r="I117" s="26"/>
    </row>
    <row r="118" spans="1:9" ht="12.75">
      <c r="A118" s="10" t="s">
        <v>91</v>
      </c>
      <c r="B118" s="15"/>
      <c r="C118" s="15"/>
      <c r="D118" s="15"/>
      <c r="E118" s="15"/>
      <c r="F118" s="15"/>
      <c r="G118" s="15"/>
      <c r="H118" s="15"/>
      <c r="I118" s="15"/>
    </row>
    <row r="119" spans="1:9" ht="12.75">
      <c r="A119" s="2"/>
      <c r="B119" s="15"/>
      <c r="C119" s="15"/>
      <c r="D119" s="15"/>
      <c r="E119" s="15"/>
      <c r="F119" s="15"/>
      <c r="G119" s="15"/>
      <c r="H119" s="15"/>
      <c r="I119" s="15"/>
    </row>
    <row r="120" spans="1:9" ht="12.75">
      <c r="A120" s="4" t="s">
        <v>92</v>
      </c>
      <c r="B120" s="19">
        <f>SUM(B121:B142)</f>
        <v>370922.39999999997</v>
      </c>
      <c r="C120" s="19">
        <f aca="true" t="shared" si="16" ref="C120:I120">SUM(C121:C142)</f>
        <v>313876.9</v>
      </c>
      <c r="D120" s="19">
        <f t="shared" si="16"/>
        <v>418996.60000000003</v>
      </c>
      <c r="E120" s="19">
        <f t="shared" si="16"/>
        <v>330103.6000000001</v>
      </c>
      <c r="F120" s="19">
        <f t="shared" si="16"/>
        <v>74253</v>
      </c>
      <c r="G120" s="19">
        <f t="shared" si="16"/>
        <v>158464.84</v>
      </c>
      <c r="H120" s="19">
        <f t="shared" si="16"/>
        <v>97550.87000000001</v>
      </c>
      <c r="I120" s="19">
        <f t="shared" si="16"/>
        <v>111251.44</v>
      </c>
    </row>
    <row r="121" spans="1:9" ht="12.75">
      <c r="A121" s="2" t="s">
        <v>93</v>
      </c>
      <c r="B121" s="16">
        <v>6945.9</v>
      </c>
      <c r="C121" s="16">
        <v>5932.6</v>
      </c>
      <c r="D121" s="16">
        <v>7409.8</v>
      </c>
      <c r="E121" s="16">
        <v>5061.6</v>
      </c>
      <c r="F121" s="16">
        <v>1298.3</v>
      </c>
      <c r="G121" s="17">
        <v>2114.32</v>
      </c>
      <c r="H121" s="18">
        <v>1046.68</v>
      </c>
      <c r="I121" s="20">
        <v>777.37</v>
      </c>
    </row>
    <row r="122" spans="1:9" ht="12.75">
      <c r="A122" s="2" t="s">
        <v>94</v>
      </c>
      <c r="B122" s="16"/>
      <c r="C122" s="16"/>
      <c r="D122" s="16"/>
      <c r="E122" s="16">
        <v>1501.9</v>
      </c>
      <c r="F122" s="16">
        <v>131.2</v>
      </c>
      <c r="G122" s="15">
        <v>665.31</v>
      </c>
      <c r="H122" s="18">
        <v>541.89</v>
      </c>
      <c r="I122" s="20">
        <v>407.97</v>
      </c>
    </row>
    <row r="123" spans="1:9" ht="12.75">
      <c r="A123" s="2" t="s">
        <v>95</v>
      </c>
      <c r="B123" s="16">
        <v>243.1</v>
      </c>
      <c r="C123" s="16">
        <v>64.8</v>
      </c>
      <c r="D123" s="16">
        <v>19.9</v>
      </c>
      <c r="E123" s="16">
        <v>-10.9</v>
      </c>
      <c r="F123" s="16">
        <v>28.5</v>
      </c>
      <c r="G123" s="15">
        <v>19.18</v>
      </c>
      <c r="H123" s="18"/>
      <c r="I123" s="15"/>
    </row>
    <row r="124" spans="1:9" ht="12.75">
      <c r="A124" s="2" t="s">
        <v>96</v>
      </c>
      <c r="B124" s="16">
        <v>86.4</v>
      </c>
      <c r="C124" s="16">
        <v>29.2</v>
      </c>
      <c r="D124" s="16">
        <v>46.6</v>
      </c>
      <c r="E124" s="16">
        <v>463.9</v>
      </c>
      <c r="F124" s="16">
        <v>409</v>
      </c>
      <c r="G124" s="15">
        <v>99.07</v>
      </c>
      <c r="H124" s="18">
        <v>72.18</v>
      </c>
      <c r="I124" s="20">
        <v>131.47</v>
      </c>
    </row>
    <row r="125" spans="1:9" ht="12.75">
      <c r="A125" s="2" t="s">
        <v>97</v>
      </c>
      <c r="B125" s="16"/>
      <c r="C125" s="16"/>
      <c r="D125" s="16"/>
      <c r="E125" s="16"/>
      <c r="F125" s="16">
        <v>7402.4</v>
      </c>
      <c r="G125" s="17">
        <v>2526.48</v>
      </c>
      <c r="H125" s="18">
        <v>10825.13</v>
      </c>
      <c r="I125" s="17">
        <v>21411.22</v>
      </c>
    </row>
    <row r="126" spans="1:9" ht="12.75">
      <c r="A126" s="2" t="s">
        <v>98</v>
      </c>
      <c r="B126" s="15"/>
      <c r="C126" s="15"/>
      <c r="D126" s="15"/>
      <c r="E126" s="15"/>
      <c r="F126" s="15"/>
      <c r="G126" s="15"/>
      <c r="H126" s="15"/>
      <c r="I126" s="15"/>
    </row>
    <row r="127" spans="1:9" ht="12.75">
      <c r="A127" s="2" t="s">
        <v>99</v>
      </c>
      <c r="B127" s="15"/>
      <c r="C127" s="15"/>
      <c r="D127" s="15"/>
      <c r="E127" s="15"/>
      <c r="F127" s="15"/>
      <c r="G127" s="15"/>
      <c r="H127" s="15"/>
      <c r="I127" s="15"/>
    </row>
    <row r="128" spans="1:9" ht="12.75">
      <c r="A128" s="2" t="s">
        <v>100</v>
      </c>
      <c r="B128" s="15"/>
      <c r="C128" s="15"/>
      <c r="D128" s="15"/>
      <c r="E128" s="15"/>
      <c r="F128" s="15"/>
      <c r="G128" s="15"/>
      <c r="H128" s="15"/>
      <c r="I128" s="15"/>
    </row>
    <row r="129" spans="1:9" ht="12.75">
      <c r="A129" s="2" t="s">
        <v>101</v>
      </c>
      <c r="B129" s="16"/>
      <c r="C129" s="16"/>
      <c r="D129" s="16">
        <v>308545.2</v>
      </c>
      <c r="E129" s="16">
        <v>281276.9</v>
      </c>
      <c r="F129" s="16">
        <v>51770.6</v>
      </c>
      <c r="G129" s="17">
        <v>138988.82</v>
      </c>
      <c r="H129" s="18">
        <v>74544.97</v>
      </c>
      <c r="I129" s="17">
        <v>76886.46</v>
      </c>
    </row>
    <row r="130" spans="1:9" ht="12.75">
      <c r="A130" s="2" t="s">
        <v>102</v>
      </c>
      <c r="B130" s="16">
        <v>216780.7</v>
      </c>
      <c r="C130" s="16">
        <v>202029.9</v>
      </c>
      <c r="D130" s="16">
        <v>25601.5</v>
      </c>
      <c r="E130" s="16">
        <v>156.9</v>
      </c>
      <c r="F130" s="16">
        <v>458.8</v>
      </c>
      <c r="G130" s="15">
        <v>-9.96</v>
      </c>
      <c r="H130" s="18"/>
      <c r="I130" s="15"/>
    </row>
    <row r="131" spans="1:9" ht="12.75">
      <c r="A131" s="2" t="s">
        <v>103</v>
      </c>
      <c r="B131" s="16">
        <v>5318.3</v>
      </c>
      <c r="C131" s="16">
        <v>5290.2</v>
      </c>
      <c r="D131" s="16">
        <v>1255</v>
      </c>
      <c r="E131" s="16">
        <v>-6.8</v>
      </c>
      <c r="F131" s="16">
        <v>2.7</v>
      </c>
      <c r="G131" s="15">
        <v>-8.99</v>
      </c>
      <c r="H131" s="18"/>
      <c r="I131" s="15"/>
    </row>
    <row r="132" spans="1:9" ht="12.75">
      <c r="A132" s="2" t="s">
        <v>104</v>
      </c>
      <c r="B132" s="16"/>
      <c r="C132" s="16"/>
      <c r="D132" s="16"/>
      <c r="E132" s="16">
        <v>2670.8</v>
      </c>
      <c r="F132" s="16">
        <v>110</v>
      </c>
      <c r="G132" s="17">
        <v>1849.67</v>
      </c>
      <c r="H132" s="18">
        <v>928.81</v>
      </c>
      <c r="I132" s="17">
        <v>1957.89</v>
      </c>
    </row>
    <row r="133" spans="1:9" ht="12.75">
      <c r="A133" s="2" t="s">
        <v>105</v>
      </c>
      <c r="B133" s="16">
        <v>35165.8</v>
      </c>
      <c r="C133" s="16">
        <v>28566</v>
      </c>
      <c r="D133" s="16">
        <v>3818.4</v>
      </c>
      <c r="E133" s="16">
        <v>-4</v>
      </c>
      <c r="F133" s="16">
        <v>109.1</v>
      </c>
      <c r="G133" s="15">
        <v>-7.7</v>
      </c>
      <c r="H133" s="18"/>
      <c r="I133" s="15"/>
    </row>
    <row r="134" spans="1:9" ht="12.75">
      <c r="A134" s="2" t="s">
        <v>106</v>
      </c>
      <c r="B134" s="16">
        <v>74303.3</v>
      </c>
      <c r="C134" s="16">
        <v>67891.7</v>
      </c>
      <c r="D134" s="16">
        <v>10865</v>
      </c>
      <c r="E134" s="16">
        <v>2124.7</v>
      </c>
      <c r="F134" s="16">
        <v>2171.5</v>
      </c>
      <c r="G134" s="15">
        <v>-32.79</v>
      </c>
      <c r="H134" s="18">
        <v>14.75</v>
      </c>
      <c r="I134" s="20">
        <v>3.05</v>
      </c>
    </row>
    <row r="135" spans="1:9" ht="12.75">
      <c r="A135" s="2" t="s">
        <v>107</v>
      </c>
      <c r="B135" s="16">
        <v>29993.3</v>
      </c>
      <c r="C135" s="16">
        <v>1933.9</v>
      </c>
      <c r="D135" s="16">
        <v>59616.9</v>
      </c>
      <c r="E135" s="16">
        <v>29080.4</v>
      </c>
      <c r="F135" s="16">
        <v>3242.8</v>
      </c>
      <c r="G135" s="15">
        <v>-45.76</v>
      </c>
      <c r="H135" s="18">
        <v>157.13</v>
      </c>
      <c r="I135" s="20">
        <v>173.3</v>
      </c>
    </row>
    <row r="136" spans="1:9" ht="12.75">
      <c r="A136" s="2" t="s">
        <v>108</v>
      </c>
      <c r="B136" s="16"/>
      <c r="C136" s="16"/>
      <c r="D136" s="16"/>
      <c r="E136" s="16">
        <v>190.3</v>
      </c>
      <c r="F136" s="16">
        <v>897.5</v>
      </c>
      <c r="G136" s="17">
        <v>5308.54</v>
      </c>
      <c r="H136" s="18">
        <v>3000.94</v>
      </c>
      <c r="I136" s="20">
        <v>187.68</v>
      </c>
    </row>
    <row r="137" spans="1:9" ht="12.75">
      <c r="A137" s="2" t="s">
        <v>109</v>
      </c>
      <c r="B137" s="16"/>
      <c r="C137" s="16"/>
      <c r="D137" s="16"/>
      <c r="E137" s="16">
        <v>5403.2</v>
      </c>
      <c r="F137" s="16">
        <v>5952.7</v>
      </c>
      <c r="G137" s="17">
        <v>6417.03</v>
      </c>
      <c r="H137" s="18">
        <v>5621.74</v>
      </c>
      <c r="I137" s="17">
        <v>8673.84</v>
      </c>
    </row>
    <row r="138" spans="1:9" ht="12.75">
      <c r="A138" s="2" t="s">
        <v>110</v>
      </c>
      <c r="B138" s="15"/>
      <c r="C138" s="15"/>
      <c r="D138" s="15"/>
      <c r="E138" s="15"/>
      <c r="F138" s="15"/>
      <c r="G138" s="15"/>
      <c r="H138" s="15"/>
      <c r="I138" s="15"/>
    </row>
    <row r="139" spans="1:9" ht="12.75">
      <c r="A139" s="2" t="s">
        <v>111</v>
      </c>
      <c r="B139" s="15"/>
      <c r="C139" s="15"/>
      <c r="D139" s="15"/>
      <c r="E139" s="15"/>
      <c r="F139" s="15"/>
      <c r="G139" s="15"/>
      <c r="H139" s="15"/>
      <c r="I139" s="15"/>
    </row>
    <row r="140" spans="1:9" ht="12.75">
      <c r="A140" s="2" t="s">
        <v>112</v>
      </c>
      <c r="B140" s="16">
        <v>2032.3</v>
      </c>
      <c r="C140" s="16">
        <v>2095</v>
      </c>
      <c r="D140" s="16">
        <v>1810.1</v>
      </c>
      <c r="E140" s="16">
        <v>2193.3</v>
      </c>
      <c r="F140" s="16">
        <v>267.6</v>
      </c>
      <c r="G140" s="15">
        <v>581.62</v>
      </c>
      <c r="H140" s="18">
        <v>796.98</v>
      </c>
      <c r="I140" s="20">
        <v>654.08</v>
      </c>
    </row>
    <row r="141" spans="1:9" ht="12.75">
      <c r="A141" s="2" t="s">
        <v>113</v>
      </c>
      <c r="B141" s="16">
        <v>53.3</v>
      </c>
      <c r="C141" s="16">
        <v>43.6</v>
      </c>
      <c r="D141" s="16">
        <v>8.2</v>
      </c>
      <c r="E141" s="16">
        <v>1.4</v>
      </c>
      <c r="F141" s="16">
        <v>0.3</v>
      </c>
      <c r="G141" s="15"/>
      <c r="H141" s="18"/>
      <c r="I141" s="15"/>
    </row>
    <row r="142" spans="1:9" ht="12.75">
      <c r="A142" s="2" t="s">
        <v>114</v>
      </c>
      <c r="B142" s="16"/>
      <c r="C142" s="16"/>
      <c r="D142" s="16"/>
      <c r="E142" s="16"/>
      <c r="F142" s="16"/>
      <c r="G142" s="15"/>
      <c r="H142" s="18">
        <v>-0.33</v>
      </c>
      <c r="I142" s="15">
        <v>-12.89</v>
      </c>
    </row>
    <row r="143" spans="1:9" ht="12.75">
      <c r="A143" s="2"/>
      <c r="B143" s="15"/>
      <c r="C143" s="15"/>
      <c r="D143" s="15"/>
      <c r="E143" s="15"/>
      <c r="F143" s="15"/>
      <c r="G143" s="15"/>
      <c r="H143" s="15"/>
      <c r="I143" s="15"/>
    </row>
    <row r="144" spans="1:9" ht="12.75">
      <c r="A144" s="4" t="s">
        <v>115</v>
      </c>
      <c r="B144" s="15"/>
      <c r="C144" s="15"/>
      <c r="D144" s="15"/>
      <c r="E144" s="15"/>
      <c r="F144" s="15"/>
      <c r="G144" s="15"/>
      <c r="H144" s="15"/>
      <c r="I144" s="15"/>
    </row>
    <row r="145" spans="1:9" ht="12.75">
      <c r="A145" s="2"/>
      <c r="B145" s="15"/>
      <c r="C145" s="15"/>
      <c r="D145" s="15"/>
      <c r="E145" s="15"/>
      <c r="F145" s="15"/>
      <c r="G145" s="15"/>
      <c r="H145" s="15"/>
      <c r="I145" s="15"/>
    </row>
    <row r="146" spans="1:9" ht="12.75">
      <c r="A146" s="4" t="s">
        <v>116</v>
      </c>
      <c r="B146" s="19">
        <f>SUM(B147:B158)</f>
        <v>120488.8</v>
      </c>
      <c r="C146" s="19">
        <f aca="true" t="shared" si="17" ref="C146:I146">SUM(C147:C158)</f>
        <v>123095.90000000001</v>
      </c>
      <c r="D146" s="19">
        <f t="shared" si="17"/>
        <v>128478.6</v>
      </c>
      <c r="E146" s="19">
        <f t="shared" si="17"/>
        <v>126420.59999999999</v>
      </c>
      <c r="F146" s="19">
        <f t="shared" si="17"/>
        <v>83010.00000000001</v>
      </c>
      <c r="G146" s="19">
        <f t="shared" si="17"/>
        <v>65581.39</v>
      </c>
      <c r="H146" s="19">
        <f t="shared" si="17"/>
        <v>52688.95000000001</v>
      </c>
      <c r="I146" s="19">
        <f t="shared" si="17"/>
        <v>54690.44</v>
      </c>
    </row>
    <row r="147" spans="1:9" ht="12.75">
      <c r="A147" s="2" t="s">
        <v>117</v>
      </c>
      <c r="B147" s="16">
        <v>10345.6</v>
      </c>
      <c r="C147" s="16">
        <v>14222.6</v>
      </c>
      <c r="D147" s="16">
        <v>15545.7</v>
      </c>
      <c r="E147" s="16">
        <v>13261.9</v>
      </c>
      <c r="F147" s="16">
        <v>12783.4</v>
      </c>
      <c r="G147" s="17">
        <v>5974.29</v>
      </c>
      <c r="H147" s="18">
        <v>4641.69</v>
      </c>
      <c r="I147" s="29">
        <v>4604</v>
      </c>
    </row>
    <row r="148" spans="1:9" ht="12.75">
      <c r="A148" s="2" t="s">
        <v>118</v>
      </c>
      <c r="B148" s="16"/>
      <c r="C148" s="16"/>
      <c r="D148" s="16">
        <v>1249.2</v>
      </c>
      <c r="E148" s="16">
        <v>2866.5</v>
      </c>
      <c r="F148" s="16">
        <v>16.3</v>
      </c>
      <c r="G148" s="15"/>
      <c r="H148" s="18"/>
      <c r="I148" s="15"/>
    </row>
    <row r="149" spans="1:9" ht="12.75">
      <c r="A149" s="2" t="s">
        <v>119</v>
      </c>
      <c r="B149" s="16"/>
      <c r="C149" s="16"/>
      <c r="D149" s="16">
        <v>612.3</v>
      </c>
      <c r="E149" s="16">
        <v>1303.7</v>
      </c>
      <c r="F149" s="16">
        <v>10.7</v>
      </c>
      <c r="G149" s="15"/>
      <c r="H149" s="18"/>
      <c r="I149" s="15"/>
    </row>
    <row r="150" spans="1:9" ht="12.75">
      <c r="A150" s="2" t="s">
        <v>120</v>
      </c>
      <c r="B150" s="16"/>
      <c r="C150" s="16"/>
      <c r="D150" s="16"/>
      <c r="E150" s="16"/>
      <c r="F150" s="16"/>
      <c r="G150" s="15">
        <v>578.96</v>
      </c>
      <c r="H150" s="18">
        <v>354.33</v>
      </c>
      <c r="I150" s="15">
        <v>364.8</v>
      </c>
    </row>
    <row r="151" spans="1:9" ht="12.75">
      <c r="A151" s="2" t="s">
        <v>121</v>
      </c>
      <c r="B151" s="16">
        <v>9026.4</v>
      </c>
      <c r="C151" s="16">
        <v>14761.8</v>
      </c>
      <c r="D151" s="16">
        <v>15751.1</v>
      </c>
      <c r="E151" s="16">
        <v>15596.9</v>
      </c>
      <c r="F151" s="16">
        <v>16234.6</v>
      </c>
      <c r="G151" s="17">
        <v>24083.65</v>
      </c>
      <c r="H151" s="18">
        <v>14367.7</v>
      </c>
      <c r="I151" s="17">
        <v>14727.36</v>
      </c>
    </row>
    <row r="152" spans="1:9" ht="12.75">
      <c r="A152" s="2" t="s">
        <v>122</v>
      </c>
      <c r="B152" s="16">
        <v>9195.2</v>
      </c>
      <c r="C152" s="16">
        <v>10553.6</v>
      </c>
      <c r="D152" s="16">
        <v>11113.5</v>
      </c>
      <c r="E152" s="16">
        <v>11249.6</v>
      </c>
      <c r="F152" s="16">
        <v>9609.9</v>
      </c>
      <c r="G152" s="15">
        <v>80.67</v>
      </c>
      <c r="H152" s="18">
        <v>-5.45</v>
      </c>
      <c r="I152" s="20">
        <v>12.54</v>
      </c>
    </row>
    <row r="153" spans="1:9" ht="12.75">
      <c r="A153" s="6" t="s">
        <v>123</v>
      </c>
      <c r="B153" s="16">
        <v>8006.4</v>
      </c>
      <c r="C153" s="16">
        <v>8495.9</v>
      </c>
      <c r="D153" s="16">
        <v>8725.3</v>
      </c>
      <c r="E153" s="16">
        <v>8698.4</v>
      </c>
      <c r="F153" s="16">
        <v>8294.5</v>
      </c>
      <c r="G153" s="15">
        <v>65.48</v>
      </c>
      <c r="H153" s="18">
        <v>-67.66</v>
      </c>
      <c r="I153" s="20">
        <v>12.87</v>
      </c>
    </row>
    <row r="154" spans="1:9" ht="12.75">
      <c r="A154" s="2" t="s">
        <v>124</v>
      </c>
      <c r="B154" s="16">
        <v>919.8</v>
      </c>
      <c r="C154" s="16">
        <v>1372.6</v>
      </c>
      <c r="D154" s="16">
        <v>1470.4</v>
      </c>
      <c r="E154" s="16">
        <v>1415.2</v>
      </c>
      <c r="F154" s="16">
        <v>1434.9</v>
      </c>
      <c r="G154" s="15">
        <v>16.12</v>
      </c>
      <c r="H154" s="18">
        <v>-0.12</v>
      </c>
      <c r="I154" s="20">
        <v>0.6</v>
      </c>
    </row>
    <row r="155" spans="1:9" ht="12.75">
      <c r="A155" s="2" t="s">
        <v>125</v>
      </c>
      <c r="B155" s="16"/>
      <c r="C155" s="16"/>
      <c r="D155" s="16"/>
      <c r="E155" s="16"/>
      <c r="F155" s="16"/>
      <c r="G155" s="17">
        <v>1925.63</v>
      </c>
      <c r="H155" s="18">
        <v>1902.9</v>
      </c>
      <c r="I155" s="17">
        <v>1936.95</v>
      </c>
    </row>
    <row r="156" spans="1:9" ht="12.75">
      <c r="A156" s="2" t="s">
        <v>126</v>
      </c>
      <c r="B156" s="16">
        <v>60323.6</v>
      </c>
      <c r="C156" s="16">
        <v>55316.7</v>
      </c>
      <c r="D156" s="16">
        <v>54101.4</v>
      </c>
      <c r="E156" s="16">
        <v>50612.2</v>
      </c>
      <c r="F156" s="16">
        <v>26348.4</v>
      </c>
      <c r="G156" s="17">
        <v>24859.72</v>
      </c>
      <c r="H156" s="18">
        <v>23792.81</v>
      </c>
      <c r="I156" s="17">
        <v>24944.32</v>
      </c>
    </row>
    <row r="157" spans="1:9" ht="12.75">
      <c r="A157" s="2" t="s">
        <v>127</v>
      </c>
      <c r="B157" s="16">
        <v>19817.2</v>
      </c>
      <c r="C157" s="16">
        <v>18339.4</v>
      </c>
      <c r="D157" s="16">
        <v>17188.7</v>
      </c>
      <c r="E157" s="16">
        <v>16188.5</v>
      </c>
      <c r="F157" s="16">
        <v>8161.2</v>
      </c>
      <c r="G157" s="29">
        <v>7984</v>
      </c>
      <c r="H157" s="18">
        <v>7707.59</v>
      </c>
      <c r="I157" s="17">
        <v>8084.6</v>
      </c>
    </row>
    <row r="158" spans="1:9" ht="12.75">
      <c r="A158" s="2" t="s">
        <v>128</v>
      </c>
      <c r="B158" s="16">
        <v>2854.6</v>
      </c>
      <c r="C158" s="16">
        <v>33.3</v>
      </c>
      <c r="D158" s="16">
        <v>2721</v>
      </c>
      <c r="E158" s="16">
        <v>5227.7</v>
      </c>
      <c r="F158" s="16">
        <v>116.1</v>
      </c>
      <c r="G158" s="15">
        <v>12.87</v>
      </c>
      <c r="H158" s="18">
        <v>-4.84</v>
      </c>
      <c r="I158" s="20">
        <v>2.4</v>
      </c>
    </row>
    <row r="159" spans="1:9" ht="12.75">
      <c r="A159" s="2"/>
      <c r="B159" s="15"/>
      <c r="C159" s="15"/>
      <c r="D159" s="15"/>
      <c r="E159" s="15"/>
      <c r="F159" s="15"/>
      <c r="G159" s="15"/>
      <c r="H159" s="15"/>
      <c r="I159" s="15"/>
    </row>
    <row r="160" spans="1:9" ht="12.75">
      <c r="A160" s="10" t="s">
        <v>180</v>
      </c>
      <c r="B160" s="64">
        <f>SUM(B120,B144,B146)</f>
        <v>491411.19999999995</v>
      </c>
      <c r="C160" s="64">
        <f aca="true" t="shared" si="18" ref="C160:I160">SUM(C120,C144,C146)</f>
        <v>436972.80000000005</v>
      </c>
      <c r="D160" s="64">
        <f t="shared" si="18"/>
        <v>547475.2000000001</v>
      </c>
      <c r="E160" s="64">
        <f t="shared" si="18"/>
        <v>456524.20000000007</v>
      </c>
      <c r="F160" s="64">
        <f t="shared" si="18"/>
        <v>157263</v>
      </c>
      <c r="G160" s="64">
        <f t="shared" si="18"/>
        <v>224046.22999999998</v>
      </c>
      <c r="H160" s="64">
        <f t="shared" si="18"/>
        <v>150239.82</v>
      </c>
      <c r="I160" s="64">
        <f t="shared" si="18"/>
        <v>165941.88</v>
      </c>
    </row>
    <row r="161" spans="2:9" ht="12.75">
      <c r="B161" s="26"/>
      <c r="C161" s="26"/>
      <c r="D161" s="26"/>
      <c r="E161" s="26"/>
      <c r="F161" s="26"/>
      <c r="G161" s="26"/>
      <c r="H161" s="26"/>
      <c r="I161" s="26"/>
    </row>
    <row r="162" spans="1:9" ht="12.75">
      <c r="A162" s="11" t="s">
        <v>129</v>
      </c>
      <c r="B162" s="15"/>
      <c r="C162" s="15"/>
      <c r="D162" s="15"/>
      <c r="E162" s="15"/>
      <c r="F162" s="15"/>
      <c r="G162" s="15"/>
      <c r="H162" s="15"/>
      <c r="I162" s="15"/>
    </row>
    <row r="163" spans="1:9" ht="12.75">
      <c r="A163" s="12"/>
      <c r="B163" s="15"/>
      <c r="C163" s="15"/>
      <c r="D163" s="15"/>
      <c r="E163" s="15"/>
      <c r="F163" s="15"/>
      <c r="G163" s="15"/>
      <c r="H163" s="15"/>
      <c r="I163" s="15"/>
    </row>
    <row r="164" spans="1:9" ht="12.75">
      <c r="A164" s="4" t="s">
        <v>130</v>
      </c>
      <c r="B164" s="50">
        <v>427654.5291561509</v>
      </c>
      <c r="C164" s="50">
        <v>307050.1676920044</v>
      </c>
      <c r="D164" s="50">
        <v>250620.54444765294</v>
      </c>
      <c r="E164" s="50">
        <v>287497.3064853082</v>
      </c>
      <c r="F164" s="50">
        <v>230024.0888280341</v>
      </c>
      <c r="G164" s="50">
        <v>219915.65495836467</v>
      </c>
      <c r="H164" s="50">
        <v>91103.5234783759</v>
      </c>
      <c r="I164" s="50">
        <v>81124.08068458599</v>
      </c>
    </row>
    <row r="165" spans="1:9" ht="12.75">
      <c r="A165" s="4"/>
      <c r="B165" s="15"/>
      <c r="C165" s="15"/>
      <c r="D165" s="15"/>
      <c r="E165" s="15"/>
      <c r="F165" s="15"/>
      <c r="G165" s="15"/>
      <c r="H165" s="15"/>
      <c r="I165" s="15"/>
    </row>
    <row r="166" spans="1:9" ht="12.75">
      <c r="A166" s="4" t="s">
        <v>131</v>
      </c>
      <c r="B166" s="19">
        <f>SUM(B167:B211)</f>
        <v>231165.3</v>
      </c>
      <c r="C166" s="19">
        <f aca="true" t="shared" si="19" ref="C166:I166">SUM(C167:C211)</f>
        <v>245483.3</v>
      </c>
      <c r="D166" s="19">
        <f t="shared" si="19"/>
        <v>267115.60000000003</v>
      </c>
      <c r="E166" s="19">
        <f t="shared" si="19"/>
        <v>271788</v>
      </c>
      <c r="F166" s="19">
        <f t="shared" si="19"/>
        <v>219152.8</v>
      </c>
      <c r="G166" s="19">
        <f t="shared" si="19"/>
        <v>193803.28</v>
      </c>
      <c r="H166" s="19">
        <f t="shared" si="19"/>
        <v>163496.15</v>
      </c>
      <c r="I166" s="19">
        <f t="shared" si="19"/>
        <v>114080.07</v>
      </c>
    </row>
    <row r="167" spans="1:9" ht="12.75">
      <c r="A167" s="2" t="s">
        <v>132</v>
      </c>
      <c r="B167" s="16">
        <v>68315.8</v>
      </c>
      <c r="C167" s="16">
        <v>67387</v>
      </c>
      <c r="D167" s="16">
        <v>76597.3</v>
      </c>
      <c r="E167" s="16">
        <v>54510.5</v>
      </c>
      <c r="F167" s="16">
        <v>8403.8</v>
      </c>
      <c r="G167" s="15">
        <v>438.96</v>
      </c>
      <c r="H167" s="18">
        <v>-191.07</v>
      </c>
      <c r="I167" s="20">
        <v>75.51</v>
      </c>
    </row>
    <row r="168" spans="1:9" ht="12.75">
      <c r="A168" s="2" t="s">
        <v>133</v>
      </c>
      <c r="B168" s="15"/>
      <c r="C168" s="15"/>
      <c r="D168" s="15"/>
      <c r="E168" s="15"/>
      <c r="F168" s="15"/>
      <c r="G168" s="15"/>
      <c r="H168" s="15"/>
      <c r="I168" s="15"/>
    </row>
    <row r="169" spans="1:9" ht="12.75">
      <c r="A169" s="2" t="s">
        <v>134</v>
      </c>
      <c r="B169" s="15"/>
      <c r="C169" s="15"/>
      <c r="D169" s="15"/>
      <c r="E169" s="15"/>
      <c r="F169" s="15"/>
      <c r="G169" s="15"/>
      <c r="H169" s="15"/>
      <c r="I169" s="15"/>
    </row>
    <row r="170" spans="1:9" ht="12.75">
      <c r="A170" s="2" t="s">
        <v>135</v>
      </c>
      <c r="B170" s="16">
        <v>285</v>
      </c>
      <c r="C170" s="16">
        <v>-50.4</v>
      </c>
      <c r="D170" s="16">
        <v>-480.2</v>
      </c>
      <c r="E170" s="16"/>
      <c r="F170" s="16"/>
      <c r="G170" s="15"/>
      <c r="H170" s="18"/>
      <c r="I170" s="15"/>
    </row>
    <row r="171" spans="1:9" ht="12.75">
      <c r="A171" s="2" t="s">
        <v>136</v>
      </c>
      <c r="B171" s="16">
        <v>136.8</v>
      </c>
      <c r="C171" s="16">
        <v>46.9</v>
      </c>
      <c r="D171" s="16"/>
      <c r="E171" s="16"/>
      <c r="F171" s="16"/>
      <c r="G171" s="15"/>
      <c r="H171" s="18"/>
      <c r="I171" s="15"/>
    </row>
    <row r="172" spans="1:9" ht="12.75">
      <c r="A172" s="2" t="s">
        <v>137</v>
      </c>
      <c r="B172" s="15"/>
      <c r="C172" s="15"/>
      <c r="D172" s="15"/>
      <c r="E172" s="15"/>
      <c r="F172" s="15"/>
      <c r="G172" s="15"/>
      <c r="H172" s="15"/>
      <c r="I172" s="15"/>
    </row>
    <row r="173" spans="1:9" ht="12.75">
      <c r="A173" s="2" t="s">
        <v>138</v>
      </c>
      <c r="B173" s="16"/>
      <c r="C173" s="16"/>
      <c r="D173" s="16"/>
      <c r="E173" s="16"/>
      <c r="F173" s="16">
        <v>198.8</v>
      </c>
      <c r="G173" s="15">
        <v>220.46</v>
      </c>
      <c r="H173" s="18">
        <v>207.15</v>
      </c>
      <c r="I173" s="20">
        <v>248.06</v>
      </c>
    </row>
    <row r="174" spans="1:9" ht="12.75">
      <c r="A174" s="2" t="s">
        <v>139</v>
      </c>
      <c r="B174" s="16"/>
      <c r="C174" s="16"/>
      <c r="D174" s="16"/>
      <c r="E174" s="16"/>
      <c r="F174" s="16"/>
      <c r="G174" s="15">
        <v>13.01</v>
      </c>
      <c r="H174" s="18">
        <v>7.06</v>
      </c>
      <c r="I174" s="15">
        <v>8.9</v>
      </c>
    </row>
    <row r="175" spans="1:9" ht="12.75">
      <c r="A175" s="2" t="s">
        <v>140</v>
      </c>
      <c r="B175" s="16">
        <v>17771.9</v>
      </c>
      <c r="C175" s="16">
        <v>17117.9</v>
      </c>
      <c r="D175" s="16">
        <v>22009.8</v>
      </c>
      <c r="E175" s="16">
        <v>26796.4</v>
      </c>
      <c r="F175" s="16">
        <v>32075.9</v>
      </c>
      <c r="G175" s="17">
        <v>36119.34</v>
      </c>
      <c r="H175" s="18">
        <v>28071.99</v>
      </c>
      <c r="I175" s="17">
        <v>4226.1</v>
      </c>
    </row>
    <row r="176" spans="1:9" ht="12.75">
      <c r="A176" s="2" t="s">
        <v>141</v>
      </c>
      <c r="B176" s="15"/>
      <c r="C176" s="15"/>
      <c r="D176" s="15"/>
      <c r="E176" s="15"/>
      <c r="F176" s="15"/>
      <c r="G176" s="15"/>
      <c r="H176" s="15"/>
      <c r="I176" s="15"/>
    </row>
    <row r="177" spans="1:9" ht="12.75">
      <c r="A177" s="2" t="s">
        <v>142</v>
      </c>
      <c r="B177" s="16"/>
      <c r="C177" s="16"/>
      <c r="D177" s="16"/>
      <c r="E177" s="16"/>
      <c r="F177" s="16"/>
      <c r="G177" s="15"/>
      <c r="H177" s="18">
        <v>212.92</v>
      </c>
      <c r="I177" s="15"/>
    </row>
    <row r="178" spans="1:9" ht="12.75">
      <c r="A178" s="2" t="s">
        <v>143</v>
      </c>
      <c r="B178" s="15"/>
      <c r="C178" s="15"/>
      <c r="D178" s="15"/>
      <c r="E178" s="15"/>
      <c r="F178" s="15"/>
      <c r="G178" s="15"/>
      <c r="H178" s="15"/>
      <c r="I178" s="15"/>
    </row>
    <row r="179" spans="1:9" ht="12.75">
      <c r="A179" s="2" t="s">
        <v>144</v>
      </c>
      <c r="B179" s="15"/>
      <c r="C179" s="15"/>
      <c r="D179" s="15"/>
      <c r="E179" s="15"/>
      <c r="F179" s="15"/>
      <c r="G179" s="15"/>
      <c r="H179" s="15"/>
      <c r="I179" s="15"/>
    </row>
    <row r="180" spans="1:9" ht="12.75">
      <c r="A180" s="2" t="s">
        <v>145</v>
      </c>
      <c r="B180" s="15"/>
      <c r="C180" s="15"/>
      <c r="D180" s="15"/>
      <c r="E180" s="15"/>
      <c r="F180" s="15"/>
      <c r="G180" s="15"/>
      <c r="H180" s="15"/>
      <c r="I180" s="15"/>
    </row>
    <row r="181" spans="1:9" ht="12.75">
      <c r="A181" s="2" t="s">
        <v>146</v>
      </c>
      <c r="B181" s="16">
        <v>296.2</v>
      </c>
      <c r="C181" s="16">
        <v>297.3</v>
      </c>
      <c r="D181" s="16">
        <v>325.5</v>
      </c>
      <c r="E181" s="16">
        <v>333.6</v>
      </c>
      <c r="F181" s="16">
        <v>315.3</v>
      </c>
      <c r="G181" s="15">
        <v>415.59</v>
      </c>
      <c r="H181" s="18">
        <v>425.44</v>
      </c>
      <c r="I181" s="20">
        <v>296.77</v>
      </c>
    </row>
    <row r="182" spans="1:9" ht="12.75">
      <c r="A182" s="2" t="s">
        <v>147</v>
      </c>
      <c r="B182" s="16">
        <v>210.7</v>
      </c>
      <c r="C182" s="16"/>
      <c r="D182" s="16">
        <v>101.8</v>
      </c>
      <c r="E182" s="16">
        <v>31.8</v>
      </c>
      <c r="F182" s="16"/>
      <c r="G182" s="15"/>
      <c r="H182" s="18">
        <v>81.08</v>
      </c>
      <c r="I182" s="20">
        <v>126.92</v>
      </c>
    </row>
    <row r="183" spans="1:9" ht="12.75">
      <c r="A183" s="2" t="s">
        <v>148</v>
      </c>
      <c r="B183" s="16"/>
      <c r="C183" s="16"/>
      <c r="D183" s="16"/>
      <c r="E183" s="16">
        <v>-216.2</v>
      </c>
      <c r="F183" s="16">
        <v>-1435.9</v>
      </c>
      <c r="G183" s="15">
        <v>44.91</v>
      </c>
      <c r="H183" s="18">
        <v>1.08</v>
      </c>
      <c r="I183" s="20">
        <v>6.36</v>
      </c>
    </row>
    <row r="184" spans="1:9" ht="12.75">
      <c r="A184" s="2"/>
      <c r="B184" s="15"/>
      <c r="C184" s="15"/>
      <c r="D184" s="15"/>
      <c r="E184" s="15"/>
      <c r="F184" s="15"/>
      <c r="G184" s="15"/>
      <c r="H184" s="15"/>
      <c r="I184" s="15"/>
    </row>
    <row r="185" spans="1:9" ht="12.75">
      <c r="A185" s="2" t="s">
        <v>149</v>
      </c>
      <c r="B185" s="15"/>
      <c r="C185" s="15"/>
      <c r="D185" s="15"/>
      <c r="E185" s="15"/>
      <c r="F185" s="15"/>
      <c r="G185" s="15"/>
      <c r="H185" s="15"/>
      <c r="I185" s="15"/>
    </row>
    <row r="186" spans="1:9" ht="12.75">
      <c r="A186" s="2" t="s">
        <v>150</v>
      </c>
      <c r="B186" s="15"/>
      <c r="C186" s="15"/>
      <c r="D186" s="15"/>
      <c r="E186" s="15"/>
      <c r="F186" s="15"/>
      <c r="G186" s="15"/>
      <c r="H186" s="15"/>
      <c r="I186" s="15"/>
    </row>
    <row r="187" spans="1:9" ht="12.75">
      <c r="A187" s="2" t="s">
        <v>151</v>
      </c>
      <c r="B187" s="16">
        <v>0.1</v>
      </c>
      <c r="C187" s="16">
        <v>0.5</v>
      </c>
      <c r="D187" s="16">
        <v>1.1</v>
      </c>
      <c r="E187" s="16">
        <v>3.4</v>
      </c>
      <c r="F187" s="16">
        <v>2.4</v>
      </c>
      <c r="G187" s="15"/>
      <c r="H187" s="18"/>
      <c r="I187" s="15"/>
    </row>
    <row r="188" spans="1:9" ht="12.75">
      <c r="A188" s="2" t="s">
        <v>152</v>
      </c>
      <c r="B188" s="16">
        <v>33.1</v>
      </c>
      <c r="C188" s="16">
        <v>26.8</v>
      </c>
      <c r="D188" s="16">
        <v>60.3</v>
      </c>
      <c r="E188" s="16">
        <v>30.7</v>
      </c>
      <c r="F188" s="16">
        <v>63.7</v>
      </c>
      <c r="G188" s="15">
        <v>28.32</v>
      </c>
      <c r="H188" s="18"/>
      <c r="I188" s="15"/>
    </row>
    <row r="189" spans="1:9" ht="12.75">
      <c r="A189" s="2" t="s">
        <v>153</v>
      </c>
      <c r="B189" s="15"/>
      <c r="C189" s="15"/>
      <c r="D189" s="15"/>
      <c r="E189" s="15"/>
      <c r="F189" s="15"/>
      <c r="G189" s="15"/>
      <c r="H189" s="15"/>
      <c r="I189" s="15"/>
    </row>
    <row r="190" spans="1:9" ht="12.75">
      <c r="A190" s="2" t="s">
        <v>154</v>
      </c>
      <c r="B190" s="15"/>
      <c r="C190" s="15"/>
      <c r="D190" s="15"/>
      <c r="E190" s="15"/>
      <c r="F190" s="15"/>
      <c r="G190" s="15"/>
      <c r="H190" s="15"/>
      <c r="I190" s="15"/>
    </row>
    <row r="191" spans="1:9" ht="12.75">
      <c r="A191" s="2" t="s">
        <v>155</v>
      </c>
      <c r="B191" s="16"/>
      <c r="C191" s="16"/>
      <c r="D191" s="16"/>
      <c r="E191" s="16"/>
      <c r="F191" s="16">
        <v>1943.3</v>
      </c>
      <c r="G191" s="15">
        <v>712.82</v>
      </c>
      <c r="H191" s="18">
        <v>804.61</v>
      </c>
      <c r="I191" s="15"/>
    </row>
    <row r="192" spans="1:9" ht="12.75">
      <c r="A192" s="2" t="s">
        <v>156</v>
      </c>
      <c r="B192" s="16"/>
      <c r="C192" s="16"/>
      <c r="D192" s="16"/>
      <c r="E192" s="16"/>
      <c r="F192" s="16">
        <v>386</v>
      </c>
      <c r="G192" s="15">
        <v>368.1</v>
      </c>
      <c r="H192" s="18">
        <v>252.76</v>
      </c>
      <c r="I192" s="15"/>
    </row>
    <row r="193" spans="1:9" ht="12.75">
      <c r="A193" s="6" t="s">
        <v>157</v>
      </c>
      <c r="B193" s="15"/>
      <c r="C193" s="15"/>
      <c r="D193" s="15"/>
      <c r="E193" s="15"/>
      <c r="F193" s="15"/>
      <c r="G193" s="15"/>
      <c r="H193" s="15"/>
      <c r="I193" s="15"/>
    </row>
    <row r="194" spans="1:9" ht="12.75">
      <c r="A194" s="6" t="s">
        <v>158</v>
      </c>
      <c r="B194" s="16"/>
      <c r="C194" s="16"/>
      <c r="D194" s="16"/>
      <c r="E194" s="16"/>
      <c r="F194" s="16"/>
      <c r="G194" s="15">
        <v>5.05</v>
      </c>
      <c r="H194" s="18"/>
      <c r="I194" s="15"/>
    </row>
    <row r="195" spans="1:9" ht="12.75">
      <c r="A195" s="6" t="s">
        <v>159</v>
      </c>
      <c r="B195" s="15"/>
      <c r="C195" s="15"/>
      <c r="D195" s="15"/>
      <c r="E195" s="15"/>
      <c r="F195" s="15"/>
      <c r="G195" s="15"/>
      <c r="H195" s="15"/>
      <c r="I195" s="15"/>
    </row>
    <row r="196" spans="1:9" ht="12.75">
      <c r="A196" s="6" t="s">
        <v>160</v>
      </c>
      <c r="B196" s="16"/>
      <c r="C196" s="16"/>
      <c r="D196" s="16"/>
      <c r="E196" s="16"/>
      <c r="F196" s="16"/>
      <c r="G196" s="15"/>
      <c r="H196" s="18"/>
      <c r="I196" s="17">
        <v>1019.81</v>
      </c>
    </row>
    <row r="197" spans="1:9" ht="12.75">
      <c r="A197" s="6" t="s">
        <v>161</v>
      </c>
      <c r="B197" s="16"/>
      <c r="C197" s="16"/>
      <c r="D197" s="16"/>
      <c r="E197" s="16"/>
      <c r="F197" s="16"/>
      <c r="G197" s="17"/>
      <c r="H197" s="18"/>
      <c r="I197" s="20">
        <v>138.55</v>
      </c>
    </row>
    <row r="198" spans="1:9" ht="12.75">
      <c r="A198" s="2" t="s">
        <v>162</v>
      </c>
      <c r="B198" s="15"/>
      <c r="C198" s="15"/>
      <c r="D198" s="15"/>
      <c r="E198" s="15"/>
      <c r="F198" s="15"/>
      <c r="G198" s="15"/>
      <c r="H198" s="15"/>
      <c r="I198" s="15"/>
    </row>
    <row r="199" spans="1:9" ht="12.75">
      <c r="A199" s="2" t="s">
        <v>163</v>
      </c>
      <c r="B199" s="16">
        <v>150.3</v>
      </c>
      <c r="C199" s="16">
        <v>95.6</v>
      </c>
      <c r="D199" s="16">
        <v>64.5</v>
      </c>
      <c r="E199" s="16">
        <v>51.5</v>
      </c>
      <c r="F199" s="16">
        <v>50.1</v>
      </c>
      <c r="G199" s="15"/>
      <c r="H199" s="18"/>
      <c r="I199" s="15"/>
    </row>
    <row r="200" spans="1:9" ht="12.75">
      <c r="A200" s="2" t="s">
        <v>164</v>
      </c>
      <c r="B200" s="15"/>
      <c r="C200" s="15"/>
      <c r="D200" s="15"/>
      <c r="E200" s="15"/>
      <c r="F200" s="15"/>
      <c r="G200" s="15"/>
      <c r="H200" s="15"/>
      <c r="I200" s="15"/>
    </row>
    <row r="201" spans="1:9" ht="12.75">
      <c r="A201" s="2" t="s">
        <v>165</v>
      </c>
      <c r="B201" s="15"/>
      <c r="C201" s="15"/>
      <c r="D201" s="15"/>
      <c r="E201" s="15"/>
      <c r="F201" s="15"/>
      <c r="G201" s="15"/>
      <c r="H201" s="15"/>
      <c r="I201" s="15"/>
    </row>
    <row r="202" spans="1:9" ht="12.75">
      <c r="A202" s="2" t="s">
        <v>166</v>
      </c>
      <c r="B202" s="15"/>
      <c r="C202" s="15"/>
      <c r="D202" s="15"/>
      <c r="E202" s="15"/>
      <c r="F202" s="15"/>
      <c r="G202" s="15"/>
      <c r="H202" s="15"/>
      <c r="I202" s="15"/>
    </row>
    <row r="203" spans="1:9" ht="12.75">
      <c r="A203" s="2" t="s">
        <v>167</v>
      </c>
      <c r="B203" s="16">
        <v>19373.3</v>
      </c>
      <c r="C203" s="16">
        <v>16425.8</v>
      </c>
      <c r="D203" s="16">
        <v>17184.8</v>
      </c>
      <c r="E203" s="16">
        <v>6673.1</v>
      </c>
      <c r="F203" s="16">
        <v>9990.5</v>
      </c>
      <c r="G203" s="17">
        <v>4456.23</v>
      </c>
      <c r="H203" s="18">
        <v>3332.37</v>
      </c>
      <c r="I203" s="17">
        <v>1748.23</v>
      </c>
    </row>
    <row r="204" spans="1:9" ht="12.75">
      <c r="A204" s="6" t="s">
        <v>168</v>
      </c>
      <c r="B204" s="16">
        <v>9100.2</v>
      </c>
      <c r="C204" s="16">
        <v>9734.3</v>
      </c>
      <c r="D204" s="16">
        <v>9890.1</v>
      </c>
      <c r="E204" s="16">
        <v>9433.4</v>
      </c>
      <c r="F204" s="16">
        <v>10036.9</v>
      </c>
      <c r="G204" s="17">
        <v>13483.83</v>
      </c>
      <c r="H204" s="18">
        <v>15419.26</v>
      </c>
      <c r="I204" s="17">
        <v>2925.11</v>
      </c>
    </row>
    <row r="205" spans="1:9" ht="12.75">
      <c r="A205" s="2" t="s">
        <v>169</v>
      </c>
      <c r="B205" s="16">
        <v>11271.2</v>
      </c>
      <c r="C205" s="16">
        <v>13868.9</v>
      </c>
      <c r="D205" s="16"/>
      <c r="E205" s="16"/>
      <c r="F205" s="16"/>
      <c r="G205" s="15"/>
      <c r="H205" s="18"/>
      <c r="I205" s="15"/>
    </row>
    <row r="206" spans="1:9" ht="12.75">
      <c r="A206" s="2" t="s">
        <v>170</v>
      </c>
      <c r="B206" s="16">
        <v>104220.7</v>
      </c>
      <c r="C206" s="16">
        <v>120532.7</v>
      </c>
      <c r="D206" s="16">
        <v>141360.6</v>
      </c>
      <c r="E206" s="16">
        <v>174139.8</v>
      </c>
      <c r="F206" s="16">
        <v>157122</v>
      </c>
      <c r="G206" s="17">
        <v>137483.17</v>
      </c>
      <c r="H206" s="18">
        <v>114871.5</v>
      </c>
      <c r="I206" s="17">
        <v>23426.59</v>
      </c>
    </row>
    <row r="207" spans="1:9" ht="12.75">
      <c r="A207" s="2" t="s">
        <v>171</v>
      </c>
      <c r="B207" s="15"/>
      <c r="C207" s="15"/>
      <c r="D207" s="15"/>
      <c r="E207" s="15"/>
      <c r="F207" s="15"/>
      <c r="G207" s="15"/>
      <c r="H207" s="15"/>
      <c r="I207" s="15"/>
    </row>
    <row r="208" spans="1:9" ht="12.75">
      <c r="A208" s="2" t="s">
        <v>172</v>
      </c>
      <c r="B208" s="16"/>
      <c r="C208" s="16"/>
      <c r="D208" s="16"/>
      <c r="E208" s="16"/>
      <c r="F208" s="16"/>
      <c r="G208" s="15"/>
      <c r="H208" s="18"/>
      <c r="I208" s="17">
        <v>79833.16</v>
      </c>
    </row>
    <row r="209" spans="1:9" ht="12.75">
      <c r="A209" s="2" t="s">
        <v>173</v>
      </c>
      <c r="B209" s="16"/>
      <c r="C209" s="16"/>
      <c r="D209" s="16"/>
      <c r="E209" s="16"/>
      <c r="F209" s="16"/>
      <c r="G209" s="15">
        <v>13.49</v>
      </c>
      <c r="H209" s="18"/>
      <c r="I209" s="15"/>
    </row>
    <row r="210" spans="1:9" ht="12.75">
      <c r="A210" s="2" t="s">
        <v>174</v>
      </c>
      <c r="B210" s="15"/>
      <c r="C210" s="15"/>
      <c r="D210" s="15"/>
      <c r="E210" s="15"/>
      <c r="F210" s="15"/>
      <c r="G210" s="15"/>
      <c r="H210" s="15"/>
      <c r="I210" s="15"/>
    </row>
    <row r="211" spans="1:9" ht="12.75">
      <c r="A211" s="2" t="s">
        <v>175</v>
      </c>
      <c r="B211" s="15"/>
      <c r="C211" s="15"/>
      <c r="D211" s="15"/>
      <c r="E211" s="15"/>
      <c r="F211" s="15"/>
      <c r="G211" s="15"/>
      <c r="H211" s="15"/>
      <c r="I211" s="15"/>
    </row>
    <row r="212" spans="2:9" ht="12.75">
      <c r="B212" s="26"/>
      <c r="C212" s="26"/>
      <c r="D212" s="26"/>
      <c r="E212" s="26"/>
      <c r="F212" s="26"/>
      <c r="G212" s="26"/>
      <c r="H212" s="26"/>
      <c r="I212" s="26"/>
    </row>
    <row r="213" spans="1:9" ht="12.75">
      <c r="A213" s="11" t="s">
        <v>181</v>
      </c>
      <c r="B213" s="53">
        <f>SUM(B164,B166)</f>
        <v>658819.8291561508</v>
      </c>
      <c r="C213" s="53">
        <f aca="true" t="shared" si="20" ref="C213:I213">SUM(C164,C166)</f>
        <v>552533.4676920044</v>
      </c>
      <c r="D213" s="53">
        <f t="shared" si="20"/>
        <v>517736.144447653</v>
      </c>
      <c r="E213" s="53">
        <f t="shared" si="20"/>
        <v>559285.3064853082</v>
      </c>
      <c r="F213" s="53">
        <f t="shared" si="20"/>
        <v>449176.88882803405</v>
      </c>
      <c r="G213" s="53">
        <f t="shared" si="20"/>
        <v>413718.9349583647</v>
      </c>
      <c r="H213" s="53">
        <f t="shared" si="20"/>
        <v>254599.6734783759</v>
      </c>
      <c r="I213" s="53">
        <f t="shared" si="20"/>
        <v>195204.150684586</v>
      </c>
    </row>
    <row r="214" spans="2:9" ht="12.75">
      <c r="B214" s="26"/>
      <c r="C214" s="26"/>
      <c r="D214" s="26"/>
      <c r="E214" s="26"/>
      <c r="F214" s="26"/>
      <c r="G214" s="26"/>
      <c r="H214" s="26"/>
      <c r="I214" s="26"/>
    </row>
    <row r="215" spans="1:9" ht="12.75">
      <c r="A215" s="1" t="s">
        <v>182</v>
      </c>
      <c r="B215" s="65">
        <f>SUM(B116,B160,B213)</f>
        <v>1477511.5591561508</v>
      </c>
      <c r="C215" s="65">
        <f aca="true" t="shared" si="21" ref="C215:I215">SUM(C116,C160,C213)</f>
        <v>1312579.3976920045</v>
      </c>
      <c r="D215" s="65">
        <f t="shared" si="21"/>
        <v>1413145.774447653</v>
      </c>
      <c r="E215" s="65">
        <f t="shared" si="21"/>
        <v>1334701.6364853084</v>
      </c>
      <c r="F215" s="65">
        <f t="shared" si="21"/>
        <v>1280725.3188280342</v>
      </c>
      <c r="G215" s="65">
        <f t="shared" si="21"/>
        <v>1261721.1349583645</v>
      </c>
      <c r="H215" s="65">
        <f t="shared" si="21"/>
        <v>1027109.6634783761</v>
      </c>
      <c r="I215" s="65">
        <f t="shared" si="21"/>
        <v>1106207.340684586</v>
      </c>
    </row>
  </sheetData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15"/>
  <sheetViews>
    <sheetView workbookViewId="0" topLeftCell="C181">
      <selection activeCell="K213" sqref="K213"/>
    </sheetView>
  </sheetViews>
  <sheetFormatPr defaultColWidth="11.421875" defaultRowHeight="12.75"/>
  <cols>
    <col min="1" max="1" width="86.421875" style="0" bestFit="1" customWidth="1"/>
  </cols>
  <sheetData>
    <row r="1" spans="1:9" ht="12.75">
      <c r="A1" s="1" t="s">
        <v>196</v>
      </c>
      <c r="B1" s="14">
        <v>2002</v>
      </c>
      <c r="C1" s="14">
        <v>2003</v>
      </c>
      <c r="D1" s="14">
        <v>2004</v>
      </c>
      <c r="E1" s="14">
        <v>2005</v>
      </c>
      <c r="F1" s="14">
        <v>2006</v>
      </c>
      <c r="G1" s="14">
        <v>2007</v>
      </c>
      <c r="H1" s="14">
        <v>2008</v>
      </c>
      <c r="I1" s="14">
        <v>2009</v>
      </c>
    </row>
    <row r="2" spans="1:9" ht="12.75">
      <c r="A2" s="2"/>
      <c r="B2" s="15"/>
      <c r="C2" s="15"/>
      <c r="D2" s="15"/>
      <c r="E2" s="15"/>
      <c r="F2" s="15"/>
      <c r="G2" s="15"/>
      <c r="H2" s="15"/>
      <c r="I2" s="15"/>
    </row>
    <row r="3" spans="1:9" ht="12.75">
      <c r="A3" s="3" t="s">
        <v>186</v>
      </c>
      <c r="B3" s="15"/>
      <c r="C3" s="15"/>
      <c r="D3" s="15"/>
      <c r="E3" s="15"/>
      <c r="F3" s="15"/>
      <c r="G3" s="15"/>
      <c r="H3" s="15"/>
      <c r="I3" s="15"/>
    </row>
    <row r="4" spans="1:9" ht="12.75">
      <c r="A4" s="2"/>
      <c r="B4" s="15"/>
      <c r="C4" s="15"/>
      <c r="D4" s="15"/>
      <c r="E4" s="15"/>
      <c r="F4" s="15"/>
      <c r="G4" s="15"/>
      <c r="H4" s="15"/>
      <c r="I4" s="15"/>
    </row>
    <row r="5" spans="1:9" ht="12.75">
      <c r="A5" s="4" t="s">
        <v>0</v>
      </c>
      <c r="B5" s="19">
        <f>SUM(B7,B9,B12,B16,B21,B23,B40,B45)</f>
        <v>261669.97</v>
      </c>
      <c r="C5" s="19">
        <f aca="true" t="shared" si="0" ref="C5:I5">SUM(C7,C9,C12,C16,C21,C23,C40,C45)</f>
        <v>262537.07</v>
      </c>
      <c r="D5" s="19">
        <f t="shared" si="0"/>
        <v>256669.57</v>
      </c>
      <c r="E5" s="19">
        <f t="shared" si="0"/>
        <v>251107.77000000002</v>
      </c>
      <c r="F5" s="19">
        <f t="shared" si="0"/>
        <v>248099.17</v>
      </c>
      <c r="G5" s="19">
        <f t="shared" si="0"/>
        <v>27305.95</v>
      </c>
      <c r="H5" s="19">
        <f t="shared" si="0"/>
        <v>36318.24</v>
      </c>
      <c r="I5" s="19">
        <f t="shared" si="0"/>
        <v>49437.06</v>
      </c>
    </row>
    <row r="6" spans="1:9" ht="12.75">
      <c r="A6" s="2"/>
      <c r="B6" s="15"/>
      <c r="C6" s="15"/>
      <c r="D6" s="15"/>
      <c r="E6" s="15"/>
      <c r="F6" s="15"/>
      <c r="G6" s="15"/>
      <c r="H6" s="15"/>
      <c r="I6" s="15"/>
    </row>
    <row r="7" spans="1:9" ht="12.75">
      <c r="A7" s="5" t="s">
        <v>1</v>
      </c>
      <c r="B7" s="15"/>
      <c r="C7" s="15"/>
      <c r="D7" s="15"/>
      <c r="E7" s="15"/>
      <c r="F7" s="15"/>
      <c r="G7" s="15"/>
      <c r="H7" s="15"/>
      <c r="I7" s="15"/>
    </row>
    <row r="8" spans="1:9" ht="12.75">
      <c r="A8" s="2"/>
      <c r="B8" s="15"/>
      <c r="C8" s="15"/>
      <c r="D8" s="15"/>
      <c r="E8" s="15"/>
      <c r="F8" s="15"/>
      <c r="G8" s="15"/>
      <c r="H8" s="15"/>
      <c r="I8" s="15"/>
    </row>
    <row r="9" spans="1:9" ht="12.75">
      <c r="A9" s="5" t="s">
        <v>2</v>
      </c>
      <c r="B9" s="61">
        <f>B10</f>
        <v>0</v>
      </c>
      <c r="C9" s="61">
        <f aca="true" t="shared" si="1" ref="C9:I9">C10</f>
        <v>0</v>
      </c>
      <c r="D9" s="61">
        <f t="shared" si="1"/>
        <v>0</v>
      </c>
      <c r="E9" s="61">
        <f t="shared" si="1"/>
        <v>0</v>
      </c>
      <c r="F9" s="61">
        <f t="shared" si="1"/>
        <v>0</v>
      </c>
      <c r="G9" s="61">
        <f t="shared" si="1"/>
        <v>0</v>
      </c>
      <c r="H9" s="61">
        <f t="shared" si="1"/>
        <v>244.6</v>
      </c>
      <c r="I9" s="61">
        <f t="shared" si="1"/>
        <v>584.32</v>
      </c>
    </row>
    <row r="10" spans="1:9" ht="12.75">
      <c r="A10" s="6" t="s">
        <v>3</v>
      </c>
      <c r="B10" s="16"/>
      <c r="C10" s="16"/>
      <c r="D10" s="16"/>
      <c r="E10" s="16"/>
      <c r="F10" s="16"/>
      <c r="G10" s="20"/>
      <c r="H10" s="18">
        <v>244.6</v>
      </c>
      <c r="I10" s="15">
        <v>584.32</v>
      </c>
    </row>
    <row r="11" spans="1:9" ht="12.75">
      <c r="A11" s="7" t="s">
        <v>4</v>
      </c>
      <c r="B11" s="15"/>
      <c r="C11" s="15"/>
      <c r="D11" s="15"/>
      <c r="E11" s="15"/>
      <c r="F11" s="15"/>
      <c r="G11" s="15"/>
      <c r="H11" s="15"/>
      <c r="I11" s="15"/>
    </row>
    <row r="12" spans="1:9" ht="12.75">
      <c r="A12" s="5" t="s">
        <v>5</v>
      </c>
      <c r="B12" s="61">
        <f>SUM(B13:B14)</f>
        <v>0</v>
      </c>
      <c r="C12" s="61">
        <f aca="true" t="shared" si="2" ref="C12:I12">SUM(C13:C14)</f>
        <v>0</v>
      </c>
      <c r="D12" s="61">
        <f t="shared" si="2"/>
        <v>0</v>
      </c>
      <c r="E12" s="61">
        <f t="shared" si="2"/>
        <v>0</v>
      </c>
      <c r="F12" s="61">
        <f t="shared" si="2"/>
        <v>0</v>
      </c>
      <c r="G12" s="61">
        <f t="shared" si="2"/>
        <v>0</v>
      </c>
      <c r="H12" s="61">
        <f t="shared" si="2"/>
        <v>0</v>
      </c>
      <c r="I12" s="61">
        <f t="shared" si="2"/>
        <v>0</v>
      </c>
    </row>
    <row r="13" spans="1:9" ht="12.75">
      <c r="A13" s="2" t="s">
        <v>6</v>
      </c>
      <c r="B13" s="15"/>
      <c r="C13" s="15"/>
      <c r="D13" s="15"/>
      <c r="E13" s="15"/>
      <c r="F13" s="15"/>
      <c r="G13" s="15"/>
      <c r="H13" s="15"/>
      <c r="I13" s="15"/>
    </row>
    <row r="14" spans="1:9" ht="12.75">
      <c r="A14" s="6" t="s">
        <v>7</v>
      </c>
      <c r="B14" s="15"/>
      <c r="C14" s="15"/>
      <c r="D14" s="15"/>
      <c r="E14" s="15"/>
      <c r="F14" s="15"/>
      <c r="G14" s="15"/>
      <c r="H14" s="15"/>
      <c r="I14" s="15"/>
    </row>
    <row r="15" spans="1:9" ht="12.75">
      <c r="A15" s="2"/>
      <c r="B15" s="15"/>
      <c r="C15" s="15"/>
      <c r="D15" s="15"/>
      <c r="E15" s="15"/>
      <c r="F15" s="15"/>
      <c r="G15" s="15"/>
      <c r="H15" s="15"/>
      <c r="I15" s="15"/>
    </row>
    <row r="16" spans="1:9" ht="12.75">
      <c r="A16" s="5" t="s">
        <v>8</v>
      </c>
      <c r="B16" s="61">
        <f>SUM(B17:B19)</f>
        <v>0</v>
      </c>
      <c r="C16" s="61">
        <f aca="true" t="shared" si="3" ref="C16:I16">SUM(C17:C19)</f>
        <v>0</v>
      </c>
      <c r="D16" s="61">
        <f t="shared" si="3"/>
        <v>0</v>
      </c>
      <c r="E16" s="61">
        <f t="shared" si="3"/>
        <v>0</v>
      </c>
      <c r="F16" s="61">
        <f t="shared" si="3"/>
        <v>0</v>
      </c>
      <c r="G16" s="61">
        <f t="shared" si="3"/>
        <v>0</v>
      </c>
      <c r="H16" s="61">
        <f t="shared" si="3"/>
        <v>0</v>
      </c>
      <c r="I16" s="61">
        <f t="shared" si="3"/>
        <v>225.86</v>
      </c>
    </row>
    <row r="17" spans="1:9" ht="12.75">
      <c r="A17" s="2" t="s">
        <v>9</v>
      </c>
      <c r="B17" s="15"/>
      <c r="C17" s="15"/>
      <c r="D17" s="15"/>
      <c r="E17" s="15"/>
      <c r="F17" s="15"/>
      <c r="G17" s="15"/>
      <c r="H17" s="15"/>
      <c r="I17" s="15"/>
    </row>
    <row r="18" spans="1:9" ht="12.75">
      <c r="A18" s="8" t="s">
        <v>10</v>
      </c>
      <c r="B18" s="16"/>
      <c r="C18" s="16"/>
      <c r="D18" s="16"/>
      <c r="E18" s="16"/>
      <c r="F18" s="16"/>
      <c r="G18" s="15"/>
      <c r="H18" s="18"/>
      <c r="I18" s="15">
        <v>29.39</v>
      </c>
    </row>
    <row r="19" spans="1:9" ht="12.75">
      <c r="A19" s="6" t="s">
        <v>11</v>
      </c>
      <c r="B19" s="16"/>
      <c r="C19" s="16"/>
      <c r="D19" s="16"/>
      <c r="E19" s="16"/>
      <c r="F19" s="16"/>
      <c r="G19" s="15"/>
      <c r="H19" s="18"/>
      <c r="I19" s="15">
        <v>196.47</v>
      </c>
    </row>
    <row r="20" spans="1:9" ht="12.75">
      <c r="A20" s="2" t="s">
        <v>4</v>
      </c>
      <c r="B20" s="15"/>
      <c r="C20" s="15"/>
      <c r="D20" s="15"/>
      <c r="E20" s="15"/>
      <c r="F20" s="15"/>
      <c r="G20" s="15"/>
      <c r="H20" s="15"/>
      <c r="I20" s="15"/>
    </row>
    <row r="21" spans="1:9" ht="12.75">
      <c r="A21" s="5" t="s">
        <v>12</v>
      </c>
      <c r="B21" s="15"/>
      <c r="C21" s="15"/>
      <c r="D21" s="15"/>
      <c r="E21" s="15"/>
      <c r="F21" s="15"/>
      <c r="G21" s="15"/>
      <c r="H21" s="15"/>
      <c r="I21" s="15"/>
    </row>
    <row r="22" spans="1:9" ht="12.75">
      <c r="A22" s="2"/>
      <c r="B22" s="15"/>
      <c r="C22" s="15"/>
      <c r="D22" s="15"/>
      <c r="E22" s="15"/>
      <c r="F22" s="15"/>
      <c r="G22" s="15"/>
      <c r="H22" s="15"/>
      <c r="I22" s="15"/>
    </row>
    <row r="23" spans="1:9" ht="12.75">
      <c r="A23" s="5" t="s">
        <v>13</v>
      </c>
      <c r="B23" s="61">
        <f>SUM(B24:B38)</f>
        <v>157.5</v>
      </c>
      <c r="C23" s="61">
        <f aca="true" t="shared" si="4" ref="C23:I23">SUM(C24:C38)</f>
        <v>242.9</v>
      </c>
      <c r="D23" s="61">
        <f t="shared" si="4"/>
        <v>292.5</v>
      </c>
      <c r="E23" s="61">
        <f t="shared" si="4"/>
        <v>365.5</v>
      </c>
      <c r="F23" s="61">
        <f t="shared" si="4"/>
        <v>426.9</v>
      </c>
      <c r="G23" s="61">
        <f t="shared" si="4"/>
        <v>540.95</v>
      </c>
      <c r="H23" s="61">
        <f t="shared" si="4"/>
        <v>9308.64</v>
      </c>
      <c r="I23" s="61">
        <f t="shared" si="4"/>
        <v>13000.339999999998</v>
      </c>
    </row>
    <row r="24" spans="1:9" ht="12.75">
      <c r="A24" s="2" t="s">
        <v>14</v>
      </c>
      <c r="B24" s="15"/>
      <c r="C24" s="15"/>
      <c r="D24" s="15"/>
      <c r="E24" s="15"/>
      <c r="F24" s="15"/>
      <c r="G24" s="15"/>
      <c r="H24" s="15"/>
      <c r="I24" s="15"/>
    </row>
    <row r="25" spans="1:9" ht="12.75">
      <c r="A25" s="2" t="s">
        <v>15</v>
      </c>
      <c r="B25" s="16">
        <v>51.5</v>
      </c>
      <c r="C25" s="16">
        <v>58.5</v>
      </c>
      <c r="D25" s="16">
        <v>106.2</v>
      </c>
      <c r="E25" s="16">
        <v>40.9</v>
      </c>
      <c r="F25" s="16">
        <v>68.7</v>
      </c>
      <c r="G25" s="15"/>
      <c r="H25" s="18"/>
      <c r="I25" s="15"/>
    </row>
    <row r="26" spans="1:9" ht="12.75">
      <c r="A26" s="2" t="s">
        <v>16</v>
      </c>
      <c r="B26" s="15"/>
      <c r="C26" s="15"/>
      <c r="D26" s="15"/>
      <c r="E26" s="15"/>
      <c r="F26" s="15"/>
      <c r="G26" s="15"/>
      <c r="H26" s="15"/>
      <c r="I26" s="15"/>
    </row>
    <row r="27" spans="1:9" ht="12.75">
      <c r="A27" s="2" t="s">
        <v>17</v>
      </c>
      <c r="B27" s="16">
        <v>106</v>
      </c>
      <c r="C27" s="16">
        <v>184.4</v>
      </c>
      <c r="D27" s="16">
        <v>186.3</v>
      </c>
      <c r="E27" s="16">
        <v>324.6</v>
      </c>
      <c r="F27" s="16">
        <v>358.2</v>
      </c>
      <c r="G27" s="15">
        <v>406.38</v>
      </c>
      <c r="H27" s="18">
        <v>455.82</v>
      </c>
      <c r="I27" s="20">
        <v>538.1</v>
      </c>
    </row>
    <row r="28" spans="1:9" ht="12.75">
      <c r="A28" s="2" t="s">
        <v>18</v>
      </c>
      <c r="B28" s="15"/>
      <c r="C28" s="15"/>
      <c r="D28" s="15"/>
      <c r="E28" s="15"/>
      <c r="F28" s="15"/>
      <c r="G28" s="15"/>
      <c r="H28" s="15"/>
      <c r="I28" s="15"/>
    </row>
    <row r="29" spans="1:9" ht="12.75">
      <c r="A29" s="2" t="s">
        <v>19</v>
      </c>
      <c r="B29" s="16"/>
      <c r="C29" s="16"/>
      <c r="D29" s="16"/>
      <c r="E29" s="16"/>
      <c r="F29" s="16"/>
      <c r="G29" s="15"/>
      <c r="H29" s="18"/>
      <c r="I29" s="15">
        <v>274.53</v>
      </c>
    </row>
    <row r="30" spans="1:9" ht="12.75">
      <c r="A30" s="2" t="s">
        <v>20</v>
      </c>
      <c r="B30" s="15"/>
      <c r="C30" s="15"/>
      <c r="D30" s="15"/>
      <c r="E30" s="15"/>
      <c r="F30" s="15"/>
      <c r="G30" s="15"/>
      <c r="H30" s="15"/>
      <c r="I30" s="15"/>
    </row>
    <row r="31" spans="1:9" ht="12.75">
      <c r="A31" s="2" t="s">
        <v>21</v>
      </c>
      <c r="B31" s="15"/>
      <c r="C31" s="15"/>
      <c r="D31" s="15"/>
      <c r="E31" s="15"/>
      <c r="F31" s="15"/>
      <c r="G31" s="15"/>
      <c r="H31" s="15"/>
      <c r="I31" s="15"/>
    </row>
    <row r="32" spans="1:9" ht="12.75">
      <c r="A32" s="2" t="s">
        <v>22</v>
      </c>
      <c r="B32" s="15"/>
      <c r="C32" s="15"/>
      <c r="D32" s="15"/>
      <c r="E32" s="15"/>
      <c r="F32" s="15"/>
      <c r="G32" s="15"/>
      <c r="H32" s="15"/>
      <c r="I32" s="15"/>
    </row>
    <row r="33" spans="1:9" ht="12.75">
      <c r="A33" s="2" t="s">
        <v>23</v>
      </c>
      <c r="B33" s="16"/>
      <c r="C33" s="16"/>
      <c r="D33" s="16"/>
      <c r="E33" s="16"/>
      <c r="F33" s="16"/>
      <c r="G33" s="15">
        <v>134.57</v>
      </c>
      <c r="H33" s="18"/>
      <c r="I33" s="15"/>
    </row>
    <row r="34" spans="1:9" ht="12.75">
      <c r="A34" s="2" t="s">
        <v>24</v>
      </c>
      <c r="B34" s="15"/>
      <c r="C34" s="15"/>
      <c r="D34" s="15"/>
      <c r="E34" s="15"/>
      <c r="F34" s="15"/>
      <c r="G34" s="15"/>
      <c r="H34" s="15"/>
      <c r="I34" s="15"/>
    </row>
    <row r="35" spans="1:9" ht="12.75">
      <c r="A35" s="2" t="s">
        <v>25</v>
      </c>
      <c r="B35" s="15"/>
      <c r="C35" s="15"/>
      <c r="D35" s="15"/>
      <c r="E35" s="15"/>
      <c r="F35" s="15"/>
      <c r="G35" s="15"/>
      <c r="H35" s="15"/>
      <c r="I35" s="15"/>
    </row>
    <row r="36" spans="1:9" ht="12.75">
      <c r="A36" s="2" t="s">
        <v>26</v>
      </c>
      <c r="B36" s="15"/>
      <c r="C36" s="15"/>
      <c r="D36" s="15"/>
      <c r="E36" s="15"/>
      <c r="F36" s="15"/>
      <c r="G36" s="15"/>
      <c r="H36" s="15"/>
      <c r="I36" s="15"/>
    </row>
    <row r="37" spans="1:9" ht="12.75">
      <c r="A37" s="6" t="s">
        <v>27</v>
      </c>
      <c r="B37" s="16"/>
      <c r="C37" s="16"/>
      <c r="D37" s="16"/>
      <c r="E37" s="16"/>
      <c r="F37" s="16"/>
      <c r="G37" s="20"/>
      <c r="H37" s="18">
        <v>8852.82</v>
      </c>
      <c r="I37" s="29">
        <v>11973</v>
      </c>
    </row>
    <row r="38" spans="1:9" ht="12.75">
      <c r="A38" s="6" t="s">
        <v>28</v>
      </c>
      <c r="B38" s="16"/>
      <c r="C38" s="16"/>
      <c r="D38" s="16"/>
      <c r="E38" s="16"/>
      <c r="F38" s="16"/>
      <c r="G38" s="15"/>
      <c r="H38" s="18"/>
      <c r="I38" s="15">
        <v>214.71</v>
      </c>
    </row>
    <row r="39" spans="1:9" ht="12.75">
      <c r="A39" s="2"/>
      <c r="B39" s="15"/>
      <c r="C39" s="15"/>
      <c r="D39" s="15"/>
      <c r="E39" s="15"/>
      <c r="F39" s="15"/>
      <c r="G39" s="15"/>
      <c r="H39" s="15"/>
      <c r="I39" s="15"/>
    </row>
    <row r="40" spans="1:9" ht="12.75">
      <c r="A40" s="5" t="s">
        <v>29</v>
      </c>
      <c r="B40" s="61">
        <f>SUM(B41:B43)</f>
        <v>231216.9</v>
      </c>
      <c r="C40" s="61">
        <f aca="true" t="shared" si="5" ref="C40:I40">SUM(C41:C43)</f>
        <v>231998.6</v>
      </c>
      <c r="D40" s="61">
        <f t="shared" si="5"/>
        <v>226081.5</v>
      </c>
      <c r="E40" s="61">
        <f t="shared" si="5"/>
        <v>220446.7</v>
      </c>
      <c r="F40" s="61">
        <f t="shared" si="5"/>
        <v>217376.7</v>
      </c>
      <c r="G40" s="61">
        <f t="shared" si="5"/>
        <v>26765</v>
      </c>
      <c r="H40" s="61">
        <f t="shared" si="5"/>
        <v>26765</v>
      </c>
      <c r="I40" s="61">
        <f t="shared" si="5"/>
        <v>35626.54</v>
      </c>
    </row>
    <row r="41" spans="1:9" ht="12.75">
      <c r="A41" s="2" t="s">
        <v>30</v>
      </c>
      <c r="B41" s="15"/>
      <c r="C41" s="15"/>
      <c r="D41" s="15"/>
      <c r="E41" s="15"/>
      <c r="F41" s="15"/>
      <c r="G41" s="15"/>
      <c r="H41" s="15"/>
      <c r="I41" s="15"/>
    </row>
    <row r="42" spans="1:9" ht="12.75">
      <c r="A42" s="2" t="s">
        <v>31</v>
      </c>
      <c r="B42" s="16">
        <v>231216.9</v>
      </c>
      <c r="C42" s="16">
        <v>231998.6</v>
      </c>
      <c r="D42" s="16">
        <v>226081.5</v>
      </c>
      <c r="E42" s="16">
        <v>220446.7</v>
      </c>
      <c r="F42" s="16">
        <v>217376.7</v>
      </c>
      <c r="G42" s="20">
        <v>26765</v>
      </c>
      <c r="H42" s="20">
        <v>26765</v>
      </c>
      <c r="I42" s="20">
        <v>26765</v>
      </c>
    </row>
    <row r="43" spans="1:9" ht="12.75">
      <c r="A43" s="2" t="s">
        <v>32</v>
      </c>
      <c r="B43" s="16"/>
      <c r="C43" s="16"/>
      <c r="D43" s="16"/>
      <c r="E43" s="16"/>
      <c r="F43" s="16"/>
      <c r="G43" s="20"/>
      <c r="H43" s="18"/>
      <c r="I43" s="29">
        <v>8861.54</v>
      </c>
    </row>
    <row r="44" spans="1:9" ht="12.75">
      <c r="A44" s="2"/>
      <c r="B44" s="15"/>
      <c r="C44" s="15"/>
      <c r="D44" s="15"/>
      <c r="E44" s="15"/>
      <c r="F44" s="15"/>
      <c r="G44" s="15"/>
      <c r="H44" s="15"/>
      <c r="I44" s="15"/>
    </row>
    <row r="45" spans="1:9" ht="12.75">
      <c r="A45" s="5" t="s">
        <v>33</v>
      </c>
      <c r="B45" s="61">
        <f>SUM(B46:B56)</f>
        <v>30295.57</v>
      </c>
      <c r="C45" s="61">
        <f aca="true" t="shared" si="6" ref="C45:I45">SUM(C46:C56)</f>
        <v>30295.57</v>
      </c>
      <c r="D45" s="61">
        <f t="shared" si="6"/>
        <v>30295.57</v>
      </c>
      <c r="E45" s="61">
        <f t="shared" si="6"/>
        <v>30295.57</v>
      </c>
      <c r="F45" s="61">
        <f t="shared" si="6"/>
        <v>30295.57</v>
      </c>
      <c r="G45" s="61">
        <f t="shared" si="6"/>
        <v>0</v>
      </c>
      <c r="H45" s="61">
        <f t="shared" si="6"/>
        <v>0</v>
      </c>
      <c r="I45" s="61">
        <f t="shared" si="6"/>
        <v>0</v>
      </c>
    </row>
    <row r="46" spans="1:9" ht="12.75">
      <c r="A46" s="2" t="s">
        <v>34</v>
      </c>
      <c r="B46" s="15"/>
      <c r="C46" s="15"/>
      <c r="D46" s="15"/>
      <c r="E46" s="15"/>
      <c r="F46" s="15"/>
      <c r="G46" s="15"/>
      <c r="H46" s="15"/>
      <c r="I46" s="15"/>
    </row>
    <row r="47" spans="1:9" ht="12.75">
      <c r="A47" s="6" t="s">
        <v>35</v>
      </c>
      <c r="B47" s="15"/>
      <c r="C47" s="15"/>
      <c r="D47" s="15"/>
      <c r="E47" s="15"/>
      <c r="F47" s="15"/>
      <c r="G47" s="15"/>
      <c r="H47" s="15"/>
      <c r="I47" s="15"/>
    </row>
    <row r="48" spans="1:9" ht="12.75">
      <c r="A48" s="6" t="s">
        <v>36</v>
      </c>
      <c r="B48" s="15"/>
      <c r="C48" s="15"/>
      <c r="D48" s="15"/>
      <c r="E48" s="15"/>
      <c r="F48" s="15"/>
      <c r="G48" s="15"/>
      <c r="H48" s="15"/>
      <c r="I48" s="15"/>
    </row>
    <row r="49" spans="1:9" ht="12.75">
      <c r="A49" s="6" t="s">
        <v>37</v>
      </c>
      <c r="B49" s="15"/>
      <c r="C49" s="15"/>
      <c r="D49" s="15"/>
      <c r="E49" s="15"/>
      <c r="F49" s="15"/>
      <c r="G49" s="15"/>
      <c r="H49" s="15"/>
      <c r="I49" s="15"/>
    </row>
    <row r="50" spans="1:9" ht="12.75">
      <c r="A50" s="9" t="s">
        <v>38</v>
      </c>
      <c r="B50" s="15"/>
      <c r="C50" s="15"/>
      <c r="D50" s="15"/>
      <c r="E50" s="15"/>
      <c r="F50" s="15"/>
      <c r="G50" s="15"/>
      <c r="H50" s="15"/>
      <c r="I50" s="15"/>
    </row>
    <row r="51" spans="1:9" ht="12.75">
      <c r="A51" s="6" t="s">
        <v>39</v>
      </c>
      <c r="B51" s="15"/>
      <c r="C51" s="15"/>
      <c r="D51" s="15"/>
      <c r="E51" s="15"/>
      <c r="F51" s="15"/>
      <c r="G51" s="15"/>
      <c r="H51" s="15"/>
      <c r="I51" s="15"/>
    </row>
    <row r="52" spans="1:9" ht="12.75">
      <c r="A52" s="6" t="s">
        <v>40</v>
      </c>
      <c r="B52" s="15"/>
      <c r="C52" s="15"/>
      <c r="D52" s="15"/>
      <c r="E52" s="15"/>
      <c r="F52" s="15"/>
      <c r="G52" s="15"/>
      <c r="H52" s="15"/>
      <c r="I52" s="15"/>
    </row>
    <row r="53" spans="1:9" ht="12.75">
      <c r="A53" s="6" t="s">
        <v>41</v>
      </c>
      <c r="B53" s="15"/>
      <c r="C53" s="15"/>
      <c r="D53" s="15"/>
      <c r="E53" s="15"/>
      <c r="F53" s="15"/>
      <c r="G53" s="15"/>
      <c r="H53" s="15"/>
      <c r="I53" s="15"/>
    </row>
    <row r="54" spans="1:9" ht="12.75">
      <c r="A54" s="6" t="s">
        <v>42</v>
      </c>
      <c r="B54" s="15"/>
      <c r="C54" s="15"/>
      <c r="D54" s="15"/>
      <c r="E54" s="15"/>
      <c r="F54" s="15"/>
      <c r="G54" s="15"/>
      <c r="H54" s="15"/>
      <c r="I54" s="15"/>
    </row>
    <row r="55" spans="1:9" ht="12.75">
      <c r="A55" s="9" t="s">
        <v>43</v>
      </c>
      <c r="B55" s="15"/>
      <c r="C55" s="15"/>
      <c r="D55" s="15"/>
      <c r="E55" s="15"/>
      <c r="F55" s="15"/>
      <c r="G55" s="15"/>
      <c r="H55" s="15"/>
      <c r="I55" s="15"/>
    </row>
    <row r="56" spans="1:9" ht="12.75">
      <c r="A56" s="9" t="s">
        <v>44</v>
      </c>
      <c r="B56" s="15">
        <v>30295.57</v>
      </c>
      <c r="C56" s="15">
        <v>30295.57</v>
      </c>
      <c r="D56" s="15">
        <v>30295.57</v>
      </c>
      <c r="E56" s="15">
        <v>30295.57</v>
      </c>
      <c r="F56" s="15">
        <v>30295.57</v>
      </c>
      <c r="G56" s="15"/>
      <c r="H56" s="15"/>
      <c r="I56" s="15"/>
    </row>
    <row r="57" spans="1:9" ht="12.75">
      <c r="A57" s="9"/>
      <c r="B57" s="15"/>
      <c r="C57" s="15"/>
      <c r="D57" s="15"/>
      <c r="E57" s="15"/>
      <c r="F57" s="15"/>
      <c r="G57" s="15"/>
      <c r="H57" s="15"/>
      <c r="I57" s="15"/>
    </row>
    <row r="58" spans="1:9" ht="12.75">
      <c r="A58" s="4" t="s">
        <v>45</v>
      </c>
      <c r="B58" s="19">
        <f>SUM(B59:B65)</f>
        <v>0</v>
      </c>
      <c r="C58" s="19">
        <f aca="true" t="shared" si="7" ref="C58:I58">SUM(C59:C65)</f>
        <v>0</v>
      </c>
      <c r="D58" s="19">
        <f t="shared" si="7"/>
        <v>0</v>
      </c>
      <c r="E58" s="19">
        <f t="shared" si="7"/>
        <v>0</v>
      </c>
      <c r="F58" s="19">
        <f t="shared" si="7"/>
        <v>0</v>
      </c>
      <c r="G58" s="19">
        <f t="shared" si="7"/>
        <v>0</v>
      </c>
      <c r="H58" s="19">
        <f t="shared" si="7"/>
        <v>0</v>
      </c>
      <c r="I58" s="19">
        <f t="shared" si="7"/>
        <v>0</v>
      </c>
    </row>
    <row r="59" spans="1:9" ht="12.75">
      <c r="A59" s="2" t="s">
        <v>46</v>
      </c>
      <c r="B59" s="15"/>
      <c r="C59" s="15"/>
      <c r="D59" s="15"/>
      <c r="E59" s="15"/>
      <c r="F59" s="15"/>
      <c r="G59" s="15"/>
      <c r="H59" s="15"/>
      <c r="I59" s="15"/>
    </row>
    <row r="60" spans="1:9" ht="12.75">
      <c r="A60" s="2" t="s">
        <v>47</v>
      </c>
      <c r="B60" s="15"/>
      <c r="C60" s="15"/>
      <c r="D60" s="15"/>
      <c r="E60" s="15"/>
      <c r="F60" s="15"/>
      <c r="G60" s="15"/>
      <c r="H60" s="15"/>
      <c r="I60" s="15"/>
    </row>
    <row r="61" spans="1:9" ht="12.75">
      <c r="A61" s="2" t="s">
        <v>48</v>
      </c>
      <c r="B61" s="15"/>
      <c r="C61" s="15"/>
      <c r="D61" s="15"/>
      <c r="E61" s="15"/>
      <c r="F61" s="15"/>
      <c r="G61" s="15"/>
      <c r="H61" s="15"/>
      <c r="I61" s="15"/>
    </row>
    <row r="62" spans="1:9" ht="12.75">
      <c r="A62" s="2" t="s">
        <v>49</v>
      </c>
      <c r="B62" s="15"/>
      <c r="C62" s="15"/>
      <c r="D62" s="15"/>
      <c r="E62" s="15"/>
      <c r="F62" s="15"/>
      <c r="G62" s="15"/>
      <c r="H62" s="15"/>
      <c r="I62" s="15"/>
    </row>
    <row r="63" spans="1:9" ht="12.75">
      <c r="A63" s="2" t="s">
        <v>50</v>
      </c>
      <c r="B63" s="15"/>
      <c r="C63" s="15"/>
      <c r="D63" s="15"/>
      <c r="E63" s="15"/>
      <c r="F63" s="15"/>
      <c r="G63" s="15"/>
      <c r="H63" s="15"/>
      <c r="I63" s="15"/>
    </row>
    <row r="64" spans="1:9" ht="12.75">
      <c r="A64" s="2" t="s">
        <v>51</v>
      </c>
      <c r="B64" s="15"/>
      <c r="C64" s="15"/>
      <c r="D64" s="15"/>
      <c r="E64" s="15"/>
      <c r="F64" s="15"/>
      <c r="G64" s="15"/>
      <c r="H64" s="15"/>
      <c r="I64" s="15"/>
    </row>
    <row r="65" spans="1:9" ht="12.75">
      <c r="A65" s="2" t="s">
        <v>52</v>
      </c>
      <c r="B65" s="15"/>
      <c r="C65" s="15"/>
      <c r="D65" s="15"/>
      <c r="E65" s="15"/>
      <c r="F65" s="15"/>
      <c r="G65" s="15"/>
      <c r="H65" s="15"/>
      <c r="I65" s="15"/>
    </row>
    <row r="66" spans="1:9" ht="12.75">
      <c r="A66" s="2"/>
      <c r="B66" s="15"/>
      <c r="C66" s="15"/>
      <c r="D66" s="15"/>
      <c r="E66" s="15"/>
      <c r="F66" s="15"/>
      <c r="G66" s="15"/>
      <c r="H66" s="15"/>
      <c r="I66" s="15"/>
    </row>
    <row r="67" spans="1:9" ht="12.75">
      <c r="A67" s="4" t="s">
        <v>53</v>
      </c>
      <c r="B67" s="19">
        <f>SUM(B68:B70)</f>
        <v>198.3</v>
      </c>
      <c r="C67" s="19">
        <f aca="true" t="shared" si="8" ref="C67:I67">SUM(C68:C70)</f>
        <v>167.6</v>
      </c>
      <c r="D67" s="19">
        <f t="shared" si="8"/>
        <v>136.5</v>
      </c>
      <c r="E67" s="19">
        <f t="shared" si="8"/>
        <v>135.3</v>
      </c>
      <c r="F67" s="19">
        <f t="shared" si="8"/>
        <v>120.5</v>
      </c>
      <c r="G67" s="19">
        <f t="shared" si="8"/>
        <v>89.19</v>
      </c>
      <c r="H67" s="19">
        <f t="shared" si="8"/>
        <v>76.87</v>
      </c>
      <c r="I67" s="19">
        <f t="shared" si="8"/>
        <v>30.7</v>
      </c>
    </row>
    <row r="68" spans="1:9" ht="12.75">
      <c r="A68" s="2" t="s">
        <v>54</v>
      </c>
      <c r="B68" s="15"/>
      <c r="C68" s="15"/>
      <c r="D68" s="15"/>
      <c r="E68" s="15"/>
      <c r="F68" s="15"/>
      <c r="G68" s="15"/>
      <c r="H68" s="15"/>
      <c r="I68" s="15"/>
    </row>
    <row r="69" spans="1:9" ht="12.75">
      <c r="A69" s="2" t="s">
        <v>55</v>
      </c>
      <c r="B69" s="15"/>
      <c r="C69" s="15"/>
      <c r="D69" s="15"/>
      <c r="E69" s="15"/>
      <c r="F69" s="15"/>
      <c r="G69" s="15"/>
      <c r="H69" s="15"/>
      <c r="I69" s="15"/>
    </row>
    <row r="70" spans="1:9" ht="12.75">
      <c r="A70" s="2" t="s">
        <v>56</v>
      </c>
      <c r="B70" s="16">
        <v>198.3</v>
      </c>
      <c r="C70" s="16">
        <v>167.6</v>
      </c>
      <c r="D70" s="16">
        <v>136.5</v>
      </c>
      <c r="E70" s="16">
        <v>135.3</v>
      </c>
      <c r="F70" s="16">
        <v>120.5</v>
      </c>
      <c r="G70" s="15">
        <v>89.19</v>
      </c>
      <c r="H70" s="18">
        <v>76.87</v>
      </c>
      <c r="I70" s="20">
        <v>30.7</v>
      </c>
    </row>
    <row r="71" spans="1:9" ht="12.75">
      <c r="A71" s="2"/>
      <c r="B71" s="15"/>
      <c r="C71" s="15"/>
      <c r="D71" s="15"/>
      <c r="E71" s="15"/>
      <c r="F71" s="15"/>
      <c r="G71" s="15"/>
      <c r="H71" s="15"/>
      <c r="I71" s="15"/>
    </row>
    <row r="72" spans="1:9" ht="12.75">
      <c r="A72" s="4" t="s">
        <v>57</v>
      </c>
      <c r="B72" s="19">
        <f>B73</f>
        <v>0</v>
      </c>
      <c r="C72" s="19">
        <f aca="true" t="shared" si="9" ref="C72:I72">C73</f>
        <v>0</v>
      </c>
      <c r="D72" s="19">
        <f t="shared" si="9"/>
        <v>0</v>
      </c>
      <c r="E72" s="19">
        <f t="shared" si="9"/>
        <v>0</v>
      </c>
      <c r="F72" s="19">
        <f t="shared" si="9"/>
        <v>514124.3</v>
      </c>
      <c r="G72" s="19">
        <f t="shared" si="9"/>
        <v>665812.82</v>
      </c>
      <c r="H72" s="19">
        <f t="shared" si="9"/>
        <v>602517.22</v>
      </c>
      <c r="I72" s="19">
        <f t="shared" si="9"/>
        <v>625069.83</v>
      </c>
    </row>
    <row r="73" spans="1:9" ht="12.75">
      <c r="A73" s="2" t="s">
        <v>58</v>
      </c>
      <c r="B73" s="16"/>
      <c r="C73" s="16"/>
      <c r="D73" s="16"/>
      <c r="E73" s="16"/>
      <c r="F73" s="16">
        <v>514124.3</v>
      </c>
      <c r="G73" s="17">
        <v>665812.82</v>
      </c>
      <c r="H73" s="18">
        <v>602517.22</v>
      </c>
      <c r="I73" s="17">
        <v>625069.83</v>
      </c>
    </row>
    <row r="74" spans="1:9" ht="12.75">
      <c r="A74" s="2"/>
      <c r="B74" s="15"/>
      <c r="C74" s="15"/>
      <c r="D74" s="15"/>
      <c r="E74" s="15"/>
      <c r="F74" s="15"/>
      <c r="G74" s="15"/>
      <c r="H74" s="15"/>
      <c r="I74" s="15"/>
    </row>
    <row r="75" spans="1:9" ht="12.75">
      <c r="A75" s="4" t="s">
        <v>59</v>
      </c>
      <c r="B75" s="15"/>
      <c r="C75" s="15"/>
      <c r="D75" s="15"/>
      <c r="E75" s="15"/>
      <c r="F75" s="15"/>
      <c r="G75" s="15"/>
      <c r="H75" s="15"/>
      <c r="I75" s="15"/>
    </row>
    <row r="76" spans="1:9" ht="12.75">
      <c r="A76" s="2" t="s">
        <v>60</v>
      </c>
      <c r="B76" s="15"/>
      <c r="C76" s="15"/>
      <c r="D76" s="15"/>
      <c r="E76" s="15"/>
      <c r="F76" s="15"/>
      <c r="G76" s="15"/>
      <c r="H76" s="15"/>
      <c r="I76" s="15"/>
    </row>
    <row r="77" spans="1:9" ht="12.75">
      <c r="A77" s="4" t="s">
        <v>61</v>
      </c>
      <c r="B77" s="15"/>
      <c r="C77" s="15"/>
      <c r="D77" s="15"/>
      <c r="E77" s="15"/>
      <c r="F77" s="15"/>
      <c r="G77" s="15"/>
      <c r="H77" s="15"/>
      <c r="I77" s="15"/>
    </row>
    <row r="78" spans="1:9" ht="12.75">
      <c r="A78" s="2" t="s">
        <v>62</v>
      </c>
      <c r="B78" s="15"/>
      <c r="C78" s="15"/>
      <c r="D78" s="15"/>
      <c r="E78" s="15"/>
      <c r="F78" s="15"/>
      <c r="G78" s="15"/>
      <c r="H78" s="15"/>
      <c r="I78" s="15"/>
    </row>
    <row r="79" spans="1:9" ht="12.75">
      <c r="A79" s="4" t="s">
        <v>63</v>
      </c>
      <c r="B79" s="19">
        <f>B80</f>
        <v>7307.4</v>
      </c>
      <c r="C79" s="19">
        <f aca="true" t="shared" si="10" ref="C79:I79">C80</f>
        <v>9434.6</v>
      </c>
      <c r="D79" s="19">
        <f t="shared" si="10"/>
        <v>10088.6</v>
      </c>
      <c r="E79" s="19">
        <f t="shared" si="10"/>
        <v>9748.9</v>
      </c>
      <c r="F79" s="19">
        <f t="shared" si="10"/>
        <v>10035.4</v>
      </c>
      <c r="G79" s="19">
        <f t="shared" si="10"/>
        <v>5489.99</v>
      </c>
      <c r="H79" s="19">
        <f t="shared" si="10"/>
        <v>5558.18</v>
      </c>
      <c r="I79" s="19">
        <f t="shared" si="10"/>
        <v>4949.42</v>
      </c>
    </row>
    <row r="80" spans="1:9" ht="12.75">
      <c r="A80" s="2" t="s">
        <v>64</v>
      </c>
      <c r="B80" s="16">
        <v>7307.4</v>
      </c>
      <c r="C80" s="16">
        <v>9434.6</v>
      </c>
      <c r="D80" s="16">
        <v>10088.6</v>
      </c>
      <c r="E80" s="16">
        <v>9748.9</v>
      </c>
      <c r="F80" s="16">
        <v>10035.4</v>
      </c>
      <c r="G80" s="20">
        <v>5489.99</v>
      </c>
      <c r="H80" s="18">
        <v>5558.18</v>
      </c>
      <c r="I80" s="17">
        <v>4949.42</v>
      </c>
    </row>
    <row r="81" spans="1:9" ht="12.75">
      <c r="A81" s="2"/>
      <c r="B81" s="15"/>
      <c r="C81" s="15"/>
      <c r="D81" s="15"/>
      <c r="E81" s="15"/>
      <c r="F81" s="15"/>
      <c r="G81" s="15"/>
      <c r="H81" s="15"/>
      <c r="I81" s="15"/>
    </row>
    <row r="82" spans="1:9" ht="12.75">
      <c r="A82" s="4" t="s">
        <v>65</v>
      </c>
      <c r="B82" s="19">
        <f>SUM(B83:B85)</f>
        <v>0</v>
      </c>
      <c r="C82" s="19">
        <f aca="true" t="shared" si="11" ref="C82:I82">SUM(C83:C85)</f>
        <v>0</v>
      </c>
      <c r="D82" s="19">
        <f t="shared" si="11"/>
        <v>0</v>
      </c>
      <c r="E82" s="19">
        <f t="shared" si="11"/>
        <v>0</v>
      </c>
      <c r="F82" s="19">
        <f t="shared" si="11"/>
        <v>0</v>
      </c>
      <c r="G82" s="19">
        <f t="shared" si="11"/>
        <v>0</v>
      </c>
      <c r="H82" s="19">
        <f t="shared" si="11"/>
        <v>0</v>
      </c>
      <c r="I82" s="19">
        <f t="shared" si="11"/>
        <v>500.99</v>
      </c>
    </row>
    <row r="83" spans="1:9" ht="12.75">
      <c r="A83" s="2" t="s">
        <v>66</v>
      </c>
      <c r="B83" s="15"/>
      <c r="C83" s="15"/>
      <c r="D83" s="15"/>
      <c r="E83" s="15"/>
      <c r="F83" s="15"/>
      <c r="G83" s="15"/>
      <c r="H83" s="15"/>
      <c r="I83" s="15"/>
    </row>
    <row r="84" spans="1:9" ht="12.75">
      <c r="A84" s="2" t="s">
        <v>67</v>
      </c>
      <c r="B84" s="15"/>
      <c r="C84" s="15"/>
      <c r="D84" s="15"/>
      <c r="E84" s="15"/>
      <c r="F84" s="15"/>
      <c r="G84" s="15"/>
      <c r="H84" s="15"/>
      <c r="I84" s="15"/>
    </row>
    <row r="85" spans="1:9" ht="12.75">
      <c r="A85" s="2" t="s">
        <v>68</v>
      </c>
      <c r="B85" s="16"/>
      <c r="C85" s="16"/>
      <c r="D85" s="16"/>
      <c r="E85" s="16"/>
      <c r="F85" s="16"/>
      <c r="G85" s="15"/>
      <c r="H85" s="18"/>
      <c r="I85" s="15">
        <v>500.99</v>
      </c>
    </row>
    <row r="86" spans="1:9" ht="12.75">
      <c r="A86" s="2"/>
      <c r="B86" s="15"/>
      <c r="C86" s="15"/>
      <c r="D86" s="15"/>
      <c r="E86" s="15"/>
      <c r="F86" s="15"/>
      <c r="G86" s="15"/>
      <c r="H86" s="15"/>
      <c r="I86" s="15"/>
    </row>
    <row r="87" spans="1:9" ht="12.75">
      <c r="A87" s="4" t="s">
        <v>69</v>
      </c>
      <c r="B87" s="19">
        <f>SUM(B88:B95)</f>
        <v>48060.23</v>
      </c>
      <c r="C87" s="19">
        <f aca="true" t="shared" si="12" ref="C87:I87">SUM(C88:C95)</f>
        <v>44882.630000000005</v>
      </c>
      <c r="D87" s="19">
        <f t="shared" si="12"/>
        <v>43798.229999999996</v>
      </c>
      <c r="E87" s="19">
        <f t="shared" si="12"/>
        <v>47157.43</v>
      </c>
      <c r="F87" s="19">
        <f t="shared" si="12"/>
        <v>42708.729999999996</v>
      </c>
      <c r="G87" s="19">
        <f t="shared" si="12"/>
        <v>10926.3</v>
      </c>
      <c r="H87" s="19">
        <f t="shared" si="12"/>
        <v>15927.039999999999</v>
      </c>
      <c r="I87" s="19">
        <f t="shared" si="12"/>
        <v>73586.23</v>
      </c>
    </row>
    <row r="88" spans="1:9" ht="12.75">
      <c r="A88" s="2" t="s">
        <v>70</v>
      </c>
      <c r="B88" s="25"/>
      <c r="C88" s="25"/>
      <c r="D88" s="25"/>
      <c r="E88" s="25"/>
      <c r="F88" s="25"/>
      <c r="G88" s="15"/>
      <c r="H88" s="18"/>
      <c r="I88" s="17">
        <v>41160.59</v>
      </c>
    </row>
    <row r="89" spans="1:9" ht="12.75">
      <c r="A89" s="2" t="s">
        <v>71</v>
      </c>
      <c r="B89" s="16">
        <v>12418.8</v>
      </c>
      <c r="C89" s="16">
        <v>9241.2</v>
      </c>
      <c r="D89" s="16">
        <v>8156.8</v>
      </c>
      <c r="E89" s="16">
        <v>11516</v>
      </c>
      <c r="F89" s="16">
        <v>7067.3</v>
      </c>
      <c r="G89" s="17">
        <v>9195.28</v>
      </c>
      <c r="H89" s="18">
        <v>7648.24</v>
      </c>
      <c r="I89" s="17">
        <v>6249.17</v>
      </c>
    </row>
    <row r="90" spans="1:9" ht="12.75">
      <c r="A90" s="2" t="s">
        <v>72</v>
      </c>
      <c r="B90" s="15"/>
      <c r="C90" s="15"/>
      <c r="D90" s="15"/>
      <c r="E90" s="15"/>
      <c r="F90" s="15"/>
      <c r="G90" s="15"/>
      <c r="H90" s="15"/>
      <c r="I90" s="15"/>
    </row>
    <row r="91" spans="1:9" ht="12.75">
      <c r="A91" s="2" t="s">
        <v>73</v>
      </c>
      <c r="B91" s="16">
        <v>21811</v>
      </c>
      <c r="C91" s="16">
        <v>21811</v>
      </c>
      <c r="D91" s="16">
        <v>21811</v>
      </c>
      <c r="E91" s="16">
        <v>21811</v>
      </c>
      <c r="F91" s="16">
        <v>21811</v>
      </c>
      <c r="G91" s="20"/>
      <c r="H91" s="18"/>
      <c r="I91" s="15"/>
    </row>
    <row r="92" spans="1:9" ht="12.75">
      <c r="A92" s="2" t="s">
        <v>74</v>
      </c>
      <c r="B92" s="16"/>
      <c r="C92" s="16"/>
      <c r="D92" s="16"/>
      <c r="E92" s="16"/>
      <c r="F92" s="16"/>
      <c r="G92" s="20">
        <v>1393.3</v>
      </c>
      <c r="H92" s="18">
        <v>5741.56</v>
      </c>
      <c r="I92" s="17">
        <v>22320.48</v>
      </c>
    </row>
    <row r="93" spans="1:9" ht="12.75">
      <c r="A93" s="2" t="s">
        <v>75</v>
      </c>
      <c r="B93" s="16"/>
      <c r="C93" s="16"/>
      <c r="D93" s="16"/>
      <c r="E93" s="16"/>
      <c r="F93" s="16"/>
      <c r="G93" s="15">
        <v>337.72</v>
      </c>
      <c r="H93" s="18">
        <v>2537.24</v>
      </c>
      <c r="I93" s="17">
        <v>3855.99</v>
      </c>
    </row>
    <row r="94" spans="1:9" ht="12.75">
      <c r="A94" s="2" t="s">
        <v>76</v>
      </c>
      <c r="B94" s="16">
        <v>13830.43</v>
      </c>
      <c r="C94" s="16">
        <v>13830.43</v>
      </c>
      <c r="D94" s="16">
        <v>13830.43</v>
      </c>
      <c r="E94" s="16">
        <v>13830.43</v>
      </c>
      <c r="F94" s="16">
        <v>13830.43</v>
      </c>
      <c r="G94" s="20"/>
      <c r="H94" s="18"/>
      <c r="I94" s="15"/>
    </row>
    <row r="95" spans="1:9" ht="12.75">
      <c r="A95" s="6" t="s">
        <v>77</v>
      </c>
      <c r="B95" s="15"/>
      <c r="C95" s="15"/>
      <c r="D95" s="15"/>
      <c r="E95" s="15"/>
      <c r="F95" s="15"/>
      <c r="G95" s="15"/>
      <c r="H95" s="15"/>
      <c r="I95" s="15"/>
    </row>
    <row r="96" spans="1:9" ht="12.75">
      <c r="A96" s="6"/>
      <c r="B96" s="15"/>
      <c r="C96" s="15"/>
      <c r="D96" s="15"/>
      <c r="E96" s="15"/>
      <c r="F96" s="15"/>
      <c r="G96" s="15"/>
      <c r="H96" s="15"/>
      <c r="I96" s="15"/>
    </row>
    <row r="97" spans="1:9" ht="12.75">
      <c r="A97" s="4" t="s">
        <v>78</v>
      </c>
      <c r="B97" s="19">
        <f>SUM(B98:B105)</f>
        <v>34279.6</v>
      </c>
      <c r="C97" s="19">
        <f aca="true" t="shared" si="13" ref="C97:I97">SUM(C98:C105)</f>
        <v>36130.4</v>
      </c>
      <c r="D97" s="19">
        <f t="shared" si="13"/>
        <v>37198.7</v>
      </c>
      <c r="E97" s="19">
        <f t="shared" si="13"/>
        <v>33751.9</v>
      </c>
      <c r="F97" s="19">
        <f t="shared" si="13"/>
        <v>38976.9</v>
      </c>
      <c r="G97" s="19">
        <f t="shared" si="13"/>
        <v>13972.49</v>
      </c>
      <c r="H97" s="19">
        <f t="shared" si="13"/>
        <v>10900.849999999999</v>
      </c>
      <c r="I97" s="19">
        <f t="shared" si="13"/>
        <v>23960.02</v>
      </c>
    </row>
    <row r="98" spans="1:9" ht="12.75">
      <c r="A98" s="2" t="s">
        <v>79</v>
      </c>
      <c r="B98" s="16">
        <v>18653.3</v>
      </c>
      <c r="C98" s="16">
        <v>20504.5</v>
      </c>
      <c r="D98" s="16">
        <v>21573.7</v>
      </c>
      <c r="E98" s="16">
        <v>18152.2</v>
      </c>
      <c r="F98" s="16">
        <v>21168.7</v>
      </c>
      <c r="G98" s="20"/>
      <c r="H98" s="18"/>
      <c r="I98" s="15"/>
    </row>
    <row r="99" spans="1:9" ht="12.75">
      <c r="A99" s="2" t="s">
        <v>80</v>
      </c>
      <c r="B99" s="16"/>
      <c r="C99" s="16"/>
      <c r="D99" s="16"/>
      <c r="E99" s="16"/>
      <c r="F99" s="16"/>
      <c r="G99" s="20">
        <v>6170.91</v>
      </c>
      <c r="H99" s="18">
        <v>4527.49</v>
      </c>
      <c r="I99" s="17">
        <v>12250.33</v>
      </c>
    </row>
    <row r="100" spans="1:9" ht="12.75">
      <c r="A100" s="6" t="s">
        <v>81</v>
      </c>
      <c r="B100" s="16"/>
      <c r="C100" s="16"/>
      <c r="D100" s="16"/>
      <c r="E100" s="16"/>
      <c r="F100" s="16"/>
      <c r="G100" s="20">
        <v>1376.97</v>
      </c>
      <c r="H100" s="18">
        <v>1356.49</v>
      </c>
      <c r="I100" s="15">
        <v>3.45</v>
      </c>
    </row>
    <row r="101" spans="1:9" ht="12.75">
      <c r="A101" s="2" t="s">
        <v>82</v>
      </c>
      <c r="B101" s="16">
        <v>15626.3</v>
      </c>
      <c r="C101" s="16">
        <v>15625.9</v>
      </c>
      <c r="D101" s="16">
        <v>15625</v>
      </c>
      <c r="E101" s="16">
        <v>15599.7</v>
      </c>
      <c r="F101" s="16">
        <v>17808.2</v>
      </c>
      <c r="G101" s="20"/>
      <c r="H101" s="18"/>
      <c r="I101" s="15"/>
    </row>
    <row r="102" spans="1:9" ht="12.75">
      <c r="A102" s="2" t="s">
        <v>83</v>
      </c>
      <c r="B102" s="16"/>
      <c r="C102" s="16"/>
      <c r="D102" s="16"/>
      <c r="E102" s="16"/>
      <c r="F102" s="16"/>
      <c r="G102" s="20">
        <v>6424.61</v>
      </c>
      <c r="H102" s="18">
        <v>4495.14</v>
      </c>
      <c r="I102" s="17">
        <v>10539.78</v>
      </c>
    </row>
    <row r="103" spans="1:9" ht="12.75">
      <c r="A103" s="6" t="s">
        <v>183</v>
      </c>
      <c r="B103" s="15"/>
      <c r="C103" s="15"/>
      <c r="D103" s="15"/>
      <c r="E103" s="15"/>
      <c r="F103" s="15"/>
      <c r="G103" s="15"/>
      <c r="H103" s="15"/>
      <c r="I103" s="15"/>
    </row>
    <row r="104" spans="1:9" ht="12.75">
      <c r="A104" s="6" t="s">
        <v>187</v>
      </c>
      <c r="B104" s="16"/>
      <c r="C104" s="16"/>
      <c r="D104" s="16"/>
      <c r="E104" s="16"/>
      <c r="F104" s="16"/>
      <c r="G104" s="20"/>
      <c r="H104" s="18">
        <v>521.73</v>
      </c>
      <c r="I104" s="17">
        <v>1166.46</v>
      </c>
    </row>
    <row r="105" spans="1:9" ht="12.75">
      <c r="A105" s="6" t="s">
        <v>84</v>
      </c>
      <c r="B105" s="15"/>
      <c r="C105" s="15"/>
      <c r="D105" s="15"/>
      <c r="E105" s="15"/>
      <c r="F105" s="15"/>
      <c r="G105" s="15"/>
      <c r="H105" s="15"/>
      <c r="I105" s="15"/>
    </row>
    <row r="106" spans="1:9" ht="12.75">
      <c r="A106" s="6"/>
      <c r="B106" s="15"/>
      <c r="C106" s="15"/>
      <c r="D106" s="15"/>
      <c r="E106" s="15"/>
      <c r="F106" s="15"/>
      <c r="G106" s="15"/>
      <c r="H106" s="15"/>
      <c r="I106" s="15"/>
    </row>
    <row r="107" spans="1:9" ht="12.75">
      <c r="A107" s="4" t="s">
        <v>85</v>
      </c>
      <c r="B107" s="19">
        <f>SUM(B108:B112)</f>
        <v>21797</v>
      </c>
      <c r="C107" s="19">
        <f aca="true" t="shared" si="14" ref="C107:I107">SUM(C108:C112)</f>
        <v>17097.5</v>
      </c>
      <c r="D107" s="19">
        <f t="shared" si="14"/>
        <v>21305.1</v>
      </c>
      <c r="E107" s="19">
        <f t="shared" si="14"/>
        <v>30701.6</v>
      </c>
      <c r="F107" s="19">
        <f t="shared" si="14"/>
        <v>28254</v>
      </c>
      <c r="G107" s="19">
        <f t="shared" si="14"/>
        <v>331.9</v>
      </c>
      <c r="H107" s="19">
        <f t="shared" si="14"/>
        <v>16829.12</v>
      </c>
      <c r="I107" s="19">
        <f t="shared" si="14"/>
        <v>17085.39</v>
      </c>
    </row>
    <row r="108" spans="1:9" ht="12.75">
      <c r="A108" s="2" t="s">
        <v>86</v>
      </c>
      <c r="B108" s="16">
        <v>21797</v>
      </c>
      <c r="C108" s="16">
        <v>17097.5</v>
      </c>
      <c r="D108" s="16">
        <v>21305.1</v>
      </c>
      <c r="E108" s="16">
        <v>30701.6</v>
      </c>
      <c r="F108" s="16">
        <v>28254</v>
      </c>
      <c r="G108" s="20"/>
      <c r="H108" s="18"/>
      <c r="I108" s="15"/>
    </row>
    <row r="109" spans="1:9" ht="12.75">
      <c r="A109" s="2" t="s">
        <v>87</v>
      </c>
      <c r="B109" s="16"/>
      <c r="C109" s="16"/>
      <c r="D109" s="16"/>
      <c r="E109" s="16"/>
      <c r="F109" s="16"/>
      <c r="G109" s="20"/>
      <c r="H109" s="18">
        <v>4499.82</v>
      </c>
      <c r="I109" s="17">
        <v>4473.51</v>
      </c>
    </row>
    <row r="110" spans="1:9" ht="12.75">
      <c r="A110" s="2" t="s">
        <v>88</v>
      </c>
      <c r="B110" s="16"/>
      <c r="C110" s="16"/>
      <c r="D110" s="16"/>
      <c r="E110" s="16"/>
      <c r="F110" s="16"/>
      <c r="G110" s="20">
        <v>331.9</v>
      </c>
      <c r="H110" s="18">
        <v>12329.3</v>
      </c>
      <c r="I110" s="17">
        <v>12611.88</v>
      </c>
    </row>
    <row r="111" spans="1:9" ht="12.75">
      <c r="A111" s="2" t="s">
        <v>89</v>
      </c>
      <c r="B111" s="15"/>
      <c r="C111" s="15"/>
      <c r="D111" s="15"/>
      <c r="E111" s="15"/>
      <c r="F111" s="15"/>
      <c r="G111" s="15"/>
      <c r="H111" s="15"/>
      <c r="I111" s="15"/>
    </row>
    <row r="112" spans="1:9" ht="12.75">
      <c r="A112" s="2" t="s">
        <v>90</v>
      </c>
      <c r="B112" s="15"/>
      <c r="C112" s="15"/>
      <c r="D112" s="15"/>
      <c r="E112" s="15"/>
      <c r="F112" s="15"/>
      <c r="G112" s="15"/>
      <c r="H112" s="15"/>
      <c r="I112" s="15"/>
    </row>
    <row r="113" spans="1:9" ht="12.75">
      <c r="A113" s="2"/>
      <c r="B113" s="15"/>
      <c r="C113" s="15"/>
      <c r="D113" s="15"/>
      <c r="E113" s="15"/>
      <c r="F113" s="15"/>
      <c r="G113" s="15"/>
      <c r="H113" s="15"/>
      <c r="I113" s="15"/>
    </row>
    <row r="114" spans="1:9" ht="12.75">
      <c r="A114" s="4" t="s">
        <v>177</v>
      </c>
      <c r="B114" s="15"/>
      <c r="C114" s="15"/>
      <c r="D114" s="15"/>
      <c r="E114" s="15"/>
      <c r="F114" s="15"/>
      <c r="G114" s="15"/>
      <c r="H114" s="15"/>
      <c r="I114" s="15"/>
    </row>
    <row r="115" spans="1:9" ht="12.75">
      <c r="A115" s="2"/>
      <c r="B115" s="15"/>
      <c r="C115" s="15"/>
      <c r="D115" s="15"/>
      <c r="E115" s="15"/>
      <c r="F115" s="15"/>
      <c r="G115" s="15"/>
      <c r="H115" s="15"/>
      <c r="I115" s="15"/>
    </row>
    <row r="116" spans="1:9" ht="12.75">
      <c r="A116" s="3" t="s">
        <v>179</v>
      </c>
      <c r="B116" s="63">
        <f>SUM(B5,B58,B67,B72,B75,B77,B79,B82,B87,B97,B107,B114)</f>
        <v>373312.49999999994</v>
      </c>
      <c r="C116" s="63">
        <f aca="true" t="shared" si="15" ref="C116:I116">SUM(C5,C58,C67,C72,C75,C77,C79,C82,C87,C97,C107,C114)</f>
        <v>370249.8</v>
      </c>
      <c r="D116" s="63">
        <f t="shared" si="15"/>
        <v>369196.69999999995</v>
      </c>
      <c r="E116" s="63">
        <f t="shared" si="15"/>
        <v>372602.9</v>
      </c>
      <c r="F116" s="63">
        <f t="shared" si="15"/>
        <v>882319</v>
      </c>
      <c r="G116" s="63">
        <f t="shared" si="15"/>
        <v>723928.64</v>
      </c>
      <c r="H116" s="63">
        <f t="shared" si="15"/>
        <v>688127.52</v>
      </c>
      <c r="I116" s="63">
        <f t="shared" si="15"/>
        <v>794619.64</v>
      </c>
    </row>
    <row r="117" spans="2:9" ht="12.75">
      <c r="B117" s="26"/>
      <c r="C117" s="26"/>
      <c r="D117" s="26"/>
      <c r="E117" s="26"/>
      <c r="F117" s="26"/>
      <c r="G117" s="26"/>
      <c r="H117" s="26"/>
      <c r="I117" s="26"/>
    </row>
    <row r="118" spans="1:9" ht="12.75">
      <c r="A118" s="10" t="s">
        <v>91</v>
      </c>
      <c r="B118" s="15"/>
      <c r="C118" s="15"/>
      <c r="D118" s="15"/>
      <c r="E118" s="15"/>
      <c r="F118" s="15"/>
      <c r="G118" s="15"/>
      <c r="H118" s="15"/>
      <c r="I118" s="15"/>
    </row>
    <row r="119" spans="1:9" ht="12.75">
      <c r="A119" s="2"/>
      <c r="B119" s="15"/>
      <c r="C119" s="15"/>
      <c r="D119" s="15"/>
      <c r="E119" s="15"/>
      <c r="F119" s="15"/>
      <c r="G119" s="15"/>
      <c r="H119" s="15"/>
      <c r="I119" s="15"/>
    </row>
    <row r="120" spans="1:9" ht="12.75">
      <c r="A120" s="4" t="s">
        <v>92</v>
      </c>
      <c r="B120" s="19">
        <f>SUM(B121:B142)</f>
        <v>534605.8</v>
      </c>
      <c r="C120" s="19">
        <f aca="true" t="shared" si="16" ref="C120:I120">SUM(C121:C142)</f>
        <v>526873.8</v>
      </c>
      <c r="D120" s="19">
        <f t="shared" si="16"/>
        <v>543305.2</v>
      </c>
      <c r="E120" s="19">
        <f t="shared" si="16"/>
        <v>488891.70000000007</v>
      </c>
      <c r="F120" s="19">
        <f t="shared" si="16"/>
        <v>156118</v>
      </c>
      <c r="G120" s="19">
        <f t="shared" si="16"/>
        <v>138740.42000000007</v>
      </c>
      <c r="H120" s="19">
        <f t="shared" si="16"/>
        <v>125350.48999999999</v>
      </c>
      <c r="I120" s="19">
        <f t="shared" si="16"/>
        <v>128320.78</v>
      </c>
    </row>
    <row r="121" spans="1:9" ht="12.75">
      <c r="A121" s="2" t="s">
        <v>93</v>
      </c>
      <c r="B121" s="16">
        <v>2918.4</v>
      </c>
      <c r="C121" s="16">
        <v>2688.6</v>
      </c>
      <c r="D121" s="16">
        <v>2749.6</v>
      </c>
      <c r="E121" s="16">
        <v>2039.5</v>
      </c>
      <c r="F121" s="16">
        <v>630.4</v>
      </c>
      <c r="G121" s="15">
        <v>376.11</v>
      </c>
      <c r="H121" s="18">
        <v>254.36</v>
      </c>
      <c r="I121" s="20">
        <v>212.41</v>
      </c>
    </row>
    <row r="122" spans="1:9" ht="12.75">
      <c r="A122" s="2" t="s">
        <v>94</v>
      </c>
      <c r="B122" s="16"/>
      <c r="C122" s="16"/>
      <c r="D122" s="16">
        <v>316.4</v>
      </c>
      <c r="E122" s="16">
        <v>291.5</v>
      </c>
      <c r="F122" s="16">
        <v>201.3</v>
      </c>
      <c r="G122" s="15">
        <v>209.91</v>
      </c>
      <c r="H122" s="18">
        <v>135.72</v>
      </c>
      <c r="I122" s="20">
        <v>117.69</v>
      </c>
    </row>
    <row r="123" spans="1:9" ht="12.75">
      <c r="A123" s="2" t="s">
        <v>95</v>
      </c>
      <c r="B123" s="16">
        <v>330.6</v>
      </c>
      <c r="C123" s="16">
        <v>114</v>
      </c>
      <c r="D123" s="16">
        <v>-0.3</v>
      </c>
      <c r="E123" s="16">
        <v>-1.5</v>
      </c>
      <c r="F123" s="16"/>
      <c r="G123" s="15"/>
      <c r="H123" s="18"/>
      <c r="I123" s="15"/>
    </row>
    <row r="124" spans="1:9" ht="12.75">
      <c r="A124" s="2" t="s">
        <v>96</v>
      </c>
      <c r="B124" s="16">
        <v>1.8</v>
      </c>
      <c r="C124" s="16"/>
      <c r="D124" s="16"/>
      <c r="E124" s="16"/>
      <c r="F124" s="16">
        <v>38.5</v>
      </c>
      <c r="G124" s="15">
        <v>15.76</v>
      </c>
      <c r="H124" s="18">
        <v>48.6</v>
      </c>
      <c r="I124" s="20">
        <v>51.77</v>
      </c>
    </row>
    <row r="125" spans="1:9" ht="12.75">
      <c r="A125" s="2" t="s">
        <v>97</v>
      </c>
      <c r="B125" s="16"/>
      <c r="C125" s="16"/>
      <c r="D125" s="16"/>
      <c r="E125" s="16"/>
      <c r="F125" s="16"/>
      <c r="G125" s="15">
        <v>182.71</v>
      </c>
      <c r="H125" s="18">
        <v>185.35</v>
      </c>
      <c r="I125" s="20">
        <v>210.57</v>
      </c>
    </row>
    <row r="126" spans="1:9" ht="12.75">
      <c r="A126" s="2" t="s">
        <v>98</v>
      </c>
      <c r="B126" s="15"/>
      <c r="C126" s="15"/>
      <c r="D126" s="15"/>
      <c r="E126" s="15"/>
      <c r="F126" s="15"/>
      <c r="G126" s="15"/>
      <c r="H126" s="15"/>
      <c r="I126" s="15"/>
    </row>
    <row r="127" spans="1:9" ht="12.75">
      <c r="A127" s="2" t="s">
        <v>99</v>
      </c>
      <c r="B127" s="15"/>
      <c r="C127" s="15"/>
      <c r="D127" s="15"/>
      <c r="E127" s="15"/>
      <c r="F127" s="15"/>
      <c r="G127" s="15"/>
      <c r="H127" s="15"/>
      <c r="I127" s="15"/>
    </row>
    <row r="128" spans="1:9" ht="12.75">
      <c r="A128" s="2" t="s">
        <v>100</v>
      </c>
      <c r="B128" s="16">
        <v>303.6</v>
      </c>
      <c r="C128" s="16">
        <v>297.8</v>
      </c>
      <c r="D128" s="16">
        <v>284.6</v>
      </c>
      <c r="E128" s="16">
        <v>257.3</v>
      </c>
      <c r="F128" s="16">
        <v>9.8</v>
      </c>
      <c r="G128" s="15"/>
      <c r="H128" s="18">
        <v>0.67</v>
      </c>
      <c r="I128" s="15"/>
    </row>
    <row r="129" spans="1:9" ht="12.75">
      <c r="A129" s="2" t="s">
        <v>101</v>
      </c>
      <c r="B129" s="16"/>
      <c r="C129" s="16"/>
      <c r="D129" s="16">
        <v>510394.4</v>
      </c>
      <c r="E129" s="16">
        <v>465586.7</v>
      </c>
      <c r="F129" s="16">
        <v>142362.6</v>
      </c>
      <c r="G129" s="17">
        <v>127629.35</v>
      </c>
      <c r="H129" s="18">
        <v>116593.4</v>
      </c>
      <c r="I129" s="17">
        <v>119418.67</v>
      </c>
    </row>
    <row r="130" spans="1:9" ht="12.75">
      <c r="A130" s="2" t="s">
        <v>102</v>
      </c>
      <c r="B130" s="16">
        <v>417161</v>
      </c>
      <c r="C130" s="16">
        <v>382840.5</v>
      </c>
      <c r="D130" s="16">
        <v>4092.6</v>
      </c>
      <c r="E130" s="16">
        <v>-43.7</v>
      </c>
      <c r="F130" s="16">
        <v>36.6</v>
      </c>
      <c r="G130" s="15">
        <v>-91.67</v>
      </c>
      <c r="H130" s="18"/>
      <c r="I130" s="15"/>
    </row>
    <row r="131" spans="1:9" ht="12.75">
      <c r="A131" s="2" t="s">
        <v>103</v>
      </c>
      <c r="B131" s="16">
        <v>6743.2</v>
      </c>
      <c r="C131" s="16">
        <v>9038.2</v>
      </c>
      <c r="D131" s="16">
        <v>121.7</v>
      </c>
      <c r="E131" s="16">
        <v>-6.4</v>
      </c>
      <c r="F131" s="16">
        <v>-0.1</v>
      </c>
      <c r="G131" s="15">
        <v>-1.73</v>
      </c>
      <c r="H131" s="18"/>
      <c r="I131" s="15"/>
    </row>
    <row r="132" spans="1:9" ht="12.75">
      <c r="A132" s="2" t="s">
        <v>104</v>
      </c>
      <c r="B132" s="16"/>
      <c r="C132" s="16"/>
      <c r="D132" s="16">
        <v>3711.7</v>
      </c>
      <c r="E132" s="16">
        <v>37.7</v>
      </c>
      <c r="F132" s="16">
        <v>7727.9</v>
      </c>
      <c r="G132" s="17">
        <v>6286.93</v>
      </c>
      <c r="H132" s="18">
        <v>5235.82</v>
      </c>
      <c r="I132" s="17">
        <v>5185.69</v>
      </c>
    </row>
    <row r="133" spans="1:9" ht="12.75">
      <c r="A133" s="2" t="s">
        <v>105</v>
      </c>
      <c r="B133" s="16">
        <v>31608</v>
      </c>
      <c r="C133" s="16">
        <v>38920.6</v>
      </c>
      <c r="D133" s="16">
        <v>474.9</v>
      </c>
      <c r="E133" s="16">
        <v>-2.5</v>
      </c>
      <c r="F133" s="16">
        <v>14</v>
      </c>
      <c r="G133" s="15">
        <v>-1.15</v>
      </c>
      <c r="H133" s="18"/>
      <c r="I133" s="15"/>
    </row>
    <row r="134" spans="1:9" ht="12.75">
      <c r="A134" s="2" t="s">
        <v>106</v>
      </c>
      <c r="B134" s="16">
        <v>61742.3</v>
      </c>
      <c r="C134" s="16">
        <v>79103.5</v>
      </c>
      <c r="D134" s="16">
        <v>2478.4</v>
      </c>
      <c r="E134" s="16">
        <v>3691.7</v>
      </c>
      <c r="F134" s="16">
        <v>619.9</v>
      </c>
      <c r="G134" s="15">
        <v>-3.08</v>
      </c>
      <c r="H134" s="18"/>
      <c r="I134" s="15"/>
    </row>
    <row r="135" spans="1:9" ht="12.75">
      <c r="A135" s="2" t="s">
        <v>107</v>
      </c>
      <c r="B135" s="16">
        <v>13026.1</v>
      </c>
      <c r="C135" s="16">
        <v>11398.4</v>
      </c>
      <c r="D135" s="16">
        <v>15378.1</v>
      </c>
      <c r="E135" s="16">
        <v>13360.9</v>
      </c>
      <c r="F135" s="16">
        <v>535</v>
      </c>
      <c r="G135" s="15">
        <v>-2.49</v>
      </c>
      <c r="H135" s="18">
        <v>2.02</v>
      </c>
      <c r="I135" s="15"/>
    </row>
    <row r="136" spans="1:9" ht="12.75">
      <c r="A136" s="2" t="s">
        <v>108</v>
      </c>
      <c r="B136" s="16"/>
      <c r="C136" s="16"/>
      <c r="D136" s="16">
        <v>68.6</v>
      </c>
      <c r="E136" s="16">
        <v>13.4</v>
      </c>
      <c r="F136" s="16">
        <v>2695.5</v>
      </c>
      <c r="G136" s="17">
        <v>2619.97</v>
      </c>
      <c r="H136" s="18">
        <v>1648.55</v>
      </c>
      <c r="I136" s="20">
        <v>824.22</v>
      </c>
    </row>
    <row r="137" spans="1:9" ht="12.75">
      <c r="A137" s="2" t="s">
        <v>109</v>
      </c>
      <c r="B137" s="16"/>
      <c r="C137" s="16"/>
      <c r="D137" s="16"/>
      <c r="E137" s="16">
        <v>89.5</v>
      </c>
      <c r="F137" s="16">
        <v>133.2</v>
      </c>
      <c r="G137" s="15">
        <v>136.2</v>
      </c>
      <c r="H137" s="18">
        <v>140.37</v>
      </c>
      <c r="I137" s="20">
        <v>155.95</v>
      </c>
    </row>
    <row r="138" spans="1:9" ht="12.75">
      <c r="A138" s="2" t="s">
        <v>110</v>
      </c>
      <c r="B138" s="15"/>
      <c r="C138" s="15"/>
      <c r="D138" s="15"/>
      <c r="E138" s="15"/>
      <c r="F138" s="15"/>
      <c r="G138" s="15"/>
      <c r="H138" s="15"/>
      <c r="I138" s="15"/>
    </row>
    <row r="139" spans="1:9" ht="12.75">
      <c r="A139" s="2" t="s">
        <v>111</v>
      </c>
      <c r="B139" s="16"/>
      <c r="C139" s="16">
        <v>2.3</v>
      </c>
      <c r="D139" s="16">
        <v>1.3</v>
      </c>
      <c r="E139" s="16">
        <v>0.9</v>
      </c>
      <c r="F139" s="16"/>
      <c r="G139" s="15"/>
      <c r="H139" s="18"/>
      <c r="I139" s="15">
        <v>36.3</v>
      </c>
    </row>
    <row r="140" spans="1:9" ht="12.75">
      <c r="A140" s="2" t="s">
        <v>112</v>
      </c>
      <c r="B140" s="16">
        <v>770.8</v>
      </c>
      <c r="C140" s="16">
        <v>2460.5</v>
      </c>
      <c r="D140" s="16">
        <v>3230.2</v>
      </c>
      <c r="E140" s="16">
        <v>3576.7</v>
      </c>
      <c r="F140" s="16">
        <v>1112</v>
      </c>
      <c r="G140" s="17">
        <v>1383.6</v>
      </c>
      <c r="H140" s="18">
        <v>1105.63</v>
      </c>
      <c r="I140" s="17">
        <v>2107.51</v>
      </c>
    </row>
    <row r="141" spans="1:9" ht="12.75">
      <c r="A141" s="2" t="s">
        <v>113</v>
      </c>
      <c r="B141" s="16"/>
      <c r="C141" s="16">
        <v>9.4</v>
      </c>
      <c r="D141" s="16">
        <v>3</v>
      </c>
      <c r="E141" s="16"/>
      <c r="F141" s="16">
        <v>1.4</v>
      </c>
      <c r="G141" s="15"/>
      <c r="H141" s="18"/>
      <c r="I141" s="15"/>
    </row>
    <row r="142" spans="1:9" ht="12.75">
      <c r="A142" s="2" t="s">
        <v>114</v>
      </c>
      <c r="B142" s="15"/>
      <c r="C142" s="15"/>
      <c r="D142" s="15"/>
      <c r="E142" s="15"/>
      <c r="F142" s="15"/>
      <c r="G142" s="15"/>
      <c r="H142" s="15"/>
      <c r="I142" s="15"/>
    </row>
    <row r="143" spans="1:9" ht="12.75">
      <c r="A143" s="2"/>
      <c r="B143" s="15"/>
      <c r="C143" s="15"/>
      <c r="D143" s="15"/>
      <c r="E143" s="15"/>
      <c r="F143" s="15"/>
      <c r="G143" s="15"/>
      <c r="H143" s="15"/>
      <c r="I143" s="15"/>
    </row>
    <row r="144" spans="1:9" ht="12.75">
      <c r="A144" s="4" t="s">
        <v>115</v>
      </c>
      <c r="B144" s="15"/>
      <c r="C144" s="15"/>
      <c r="D144" s="15"/>
      <c r="E144" s="15"/>
      <c r="F144" s="15"/>
      <c r="G144" s="15"/>
      <c r="H144" s="15"/>
      <c r="I144" s="15"/>
    </row>
    <row r="145" spans="1:9" ht="12.75">
      <c r="A145" s="2"/>
      <c r="B145" s="15"/>
      <c r="C145" s="15"/>
      <c r="D145" s="15"/>
      <c r="E145" s="15"/>
      <c r="F145" s="15"/>
      <c r="G145" s="15"/>
      <c r="H145" s="15"/>
      <c r="I145" s="15"/>
    </row>
    <row r="146" spans="1:9" ht="12.75">
      <c r="A146" s="4" t="s">
        <v>116</v>
      </c>
      <c r="B146" s="19">
        <f>SUM(B147:B158)</f>
        <v>296156.00000000006</v>
      </c>
      <c r="C146" s="19">
        <f aca="true" t="shared" si="17" ref="C146:I146">SUM(C147:C158)</f>
        <v>305256.80000000005</v>
      </c>
      <c r="D146" s="19">
        <f t="shared" si="17"/>
        <v>317088.80000000005</v>
      </c>
      <c r="E146" s="19">
        <f t="shared" si="17"/>
        <v>320169.5</v>
      </c>
      <c r="F146" s="19">
        <f t="shared" si="17"/>
        <v>244301.99999999997</v>
      </c>
      <c r="G146" s="19">
        <f t="shared" si="17"/>
        <v>147887.76</v>
      </c>
      <c r="H146" s="19">
        <f t="shared" si="17"/>
        <v>144201.91</v>
      </c>
      <c r="I146" s="19">
        <f t="shared" si="17"/>
        <v>147761.3</v>
      </c>
    </row>
    <row r="147" spans="1:9" ht="12.75">
      <c r="A147" s="2" t="s">
        <v>117</v>
      </c>
      <c r="B147" s="16">
        <v>18856.3</v>
      </c>
      <c r="C147" s="16">
        <v>35202.2</v>
      </c>
      <c r="D147" s="16">
        <v>34976</v>
      </c>
      <c r="E147" s="16">
        <v>34146.3</v>
      </c>
      <c r="F147" s="16">
        <v>27959.2</v>
      </c>
      <c r="G147" s="17">
        <v>9316.78</v>
      </c>
      <c r="H147" s="18">
        <v>8805.74</v>
      </c>
      <c r="I147" s="17">
        <v>9176.05</v>
      </c>
    </row>
    <row r="148" spans="1:9" ht="12.75">
      <c r="A148" s="2" t="s">
        <v>118</v>
      </c>
      <c r="B148" s="16"/>
      <c r="C148" s="16"/>
      <c r="D148" s="16">
        <v>5928.2</v>
      </c>
      <c r="E148" s="16">
        <v>12586.5</v>
      </c>
      <c r="F148" s="16">
        <v>34.7</v>
      </c>
      <c r="G148" s="15"/>
      <c r="H148" s="18">
        <v>-0.08</v>
      </c>
      <c r="I148" s="15"/>
    </row>
    <row r="149" spans="1:9" ht="12.75">
      <c r="A149" s="2" t="s">
        <v>119</v>
      </c>
      <c r="B149" s="16"/>
      <c r="C149" s="16"/>
      <c r="D149" s="16">
        <v>2539.4</v>
      </c>
      <c r="E149" s="16">
        <v>5225.9</v>
      </c>
      <c r="F149" s="16">
        <v>366.5</v>
      </c>
      <c r="G149" s="15"/>
      <c r="H149" s="18">
        <v>-0.04</v>
      </c>
      <c r="I149" s="15"/>
    </row>
    <row r="150" spans="1:9" ht="12.75">
      <c r="A150" s="2" t="s">
        <v>120</v>
      </c>
      <c r="B150" s="16"/>
      <c r="C150" s="16"/>
      <c r="D150" s="16"/>
      <c r="E150" s="16"/>
      <c r="F150" s="16">
        <v>1581</v>
      </c>
      <c r="G150" s="17">
        <v>2680.78</v>
      </c>
      <c r="H150" s="18">
        <v>2407.62</v>
      </c>
      <c r="I150" s="17">
        <v>2632.1</v>
      </c>
    </row>
    <row r="151" spans="1:9" ht="12.75">
      <c r="A151" s="2" t="s">
        <v>121</v>
      </c>
      <c r="B151" s="16">
        <v>79806.3</v>
      </c>
      <c r="C151" s="16">
        <v>84396.4</v>
      </c>
      <c r="D151" s="16">
        <v>87553.6</v>
      </c>
      <c r="E151" s="16">
        <v>88486.7</v>
      </c>
      <c r="F151" s="16">
        <v>84345.5</v>
      </c>
      <c r="G151" s="17">
        <v>78002.71</v>
      </c>
      <c r="H151" s="18">
        <v>77728.32</v>
      </c>
      <c r="I151" s="17">
        <v>77153.17</v>
      </c>
    </row>
    <row r="152" spans="1:9" ht="12.75">
      <c r="A152" s="2" t="s">
        <v>122</v>
      </c>
      <c r="B152" s="16">
        <v>31453.2</v>
      </c>
      <c r="C152" s="16">
        <v>31535.3</v>
      </c>
      <c r="D152" s="16">
        <v>31340.1</v>
      </c>
      <c r="E152" s="16">
        <v>34152</v>
      </c>
      <c r="F152" s="16">
        <v>33566.9</v>
      </c>
      <c r="G152" s="15">
        <v>498.06</v>
      </c>
      <c r="H152" s="18">
        <v>38.93</v>
      </c>
      <c r="I152" s="15"/>
    </row>
    <row r="153" spans="1:9" ht="12.75">
      <c r="A153" s="6" t="s">
        <v>123</v>
      </c>
      <c r="B153" s="16">
        <v>48954.4</v>
      </c>
      <c r="C153" s="16">
        <v>46709</v>
      </c>
      <c r="D153" s="16">
        <v>46979.8</v>
      </c>
      <c r="E153" s="16">
        <v>47959.4</v>
      </c>
      <c r="F153" s="16">
        <v>43608.5</v>
      </c>
      <c r="G153" s="15">
        <v>962.83</v>
      </c>
      <c r="H153" s="18">
        <v>76.76</v>
      </c>
      <c r="I153" s="20">
        <v>10.58</v>
      </c>
    </row>
    <row r="154" spans="1:9" ht="12.75">
      <c r="A154" s="2" t="s">
        <v>124</v>
      </c>
      <c r="B154" s="16">
        <v>4319.2</v>
      </c>
      <c r="C154" s="16">
        <v>6731.4</v>
      </c>
      <c r="D154" s="16">
        <v>7080</v>
      </c>
      <c r="E154" s="16">
        <v>7021.1</v>
      </c>
      <c r="F154" s="16">
        <v>6233.8</v>
      </c>
      <c r="G154" s="15">
        <v>90.02</v>
      </c>
      <c r="H154" s="18">
        <v>4.86</v>
      </c>
      <c r="I154" s="20">
        <v>0.25</v>
      </c>
    </row>
    <row r="155" spans="1:9" ht="12.75">
      <c r="A155" s="2" t="s">
        <v>125</v>
      </c>
      <c r="B155" s="16"/>
      <c r="C155" s="16"/>
      <c r="D155" s="16"/>
      <c r="E155" s="16"/>
      <c r="F155" s="16"/>
      <c r="G155" s="17">
        <v>13480.18</v>
      </c>
      <c r="H155" s="18">
        <v>13405.74</v>
      </c>
      <c r="I155" s="17">
        <v>13378.07</v>
      </c>
    </row>
    <row r="156" spans="1:9" ht="12.75">
      <c r="A156" s="2" t="s">
        <v>126</v>
      </c>
      <c r="B156" s="16">
        <v>80178</v>
      </c>
      <c r="C156" s="16">
        <v>71236.1</v>
      </c>
      <c r="D156" s="16">
        <v>71190.8</v>
      </c>
      <c r="E156" s="16">
        <v>63863.9</v>
      </c>
      <c r="F156" s="16">
        <v>34729.8</v>
      </c>
      <c r="G156" s="17">
        <v>31494.55</v>
      </c>
      <c r="H156" s="18">
        <v>30667.56</v>
      </c>
      <c r="I156" s="17">
        <v>33685.57</v>
      </c>
    </row>
    <row r="157" spans="1:9" ht="12.75">
      <c r="A157" s="2" t="s">
        <v>127</v>
      </c>
      <c r="B157" s="16">
        <v>28740.7</v>
      </c>
      <c r="C157" s="16">
        <v>25580.2</v>
      </c>
      <c r="D157" s="16">
        <v>25601.5</v>
      </c>
      <c r="E157" s="16">
        <v>22985</v>
      </c>
      <c r="F157" s="16">
        <v>11836.4</v>
      </c>
      <c r="G157" s="17">
        <v>11362.18</v>
      </c>
      <c r="H157" s="18">
        <v>11067.02</v>
      </c>
      <c r="I157" s="17">
        <v>11724.49</v>
      </c>
    </row>
    <row r="158" spans="1:9" ht="12.75">
      <c r="A158" s="2" t="s">
        <v>128</v>
      </c>
      <c r="B158" s="16">
        <v>3847.9</v>
      </c>
      <c r="C158" s="16">
        <v>3866.2</v>
      </c>
      <c r="D158" s="16">
        <v>3899.4</v>
      </c>
      <c r="E158" s="16">
        <v>3742.7</v>
      </c>
      <c r="F158" s="16">
        <v>39.7</v>
      </c>
      <c r="G158" s="15">
        <v>-0.33</v>
      </c>
      <c r="H158" s="18">
        <v>-0.52</v>
      </c>
      <c r="I158" s="17">
        <v>1.02</v>
      </c>
    </row>
    <row r="159" spans="1:9" ht="12.75">
      <c r="A159" s="2"/>
      <c r="B159" s="15"/>
      <c r="C159" s="15"/>
      <c r="D159" s="15"/>
      <c r="E159" s="15"/>
      <c r="F159" s="15"/>
      <c r="G159" s="15"/>
      <c r="H159" s="15"/>
      <c r="I159" s="15"/>
    </row>
    <row r="160" spans="1:9" ht="12.75">
      <c r="A160" s="10" t="s">
        <v>180</v>
      </c>
      <c r="B160" s="64">
        <f>SUM(B120,B144,B146)</f>
        <v>830761.8</v>
      </c>
      <c r="C160" s="64">
        <f aca="true" t="shared" si="18" ref="C160:I160">SUM(C120,C144,C146)</f>
        <v>832130.6000000001</v>
      </c>
      <c r="D160" s="64">
        <f t="shared" si="18"/>
        <v>860394</v>
      </c>
      <c r="E160" s="64">
        <f t="shared" si="18"/>
        <v>809061.2000000001</v>
      </c>
      <c r="F160" s="64">
        <f t="shared" si="18"/>
        <v>400420</v>
      </c>
      <c r="G160" s="64">
        <f t="shared" si="18"/>
        <v>286628.18000000005</v>
      </c>
      <c r="H160" s="64">
        <f t="shared" si="18"/>
        <v>269552.4</v>
      </c>
      <c r="I160" s="64">
        <f t="shared" si="18"/>
        <v>276082.07999999996</v>
      </c>
    </row>
    <row r="161" spans="2:9" ht="12.75">
      <c r="B161" s="26"/>
      <c r="C161" s="26"/>
      <c r="D161" s="26"/>
      <c r="E161" s="26"/>
      <c r="F161" s="26"/>
      <c r="G161" s="26"/>
      <c r="H161" s="26"/>
      <c r="I161" s="26"/>
    </row>
    <row r="162" spans="1:9" ht="12.75">
      <c r="A162" s="11" t="s">
        <v>129</v>
      </c>
      <c r="B162" s="15"/>
      <c r="C162" s="15"/>
      <c r="D162" s="15"/>
      <c r="E162" s="15"/>
      <c r="F162" s="15"/>
      <c r="G162" s="15"/>
      <c r="H162" s="15"/>
      <c r="I162" s="15"/>
    </row>
    <row r="163" spans="1:9" ht="12.75">
      <c r="A163" s="12"/>
      <c r="B163" s="15"/>
      <c r="C163" s="15"/>
      <c r="D163" s="15"/>
      <c r="E163" s="15"/>
      <c r="F163" s="15"/>
      <c r="G163" s="15"/>
      <c r="H163" s="15"/>
      <c r="I163" s="15"/>
    </row>
    <row r="164" spans="1:9" ht="12.75">
      <c r="A164" s="4" t="s">
        <v>130</v>
      </c>
      <c r="B164" s="50">
        <v>628786.9163400644</v>
      </c>
      <c r="C164" s="50">
        <v>451460.50127358566</v>
      </c>
      <c r="D164" s="50">
        <v>368491.17353125825</v>
      </c>
      <c r="E164" s="50">
        <v>422711.63398567575</v>
      </c>
      <c r="F164" s="50">
        <v>338207.8936086776</v>
      </c>
      <c r="G164" s="50">
        <v>323345.3105454778</v>
      </c>
      <c r="H164" s="50">
        <v>133950.88720027584</v>
      </c>
      <c r="I164" s="50">
        <v>119277.96166507581</v>
      </c>
    </row>
    <row r="165" spans="1:9" ht="12.75">
      <c r="A165" s="4"/>
      <c r="B165" s="15"/>
      <c r="C165" s="15"/>
      <c r="D165" s="15"/>
      <c r="E165" s="15"/>
      <c r="F165" s="15"/>
      <c r="G165" s="15"/>
      <c r="H165" s="15"/>
      <c r="I165" s="15"/>
    </row>
    <row r="166" spans="1:9" ht="12.75">
      <c r="A166" s="4" t="s">
        <v>131</v>
      </c>
      <c r="B166" s="19">
        <f>SUM(B167:B211)</f>
        <v>16258.8</v>
      </c>
      <c r="C166" s="19">
        <f aca="true" t="shared" si="19" ref="C166:I166">SUM(C167:C211)</f>
        <v>13844.9</v>
      </c>
      <c r="D166" s="19">
        <f t="shared" si="19"/>
        <v>21556.699999999997</v>
      </c>
      <c r="E166" s="19">
        <f t="shared" si="19"/>
        <v>19846</v>
      </c>
      <c r="F166" s="19">
        <f t="shared" si="19"/>
        <v>16863.199999999997</v>
      </c>
      <c r="G166" s="19">
        <f t="shared" si="19"/>
        <v>17584.86</v>
      </c>
      <c r="H166" s="19">
        <f t="shared" si="19"/>
        <v>20709.55</v>
      </c>
      <c r="I166" s="19">
        <f t="shared" si="19"/>
        <v>20094.550000000003</v>
      </c>
    </row>
    <row r="167" spans="1:9" ht="12.75">
      <c r="A167" s="2" t="s">
        <v>132</v>
      </c>
      <c r="B167" s="16">
        <v>409.5</v>
      </c>
      <c r="C167" s="16">
        <v>1221.5</v>
      </c>
      <c r="D167" s="16">
        <v>789.8</v>
      </c>
      <c r="E167" s="16">
        <v>1219.3</v>
      </c>
      <c r="F167" s="16">
        <v>769.4</v>
      </c>
      <c r="G167" s="15">
        <v>-1.35</v>
      </c>
      <c r="H167" s="18">
        <v>-3.11</v>
      </c>
      <c r="I167" s="15"/>
    </row>
    <row r="168" spans="1:9" ht="12.75">
      <c r="A168" s="2" t="s">
        <v>133</v>
      </c>
      <c r="B168" s="15"/>
      <c r="C168" s="15"/>
      <c r="D168" s="15"/>
      <c r="E168" s="15"/>
      <c r="F168" s="15"/>
      <c r="G168" s="15"/>
      <c r="H168" s="15"/>
      <c r="I168" s="15"/>
    </row>
    <row r="169" spans="1:9" ht="12.75">
      <c r="A169" s="2" t="s">
        <v>134</v>
      </c>
      <c r="B169" s="15"/>
      <c r="C169" s="15"/>
      <c r="D169" s="15"/>
      <c r="E169" s="15"/>
      <c r="F169" s="15"/>
      <c r="G169" s="15"/>
      <c r="H169" s="15"/>
      <c r="I169" s="15"/>
    </row>
    <row r="170" spans="1:9" ht="12.75">
      <c r="A170" s="2" t="s">
        <v>135</v>
      </c>
      <c r="B170" s="16">
        <v>3619.6</v>
      </c>
      <c r="C170" s="16">
        <v>169.7</v>
      </c>
      <c r="D170" s="16">
        <v>-115.8</v>
      </c>
      <c r="E170" s="16"/>
      <c r="F170" s="16"/>
      <c r="G170" s="15"/>
      <c r="H170" s="18"/>
      <c r="I170" s="15"/>
    </row>
    <row r="171" spans="1:9" ht="12.75">
      <c r="A171" s="2" t="s">
        <v>136</v>
      </c>
      <c r="B171" s="16">
        <v>1469.8</v>
      </c>
      <c r="C171" s="16">
        <v>-0.4</v>
      </c>
      <c r="D171" s="16"/>
      <c r="E171" s="16"/>
      <c r="F171" s="16"/>
      <c r="G171" s="15"/>
      <c r="H171" s="18" t="s">
        <v>192</v>
      </c>
      <c r="I171" s="15"/>
    </row>
    <row r="172" spans="1:9" ht="12.75">
      <c r="A172" s="2" t="s">
        <v>137</v>
      </c>
      <c r="B172" s="15"/>
      <c r="C172" s="15"/>
      <c r="D172" s="15"/>
      <c r="E172" s="15"/>
      <c r="F172" s="15"/>
      <c r="G172" s="15"/>
      <c r="H172" s="15"/>
      <c r="I172" s="15"/>
    </row>
    <row r="173" spans="1:9" ht="12.75">
      <c r="A173" s="2" t="s">
        <v>138</v>
      </c>
      <c r="B173" s="16">
        <v>1274.3</v>
      </c>
      <c r="C173" s="16">
        <v>1050.5</v>
      </c>
      <c r="D173" s="16">
        <v>929.7</v>
      </c>
      <c r="E173" s="16">
        <v>888.3</v>
      </c>
      <c r="F173" s="16">
        <v>1051.1</v>
      </c>
      <c r="G173" s="17">
        <v>1062.18</v>
      </c>
      <c r="H173" s="18">
        <v>939.4</v>
      </c>
      <c r="I173" s="17">
        <v>1187.28</v>
      </c>
    </row>
    <row r="174" spans="1:9" ht="12.75">
      <c r="A174" s="2" t="s">
        <v>139</v>
      </c>
      <c r="B174" s="16"/>
      <c r="C174" s="16"/>
      <c r="D174" s="16"/>
      <c r="E174" s="16"/>
      <c r="F174" s="16"/>
      <c r="G174" s="17"/>
      <c r="H174" s="18">
        <v>32.97</v>
      </c>
      <c r="I174" s="15">
        <v>38.08</v>
      </c>
    </row>
    <row r="175" spans="1:9" ht="12.75">
      <c r="A175" s="2" t="s">
        <v>140</v>
      </c>
      <c r="B175" s="16">
        <v>162.1</v>
      </c>
      <c r="C175" s="16">
        <v>71.4</v>
      </c>
      <c r="D175" s="16">
        <v>45.5</v>
      </c>
      <c r="E175" s="16">
        <v>135</v>
      </c>
      <c r="F175" s="16">
        <v>35.8</v>
      </c>
      <c r="G175" s="15">
        <v>110.05</v>
      </c>
      <c r="H175" s="18">
        <v>98.12</v>
      </c>
      <c r="I175" s="20">
        <v>44.32</v>
      </c>
    </row>
    <row r="176" spans="1:9" ht="12.75">
      <c r="A176" s="2" t="s">
        <v>141</v>
      </c>
      <c r="B176" s="15"/>
      <c r="C176" s="15"/>
      <c r="D176" s="15"/>
      <c r="E176" s="15"/>
      <c r="F176" s="15"/>
      <c r="G176" s="15"/>
      <c r="H176" s="15"/>
      <c r="I176" s="15"/>
    </row>
    <row r="177" spans="1:9" ht="12.75">
      <c r="A177" s="2" t="s">
        <v>142</v>
      </c>
      <c r="B177" s="16"/>
      <c r="C177" s="16">
        <v>176.6</v>
      </c>
      <c r="D177" s="16">
        <v>250.5</v>
      </c>
      <c r="E177" s="16"/>
      <c r="F177" s="16"/>
      <c r="G177" s="15"/>
      <c r="H177" s="18">
        <v>500.03</v>
      </c>
      <c r="I177" s="15"/>
    </row>
    <row r="178" spans="1:9" ht="12.75">
      <c r="A178" s="2" t="s">
        <v>143</v>
      </c>
      <c r="B178" s="15"/>
      <c r="C178" s="15"/>
      <c r="D178" s="15"/>
      <c r="E178" s="15"/>
      <c r="F178" s="15"/>
      <c r="G178" s="15"/>
      <c r="H178" s="15"/>
      <c r="I178" s="15"/>
    </row>
    <row r="179" spans="1:9" ht="12.75">
      <c r="A179" s="2" t="s">
        <v>144</v>
      </c>
      <c r="B179" s="15"/>
      <c r="C179" s="15"/>
      <c r="D179" s="15"/>
      <c r="E179" s="15"/>
      <c r="F179" s="15"/>
      <c r="G179" s="15"/>
      <c r="H179" s="15"/>
      <c r="I179" s="15"/>
    </row>
    <row r="180" spans="1:9" ht="12.75">
      <c r="A180" s="2" t="s">
        <v>145</v>
      </c>
      <c r="B180" s="15"/>
      <c r="C180" s="15"/>
      <c r="D180" s="15"/>
      <c r="E180" s="15"/>
      <c r="F180" s="15"/>
      <c r="G180" s="15"/>
      <c r="H180" s="15"/>
      <c r="I180" s="15"/>
    </row>
    <row r="181" spans="1:9" ht="12.75">
      <c r="A181" s="2" t="s">
        <v>146</v>
      </c>
      <c r="B181" s="16">
        <v>765.6</v>
      </c>
      <c r="C181" s="16">
        <v>703.9</v>
      </c>
      <c r="D181" s="16">
        <v>705.3</v>
      </c>
      <c r="E181" s="16">
        <v>828.8</v>
      </c>
      <c r="F181" s="16">
        <v>756.3</v>
      </c>
      <c r="G181" s="15">
        <v>825.92</v>
      </c>
      <c r="H181" s="18">
        <v>630.93</v>
      </c>
      <c r="I181" s="20">
        <v>732.17</v>
      </c>
    </row>
    <row r="182" spans="1:9" ht="12.75">
      <c r="A182" s="2" t="s">
        <v>147</v>
      </c>
      <c r="B182" s="15"/>
      <c r="C182" s="15"/>
      <c r="D182" s="15"/>
      <c r="E182" s="15"/>
      <c r="F182" s="15"/>
      <c r="G182" s="15"/>
      <c r="H182" s="15"/>
      <c r="I182" s="15"/>
    </row>
    <row r="183" spans="1:9" ht="12.75">
      <c r="A183" s="2" t="s">
        <v>148</v>
      </c>
      <c r="B183" s="16"/>
      <c r="C183" s="16"/>
      <c r="D183" s="16"/>
      <c r="E183" s="16">
        <v>59</v>
      </c>
      <c r="F183" s="16">
        <v>560.8</v>
      </c>
      <c r="G183" s="15">
        <v>187.43</v>
      </c>
      <c r="H183" s="18">
        <v>1705.24</v>
      </c>
      <c r="I183" s="20">
        <v>112.46</v>
      </c>
    </row>
    <row r="184" spans="1:9" ht="12.75">
      <c r="A184" s="2"/>
      <c r="B184" s="15"/>
      <c r="C184" s="15"/>
      <c r="D184" s="15"/>
      <c r="E184" s="15"/>
      <c r="F184" s="15"/>
      <c r="G184" s="15"/>
      <c r="H184" s="15"/>
      <c r="I184" s="15"/>
    </row>
    <row r="185" spans="1:9" ht="12.75">
      <c r="A185" s="2" t="s">
        <v>149</v>
      </c>
      <c r="B185" s="15"/>
      <c r="C185" s="15"/>
      <c r="D185" s="15"/>
      <c r="E185" s="15"/>
      <c r="F185" s="15"/>
      <c r="G185" s="15"/>
      <c r="H185" s="15"/>
      <c r="I185" s="15"/>
    </row>
    <row r="186" spans="1:9" ht="12.75">
      <c r="A186" s="2" t="s">
        <v>150</v>
      </c>
      <c r="B186" s="15"/>
      <c r="C186" s="15"/>
      <c r="D186" s="15"/>
      <c r="E186" s="15"/>
      <c r="F186" s="15"/>
      <c r="G186" s="15"/>
      <c r="H186" s="15"/>
      <c r="I186" s="15"/>
    </row>
    <row r="187" spans="1:9" ht="12.75">
      <c r="A187" s="2" t="s">
        <v>151</v>
      </c>
      <c r="B187" s="16">
        <v>223.9</v>
      </c>
      <c r="C187" s="16">
        <v>8</v>
      </c>
      <c r="D187" s="16">
        <v>254.6</v>
      </c>
      <c r="E187" s="16">
        <v>38.6</v>
      </c>
      <c r="F187" s="16">
        <v>193.9</v>
      </c>
      <c r="G187" s="15">
        <v>46.89</v>
      </c>
      <c r="H187" s="18"/>
      <c r="I187" s="20">
        <v>-1.77</v>
      </c>
    </row>
    <row r="188" spans="1:9" ht="12.75">
      <c r="A188" s="2" t="s">
        <v>152</v>
      </c>
      <c r="B188" s="16">
        <v>68</v>
      </c>
      <c r="C188" s="16">
        <v>110.7</v>
      </c>
      <c r="D188" s="16">
        <v>145.8</v>
      </c>
      <c r="E188" s="16">
        <v>104.9</v>
      </c>
      <c r="F188" s="16">
        <v>105.5</v>
      </c>
      <c r="G188" s="15"/>
      <c r="H188" s="18"/>
      <c r="I188" s="15"/>
    </row>
    <row r="189" spans="1:9" ht="12.75">
      <c r="A189" s="2" t="s">
        <v>153</v>
      </c>
      <c r="B189" s="16">
        <v>12.1</v>
      </c>
      <c r="C189" s="16">
        <v>12.3</v>
      </c>
      <c r="D189" s="16">
        <v>83.8</v>
      </c>
      <c r="E189" s="16">
        <v>729.3</v>
      </c>
      <c r="F189" s="16">
        <v>234.7</v>
      </c>
      <c r="G189" s="15"/>
      <c r="H189" s="18"/>
      <c r="I189" s="15"/>
    </row>
    <row r="190" spans="1:9" ht="12.75">
      <c r="A190" s="2" t="s">
        <v>154</v>
      </c>
      <c r="B190" s="15"/>
      <c r="C190" s="15"/>
      <c r="D190" s="15"/>
      <c r="E190" s="15"/>
      <c r="F190" s="15"/>
      <c r="G190" s="15"/>
      <c r="H190" s="15"/>
      <c r="I190" s="15"/>
    </row>
    <row r="191" spans="1:9" ht="12.75">
      <c r="A191" s="2" t="s">
        <v>155</v>
      </c>
      <c r="B191" s="15"/>
      <c r="C191" s="15"/>
      <c r="D191" s="15"/>
      <c r="E191" s="15"/>
      <c r="F191" s="15"/>
      <c r="G191" s="15"/>
      <c r="H191" s="15"/>
      <c r="I191" s="15"/>
    </row>
    <row r="192" spans="1:9" ht="12.75">
      <c r="A192" s="2" t="s">
        <v>156</v>
      </c>
      <c r="B192" s="16">
        <v>315.1</v>
      </c>
      <c r="C192" s="16">
        <v>266.9</v>
      </c>
      <c r="D192" s="16">
        <v>320.6</v>
      </c>
      <c r="E192" s="16">
        <v>160.2</v>
      </c>
      <c r="F192" s="16">
        <v>241.1</v>
      </c>
      <c r="G192" s="15">
        <v>299.72</v>
      </c>
      <c r="H192" s="18">
        <v>241.91</v>
      </c>
      <c r="I192" s="15"/>
    </row>
    <row r="193" spans="1:9" ht="12.75">
      <c r="A193" s="6" t="s">
        <v>157</v>
      </c>
      <c r="B193" s="15"/>
      <c r="C193" s="15"/>
      <c r="D193" s="15"/>
      <c r="E193" s="15"/>
      <c r="F193" s="15"/>
      <c r="G193" s="15"/>
      <c r="H193" s="15"/>
      <c r="I193" s="15"/>
    </row>
    <row r="194" spans="1:9" ht="12.75">
      <c r="A194" s="6" t="s">
        <v>158</v>
      </c>
      <c r="B194" s="16">
        <v>16.4</v>
      </c>
      <c r="C194" s="16"/>
      <c r="D194" s="16">
        <v>52.5</v>
      </c>
      <c r="E194" s="16">
        <v>10.3</v>
      </c>
      <c r="F194" s="16"/>
      <c r="G194" s="15"/>
      <c r="H194" s="18"/>
      <c r="I194" s="15"/>
    </row>
    <row r="195" spans="1:9" ht="12.75">
      <c r="A195" s="6" t="s">
        <v>159</v>
      </c>
      <c r="B195" s="15"/>
      <c r="C195" s="15"/>
      <c r="D195" s="15"/>
      <c r="E195" s="15"/>
      <c r="F195" s="15"/>
      <c r="G195" s="15"/>
      <c r="H195" s="15"/>
      <c r="I195" s="15"/>
    </row>
    <row r="196" spans="1:9" ht="12.75">
      <c r="A196" s="6" t="s">
        <v>160</v>
      </c>
      <c r="B196" s="15"/>
      <c r="C196" s="15"/>
      <c r="D196" s="15"/>
      <c r="E196" s="15"/>
      <c r="F196" s="15"/>
      <c r="G196" s="15"/>
      <c r="H196" s="15"/>
      <c r="I196" s="15"/>
    </row>
    <row r="197" spans="1:9" ht="12.75">
      <c r="A197" s="6" t="s">
        <v>161</v>
      </c>
      <c r="B197" s="15"/>
      <c r="C197" s="15"/>
      <c r="D197" s="15"/>
      <c r="E197" s="15"/>
      <c r="F197" s="15"/>
      <c r="G197" s="15"/>
      <c r="H197" s="15"/>
      <c r="I197" s="15"/>
    </row>
    <row r="198" spans="1:9" ht="12.75">
      <c r="A198" s="2" t="s">
        <v>162</v>
      </c>
      <c r="B198" s="16"/>
      <c r="C198" s="16"/>
      <c r="D198" s="16"/>
      <c r="E198" s="16">
        <v>1.5</v>
      </c>
      <c r="F198" s="16">
        <v>126.2</v>
      </c>
      <c r="G198" s="15"/>
      <c r="H198" s="18"/>
      <c r="I198" s="15"/>
    </row>
    <row r="199" spans="1:9" ht="12.75">
      <c r="A199" s="2" t="s">
        <v>163</v>
      </c>
      <c r="B199" s="16"/>
      <c r="C199" s="16"/>
      <c r="D199" s="16">
        <v>5640.5</v>
      </c>
      <c r="E199" s="16">
        <v>8621.9</v>
      </c>
      <c r="F199" s="16">
        <v>2581.9</v>
      </c>
      <c r="G199" s="15"/>
      <c r="H199" s="18"/>
      <c r="I199" s="15"/>
    </row>
    <row r="200" spans="1:9" ht="12.75">
      <c r="A200" s="2" t="s">
        <v>164</v>
      </c>
      <c r="B200" s="16"/>
      <c r="C200" s="16"/>
      <c r="D200" s="16"/>
      <c r="E200" s="16"/>
      <c r="F200" s="16"/>
      <c r="G200" s="17">
        <v>8830.84</v>
      </c>
      <c r="H200" s="18">
        <v>10631.58</v>
      </c>
      <c r="I200" s="17">
        <v>13016.98</v>
      </c>
    </row>
    <row r="201" spans="1:9" ht="12.75">
      <c r="A201" s="2" t="s">
        <v>165</v>
      </c>
      <c r="B201" s="15"/>
      <c r="C201" s="15"/>
      <c r="D201" s="15"/>
      <c r="E201" s="15"/>
      <c r="F201" s="15"/>
      <c r="G201" s="15"/>
      <c r="H201" s="15"/>
      <c r="I201" s="15"/>
    </row>
    <row r="202" spans="1:9" ht="12.75">
      <c r="A202" s="2" t="s">
        <v>166</v>
      </c>
      <c r="B202" s="15"/>
      <c r="C202" s="15"/>
      <c r="D202" s="15"/>
      <c r="E202" s="15"/>
      <c r="F202" s="15"/>
      <c r="G202" s="15"/>
      <c r="H202" s="15"/>
      <c r="I202" s="15"/>
    </row>
    <row r="203" spans="1:9" ht="12.75">
      <c r="A203" s="2" t="s">
        <v>167</v>
      </c>
      <c r="B203" s="16">
        <v>5580.3</v>
      </c>
      <c r="C203" s="16">
        <v>8235.9</v>
      </c>
      <c r="D203" s="16">
        <v>10558.7</v>
      </c>
      <c r="E203" s="16">
        <v>5464.9</v>
      </c>
      <c r="F203" s="16">
        <v>9141.1</v>
      </c>
      <c r="G203" s="17">
        <v>5449.07</v>
      </c>
      <c r="H203" s="18">
        <v>5577.82</v>
      </c>
      <c r="I203" s="17">
        <v>4655.85</v>
      </c>
    </row>
    <row r="204" spans="1:9" ht="12.75">
      <c r="A204" s="6" t="s">
        <v>168</v>
      </c>
      <c r="B204" s="16">
        <v>155.3</v>
      </c>
      <c r="C204" s="16">
        <v>88.5</v>
      </c>
      <c r="D204" s="16">
        <v>102.6</v>
      </c>
      <c r="E204" s="16">
        <v>84.9</v>
      </c>
      <c r="F204" s="16">
        <v>91</v>
      </c>
      <c r="G204" s="15">
        <v>80.32</v>
      </c>
      <c r="H204" s="18">
        <v>80.89</v>
      </c>
      <c r="I204" s="15"/>
    </row>
    <row r="205" spans="1:9" ht="12.75">
      <c r="A205" s="2" t="s">
        <v>169</v>
      </c>
      <c r="B205" s="16">
        <v>51</v>
      </c>
      <c r="C205" s="16">
        <v>44.9</v>
      </c>
      <c r="D205" s="16"/>
      <c r="E205" s="16"/>
      <c r="F205" s="16"/>
      <c r="G205" s="15"/>
      <c r="H205" s="18"/>
      <c r="I205" s="15"/>
    </row>
    <row r="206" spans="1:9" ht="12.75">
      <c r="A206" s="2" t="s">
        <v>170</v>
      </c>
      <c r="B206" s="16">
        <v>374.5</v>
      </c>
      <c r="C206" s="16">
        <v>257.7</v>
      </c>
      <c r="D206" s="16">
        <v>191.3</v>
      </c>
      <c r="E206" s="16">
        <v>624.5</v>
      </c>
      <c r="F206" s="16">
        <v>441.8</v>
      </c>
      <c r="G206" s="15">
        <v>623.29</v>
      </c>
      <c r="H206" s="18">
        <v>273.77</v>
      </c>
      <c r="I206" s="20">
        <v>33.39</v>
      </c>
    </row>
    <row r="207" spans="1:9" ht="12.75">
      <c r="A207" s="2" t="s">
        <v>171</v>
      </c>
      <c r="B207" s="15"/>
      <c r="C207" s="15"/>
      <c r="D207" s="15"/>
      <c r="E207" s="15"/>
      <c r="F207" s="15"/>
      <c r="G207" s="15"/>
      <c r="H207" s="15"/>
      <c r="I207" s="15"/>
    </row>
    <row r="208" spans="1:9" ht="12.75">
      <c r="A208" s="2" t="s">
        <v>172</v>
      </c>
      <c r="B208" s="16"/>
      <c r="C208" s="16"/>
      <c r="D208" s="16"/>
      <c r="E208" s="16"/>
      <c r="F208" s="16"/>
      <c r="G208" s="15"/>
      <c r="H208" s="18"/>
      <c r="I208" s="15">
        <v>275.79</v>
      </c>
    </row>
    <row r="209" spans="1:9" ht="12.75">
      <c r="A209" s="2" t="s">
        <v>173</v>
      </c>
      <c r="B209" s="16">
        <v>1337</v>
      </c>
      <c r="C209" s="16">
        <v>1000.3</v>
      </c>
      <c r="D209" s="16">
        <v>1100.8</v>
      </c>
      <c r="E209" s="16">
        <v>545.5</v>
      </c>
      <c r="F209" s="16">
        <v>312.1</v>
      </c>
      <c r="G209" s="15">
        <v>70.5</v>
      </c>
      <c r="H209" s="18"/>
      <c r="I209" s="15"/>
    </row>
    <row r="210" spans="1:9" ht="12.75">
      <c r="A210" s="2" t="s">
        <v>174</v>
      </c>
      <c r="B210" s="16">
        <v>424.3</v>
      </c>
      <c r="C210" s="16">
        <v>426.5</v>
      </c>
      <c r="D210" s="16">
        <v>500.5</v>
      </c>
      <c r="E210" s="16">
        <v>329.1</v>
      </c>
      <c r="F210" s="16">
        <v>220.5</v>
      </c>
      <c r="G210" s="15"/>
      <c r="H210" s="18"/>
      <c r="I210" s="15"/>
    </row>
    <row r="211" spans="1:9" ht="12.75">
      <c r="A211" s="2" t="s">
        <v>175</v>
      </c>
      <c r="B211" s="15"/>
      <c r="C211" s="15"/>
      <c r="D211" s="15"/>
      <c r="E211" s="15"/>
      <c r="F211" s="15"/>
      <c r="G211" s="15"/>
      <c r="H211" s="15"/>
      <c r="I211" s="15"/>
    </row>
    <row r="212" spans="2:9" ht="12.75">
      <c r="B212" s="26"/>
      <c r="C212" s="26"/>
      <c r="D212" s="26"/>
      <c r="E212" s="26"/>
      <c r="F212" s="26"/>
      <c r="G212" s="26"/>
      <c r="H212" s="26"/>
      <c r="I212" s="26"/>
    </row>
    <row r="213" spans="1:9" ht="12.75">
      <c r="A213" s="11" t="s">
        <v>181</v>
      </c>
      <c r="B213" s="53">
        <f>SUM(B164,B166)</f>
        <v>645045.7163400644</v>
      </c>
      <c r="C213" s="53">
        <f aca="true" t="shared" si="20" ref="C213:I213">SUM(C164,C166)</f>
        <v>465305.4012735857</v>
      </c>
      <c r="D213" s="53">
        <f t="shared" si="20"/>
        <v>390047.87353125826</v>
      </c>
      <c r="E213" s="53">
        <f t="shared" si="20"/>
        <v>442557.63398567575</v>
      </c>
      <c r="F213" s="53">
        <f t="shared" si="20"/>
        <v>355071.0936086776</v>
      </c>
      <c r="G213" s="53">
        <f t="shared" si="20"/>
        <v>340930.17054547777</v>
      </c>
      <c r="H213" s="53">
        <f t="shared" si="20"/>
        <v>154660.43720027583</v>
      </c>
      <c r="I213" s="53">
        <f t="shared" si="20"/>
        <v>139372.5116650758</v>
      </c>
    </row>
    <row r="214" spans="2:9" ht="12.75">
      <c r="B214" s="26"/>
      <c r="C214" s="26"/>
      <c r="D214" s="26"/>
      <c r="E214" s="26"/>
      <c r="F214" s="26"/>
      <c r="G214" s="26"/>
      <c r="H214" s="26"/>
      <c r="I214" s="26"/>
    </row>
    <row r="215" spans="1:9" ht="12.75">
      <c r="A215" s="1" t="s">
        <v>182</v>
      </c>
      <c r="B215" s="65">
        <f>SUM(B116,B160,B213)</f>
        <v>1849120.0163400644</v>
      </c>
      <c r="C215" s="65">
        <f aca="true" t="shared" si="21" ref="C215:I215">SUM(C116,C160,C213)</f>
        <v>1667685.8012735858</v>
      </c>
      <c r="D215" s="65">
        <f t="shared" si="21"/>
        <v>1619638.5735312582</v>
      </c>
      <c r="E215" s="65">
        <f t="shared" si="21"/>
        <v>1624221.733985676</v>
      </c>
      <c r="F215" s="65">
        <f t="shared" si="21"/>
        <v>1637810.0936086776</v>
      </c>
      <c r="G215" s="65">
        <f t="shared" si="21"/>
        <v>1351486.9905454777</v>
      </c>
      <c r="H215" s="65">
        <f t="shared" si="21"/>
        <v>1112340.3572002759</v>
      </c>
      <c r="I215" s="65">
        <f t="shared" si="21"/>
        <v>1210074.2316650758</v>
      </c>
    </row>
  </sheetData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15"/>
  <sheetViews>
    <sheetView workbookViewId="0" topLeftCell="C181">
      <selection activeCell="K213" sqref="K213"/>
    </sheetView>
  </sheetViews>
  <sheetFormatPr defaultColWidth="11.421875" defaultRowHeight="12.75"/>
  <cols>
    <col min="1" max="1" width="86.421875" style="0" bestFit="1" customWidth="1"/>
  </cols>
  <sheetData>
    <row r="1" spans="1:9" ht="12.75">
      <c r="A1" s="1" t="s">
        <v>197</v>
      </c>
      <c r="B1" s="14">
        <v>2002</v>
      </c>
      <c r="C1" s="14">
        <v>2003</v>
      </c>
      <c r="D1" s="14">
        <v>2004</v>
      </c>
      <c r="E1" s="14">
        <v>2005</v>
      </c>
      <c r="F1" s="14">
        <v>2006</v>
      </c>
      <c r="G1" s="14">
        <v>2007</v>
      </c>
      <c r="H1" s="14">
        <v>2008</v>
      </c>
      <c r="I1" s="14">
        <v>2009</v>
      </c>
    </row>
    <row r="2" spans="1:9" ht="12.75">
      <c r="A2" s="2"/>
      <c r="B2" s="15"/>
      <c r="C2" s="15"/>
      <c r="D2" s="15"/>
      <c r="E2" s="15"/>
      <c r="F2" s="15"/>
      <c r="G2" s="15"/>
      <c r="H2" s="15"/>
      <c r="I2" s="15"/>
    </row>
    <row r="3" spans="1:9" ht="12.75">
      <c r="A3" s="3" t="s">
        <v>186</v>
      </c>
      <c r="B3" s="15"/>
      <c r="C3" s="15"/>
      <c r="D3" s="15"/>
      <c r="E3" s="15"/>
      <c r="F3" s="15"/>
      <c r="G3" s="15"/>
      <c r="H3" s="15"/>
      <c r="I3" s="15"/>
    </row>
    <row r="4" spans="1:9" ht="12.75">
      <c r="A4" s="2"/>
      <c r="B4" s="15"/>
      <c r="C4" s="15"/>
      <c r="D4" s="15"/>
      <c r="E4" s="15"/>
      <c r="F4" s="15"/>
      <c r="G4" s="15"/>
      <c r="H4" s="15"/>
      <c r="I4" s="15"/>
    </row>
    <row r="5" spans="1:9" ht="12.75">
      <c r="A5" s="4" t="s">
        <v>0</v>
      </c>
      <c r="B5" s="19">
        <f>SUM(B7,B9,B12,B16,B21,B23,B40,B45)</f>
        <v>98580.49</v>
      </c>
      <c r="C5" s="19">
        <f aca="true" t="shared" si="0" ref="C5:I5">SUM(C7,C9,C12,C16,C21,C23,C40,C45)</f>
        <v>101090.59</v>
      </c>
      <c r="D5" s="19">
        <f t="shared" si="0"/>
        <v>95373.88999999998</v>
      </c>
      <c r="E5" s="19">
        <f t="shared" si="0"/>
        <v>100084.39000000001</v>
      </c>
      <c r="F5" s="19">
        <f t="shared" si="0"/>
        <v>108107.89</v>
      </c>
      <c r="G5" s="19">
        <f t="shared" si="0"/>
        <v>34080.07</v>
      </c>
      <c r="H5" s="19">
        <f t="shared" si="0"/>
        <v>33435.225</v>
      </c>
      <c r="I5" s="19">
        <f t="shared" si="0"/>
        <v>36728.149</v>
      </c>
    </row>
    <row r="6" spans="1:9" ht="12.75">
      <c r="A6" s="2"/>
      <c r="B6" s="15"/>
      <c r="C6" s="15"/>
      <c r="D6" s="15"/>
      <c r="E6" s="15"/>
      <c r="F6" s="15"/>
      <c r="G6" s="15"/>
      <c r="H6" s="15"/>
      <c r="I6" s="15"/>
    </row>
    <row r="7" spans="1:9" ht="12.75">
      <c r="A7" s="5" t="s">
        <v>1</v>
      </c>
      <c r="B7" s="15"/>
      <c r="C7" s="15"/>
      <c r="D7" s="15"/>
      <c r="E7" s="15"/>
      <c r="F7" s="15"/>
      <c r="G7" s="15"/>
      <c r="H7" s="15"/>
      <c r="I7" s="15"/>
    </row>
    <row r="8" spans="1:9" ht="12.75">
      <c r="A8" s="2"/>
      <c r="B8" s="15"/>
      <c r="C8" s="15"/>
      <c r="D8" s="15"/>
      <c r="E8" s="15"/>
      <c r="F8" s="15"/>
      <c r="G8" s="15"/>
      <c r="H8" s="15"/>
      <c r="I8" s="15"/>
    </row>
    <row r="9" spans="1:9" ht="12.75">
      <c r="A9" s="5" t="s">
        <v>2</v>
      </c>
      <c r="B9" s="61">
        <f>B10</f>
        <v>0</v>
      </c>
      <c r="C9" s="61">
        <f aca="true" t="shared" si="1" ref="C9:I9">C10</f>
        <v>0</v>
      </c>
      <c r="D9" s="61">
        <f t="shared" si="1"/>
        <v>0</v>
      </c>
      <c r="E9" s="61">
        <f t="shared" si="1"/>
        <v>0</v>
      </c>
      <c r="F9" s="61">
        <f t="shared" si="1"/>
        <v>0</v>
      </c>
      <c r="G9" s="61">
        <f t="shared" si="1"/>
        <v>0</v>
      </c>
      <c r="H9" s="61">
        <f t="shared" si="1"/>
        <v>388.15</v>
      </c>
      <c r="I9" s="61">
        <f t="shared" si="1"/>
        <v>966.05</v>
      </c>
    </row>
    <row r="10" spans="1:9" ht="12.75">
      <c r="A10" s="6" t="s">
        <v>3</v>
      </c>
      <c r="B10" s="16"/>
      <c r="C10" s="16"/>
      <c r="D10" s="16"/>
      <c r="E10" s="16"/>
      <c r="F10" s="16"/>
      <c r="G10" s="20"/>
      <c r="H10" s="18">
        <v>388.15</v>
      </c>
      <c r="I10" s="15">
        <v>966.05</v>
      </c>
    </row>
    <row r="11" spans="1:9" ht="12.75">
      <c r="A11" s="7" t="s">
        <v>4</v>
      </c>
      <c r="B11" s="15"/>
      <c r="C11" s="15"/>
      <c r="D11" s="15"/>
      <c r="E11" s="15"/>
      <c r="F11" s="15"/>
      <c r="G11" s="15"/>
      <c r="H11" s="15"/>
      <c r="I11" s="15"/>
    </row>
    <row r="12" spans="1:9" ht="12.75">
      <c r="A12" s="5" t="s">
        <v>5</v>
      </c>
      <c r="B12" s="61">
        <f>SUM(B13:B14)</f>
        <v>331.9</v>
      </c>
      <c r="C12" s="61">
        <f aca="true" t="shared" si="2" ref="C12:I12">SUM(C13:C14)</f>
        <v>169.6</v>
      </c>
      <c r="D12" s="61">
        <f t="shared" si="2"/>
        <v>84.6</v>
      </c>
      <c r="E12" s="61">
        <f t="shared" si="2"/>
        <v>70.7</v>
      </c>
      <c r="F12" s="61">
        <f t="shared" si="2"/>
        <v>192.5</v>
      </c>
      <c r="G12" s="61">
        <f t="shared" si="2"/>
        <v>382.12</v>
      </c>
      <c r="H12" s="61">
        <f t="shared" si="2"/>
        <v>109.84</v>
      </c>
      <c r="I12" s="61">
        <f t="shared" si="2"/>
        <v>211.46</v>
      </c>
    </row>
    <row r="13" spans="1:9" ht="12.75">
      <c r="A13" s="2" t="s">
        <v>6</v>
      </c>
      <c r="B13" s="16">
        <v>331.9</v>
      </c>
      <c r="C13" s="16">
        <v>169.6</v>
      </c>
      <c r="D13" s="16">
        <v>84.6</v>
      </c>
      <c r="E13" s="16">
        <v>70.7</v>
      </c>
      <c r="F13" s="16">
        <v>192.5</v>
      </c>
      <c r="G13" s="20">
        <v>382.12</v>
      </c>
      <c r="H13" s="18">
        <v>109.84</v>
      </c>
      <c r="I13" s="15"/>
    </row>
    <row r="14" spans="1:9" ht="12.75">
      <c r="A14" s="6" t="s">
        <v>7</v>
      </c>
      <c r="B14" s="16"/>
      <c r="C14" s="16"/>
      <c r="D14" s="16"/>
      <c r="E14" s="16"/>
      <c r="F14" s="16"/>
      <c r="G14" s="20"/>
      <c r="H14" s="18"/>
      <c r="I14" s="15">
        <v>211.46</v>
      </c>
    </row>
    <row r="15" spans="1:9" ht="12.75">
      <c r="A15" s="2"/>
      <c r="B15" s="15"/>
      <c r="C15" s="15"/>
      <c r="D15" s="15"/>
      <c r="E15" s="15"/>
      <c r="F15" s="15"/>
      <c r="G15" s="15"/>
      <c r="H15" s="15"/>
      <c r="I15" s="15"/>
    </row>
    <row r="16" spans="1:9" ht="12.75">
      <c r="A16" s="5" t="s">
        <v>8</v>
      </c>
      <c r="B16" s="61">
        <f>SUM(B17:B19)</f>
        <v>0</v>
      </c>
      <c r="C16" s="61">
        <f aca="true" t="shared" si="3" ref="C16:I16">SUM(C17:C19)</f>
        <v>0</v>
      </c>
      <c r="D16" s="61">
        <f t="shared" si="3"/>
        <v>0</v>
      </c>
      <c r="E16" s="61">
        <f t="shared" si="3"/>
        <v>0</v>
      </c>
      <c r="F16" s="61">
        <f t="shared" si="3"/>
        <v>0</v>
      </c>
      <c r="G16" s="61">
        <f t="shared" si="3"/>
        <v>0</v>
      </c>
      <c r="H16" s="61">
        <f t="shared" si="3"/>
        <v>104.41</v>
      </c>
      <c r="I16" s="61">
        <f t="shared" si="3"/>
        <v>444.45000000000005</v>
      </c>
    </row>
    <row r="17" spans="1:9" ht="12.75">
      <c r="A17" s="2" t="s">
        <v>9</v>
      </c>
      <c r="B17" s="16"/>
      <c r="C17" s="16"/>
      <c r="D17" s="16"/>
      <c r="E17" s="16"/>
      <c r="F17" s="16"/>
      <c r="G17" s="20"/>
      <c r="H17" s="18">
        <v>25.06</v>
      </c>
      <c r="I17" s="15">
        <v>29.36</v>
      </c>
    </row>
    <row r="18" spans="1:9" ht="12.75">
      <c r="A18" s="8" t="s">
        <v>10</v>
      </c>
      <c r="B18" s="16"/>
      <c r="C18" s="16"/>
      <c r="D18" s="16"/>
      <c r="E18" s="16"/>
      <c r="F18" s="16"/>
      <c r="G18" s="20"/>
      <c r="H18" s="18">
        <v>6.15</v>
      </c>
      <c r="I18" s="15">
        <v>195.24</v>
      </c>
    </row>
    <row r="19" spans="1:9" ht="12.75">
      <c r="A19" s="6" t="s">
        <v>11</v>
      </c>
      <c r="B19" s="16"/>
      <c r="C19" s="16"/>
      <c r="D19" s="16"/>
      <c r="E19" s="16"/>
      <c r="F19" s="16"/>
      <c r="G19" s="20"/>
      <c r="H19" s="18">
        <v>73.2</v>
      </c>
      <c r="I19" s="15">
        <v>219.85</v>
      </c>
    </row>
    <row r="20" spans="1:9" ht="12.75">
      <c r="A20" s="2" t="s">
        <v>4</v>
      </c>
      <c r="B20" s="15"/>
      <c r="C20" s="15"/>
      <c r="D20" s="15"/>
      <c r="E20" s="15"/>
      <c r="F20" s="15"/>
      <c r="G20" s="15"/>
      <c r="H20" s="15"/>
      <c r="I20" s="15"/>
    </row>
    <row r="21" spans="1:9" ht="12.75">
      <c r="A21" s="5" t="s">
        <v>12</v>
      </c>
      <c r="B21" s="15"/>
      <c r="C21" s="15"/>
      <c r="D21" s="15"/>
      <c r="E21" s="15"/>
      <c r="F21" s="15"/>
      <c r="G21" s="15"/>
      <c r="H21" s="15"/>
      <c r="I21" s="15"/>
    </row>
    <row r="22" spans="1:9" ht="12.75">
      <c r="A22" s="2"/>
      <c r="B22" s="15"/>
      <c r="C22" s="15"/>
      <c r="D22" s="15"/>
      <c r="E22" s="15"/>
      <c r="F22" s="15"/>
      <c r="G22" s="15"/>
      <c r="H22" s="15"/>
      <c r="I22" s="15"/>
    </row>
    <row r="23" spans="1:9" ht="12.75">
      <c r="A23" s="5" t="s">
        <v>13</v>
      </c>
      <c r="B23" s="61">
        <f>SUM(B24:B38)</f>
        <v>23741.5</v>
      </c>
      <c r="C23" s="61">
        <f aca="true" t="shared" si="4" ref="C23:I23">SUM(C24:C38)</f>
        <v>18294.1</v>
      </c>
      <c r="D23" s="61">
        <f t="shared" si="4"/>
        <v>18481.5</v>
      </c>
      <c r="E23" s="61">
        <f t="shared" si="4"/>
        <v>20365.4</v>
      </c>
      <c r="F23" s="61">
        <f t="shared" si="4"/>
        <v>23079.1</v>
      </c>
      <c r="G23" s="61">
        <f t="shared" si="4"/>
        <v>24136.02</v>
      </c>
      <c r="H23" s="61">
        <f t="shared" si="4"/>
        <v>16912.72</v>
      </c>
      <c r="I23" s="61">
        <f t="shared" si="4"/>
        <v>18061.75</v>
      </c>
    </row>
    <row r="24" spans="1:9" ht="12.75">
      <c r="A24" s="2" t="s">
        <v>14</v>
      </c>
      <c r="B24" s="16"/>
      <c r="C24" s="16"/>
      <c r="D24" s="16"/>
      <c r="E24" s="16"/>
      <c r="F24" s="16">
        <v>-38.7</v>
      </c>
      <c r="G24" s="15"/>
      <c r="H24" s="18"/>
      <c r="I24" s="15"/>
    </row>
    <row r="25" spans="1:9" ht="12.75">
      <c r="A25" s="2" t="s">
        <v>15</v>
      </c>
      <c r="B25" s="16">
        <v>523</v>
      </c>
      <c r="C25" s="16">
        <v>361.4</v>
      </c>
      <c r="D25" s="16">
        <v>465.1</v>
      </c>
      <c r="E25" s="16">
        <v>107.6</v>
      </c>
      <c r="F25" s="16">
        <v>355.1</v>
      </c>
      <c r="G25" s="15"/>
      <c r="H25" s="18"/>
      <c r="I25" s="15"/>
    </row>
    <row r="26" spans="1:9" ht="12.75">
      <c r="A26" s="2" t="s">
        <v>16</v>
      </c>
      <c r="B26" s="15"/>
      <c r="C26" s="15"/>
      <c r="D26" s="15"/>
      <c r="E26" s="15"/>
      <c r="F26" s="15"/>
      <c r="G26" s="15"/>
      <c r="H26" s="15"/>
      <c r="I26" s="15"/>
    </row>
    <row r="27" spans="1:9" ht="12.75">
      <c r="A27" s="2" t="s">
        <v>17</v>
      </c>
      <c r="B27" s="16">
        <v>3985.2</v>
      </c>
      <c r="C27" s="16">
        <v>4426.7</v>
      </c>
      <c r="D27" s="16">
        <v>4429.8</v>
      </c>
      <c r="E27" s="16">
        <v>5238.7</v>
      </c>
      <c r="F27" s="16">
        <v>10860.6</v>
      </c>
      <c r="G27" s="17">
        <v>12136.59</v>
      </c>
      <c r="H27" s="18">
        <v>11793.86</v>
      </c>
      <c r="I27" s="17">
        <v>13644.49</v>
      </c>
    </row>
    <row r="28" spans="1:9" ht="12.75">
      <c r="A28" s="2" t="s">
        <v>18</v>
      </c>
      <c r="B28" s="15"/>
      <c r="C28" s="15"/>
      <c r="D28" s="15"/>
      <c r="E28" s="15"/>
      <c r="F28" s="15"/>
      <c r="G28" s="15"/>
      <c r="H28" s="15"/>
      <c r="I28" s="15"/>
    </row>
    <row r="29" spans="1:9" ht="12.75">
      <c r="A29" s="2" t="s">
        <v>19</v>
      </c>
      <c r="B29" s="16"/>
      <c r="C29" s="16"/>
      <c r="D29" s="16"/>
      <c r="E29" s="16"/>
      <c r="F29" s="16"/>
      <c r="G29" s="15"/>
      <c r="H29" s="18"/>
      <c r="I29" s="17">
        <v>2129.14</v>
      </c>
    </row>
    <row r="30" spans="1:9" ht="12.75">
      <c r="A30" s="2" t="s">
        <v>20</v>
      </c>
      <c r="B30" s="15"/>
      <c r="C30" s="15"/>
      <c r="D30" s="15"/>
      <c r="E30" s="15"/>
      <c r="F30" s="15"/>
      <c r="G30" s="15"/>
      <c r="H30" s="15"/>
      <c r="I30" s="15"/>
    </row>
    <row r="31" spans="1:9" ht="12.75">
      <c r="A31" s="2" t="s">
        <v>21</v>
      </c>
      <c r="B31" s="15"/>
      <c r="C31" s="15"/>
      <c r="D31" s="15"/>
      <c r="E31" s="15"/>
      <c r="F31" s="15"/>
      <c r="G31" s="15"/>
      <c r="H31" s="15"/>
      <c r="I31" s="15"/>
    </row>
    <row r="32" spans="1:9" ht="12.75">
      <c r="A32" s="2" t="s">
        <v>22</v>
      </c>
      <c r="B32" s="15"/>
      <c r="C32" s="15"/>
      <c r="D32" s="15"/>
      <c r="E32" s="15"/>
      <c r="F32" s="15"/>
      <c r="G32" s="15"/>
      <c r="H32" s="15"/>
      <c r="I32" s="15"/>
    </row>
    <row r="33" spans="1:9" ht="12.75">
      <c r="A33" s="2" t="s">
        <v>23</v>
      </c>
      <c r="B33" s="16"/>
      <c r="C33" s="16"/>
      <c r="D33" s="16"/>
      <c r="E33" s="16"/>
      <c r="F33" s="16">
        <v>353.1</v>
      </c>
      <c r="G33" s="15">
        <v>14.43</v>
      </c>
      <c r="H33" s="18"/>
      <c r="I33" s="15"/>
    </row>
    <row r="34" spans="1:9" ht="12.75">
      <c r="A34" s="2" t="s">
        <v>24</v>
      </c>
      <c r="B34" s="16">
        <v>19233.3</v>
      </c>
      <c r="C34" s="16">
        <v>13506</v>
      </c>
      <c r="D34" s="16">
        <v>13586.6</v>
      </c>
      <c r="E34" s="16">
        <v>15019.1</v>
      </c>
      <c r="F34" s="16">
        <v>11549</v>
      </c>
      <c r="G34" s="20">
        <v>11549</v>
      </c>
      <c r="H34" s="18"/>
      <c r="I34" s="15"/>
    </row>
    <row r="35" spans="1:9" ht="12.75">
      <c r="A35" s="2" t="s">
        <v>25</v>
      </c>
      <c r="B35" s="16"/>
      <c r="C35" s="16"/>
      <c r="D35" s="16"/>
      <c r="E35" s="16"/>
      <c r="F35" s="16"/>
      <c r="G35" s="20"/>
      <c r="H35" s="18">
        <v>12.42</v>
      </c>
      <c r="I35" s="15">
        <v>10.99</v>
      </c>
    </row>
    <row r="36" spans="1:9" ht="12.75">
      <c r="A36" s="2" t="s">
        <v>26</v>
      </c>
      <c r="B36" s="16"/>
      <c r="C36" s="16"/>
      <c r="D36" s="16"/>
      <c r="E36" s="16"/>
      <c r="F36" s="16"/>
      <c r="G36" s="20"/>
      <c r="H36" s="18">
        <v>104.66</v>
      </c>
      <c r="I36" s="15">
        <v>153.69</v>
      </c>
    </row>
    <row r="37" spans="1:9" ht="12.75">
      <c r="A37" s="6" t="s">
        <v>27</v>
      </c>
      <c r="B37" s="16"/>
      <c r="C37" s="16"/>
      <c r="D37" s="16"/>
      <c r="E37" s="16"/>
      <c r="F37" s="16"/>
      <c r="G37" s="20">
        <v>436</v>
      </c>
      <c r="H37" s="20">
        <v>5001.78</v>
      </c>
      <c r="I37" s="17">
        <v>2064.74</v>
      </c>
    </row>
    <row r="38" spans="1:9" ht="12.75">
      <c r="A38" s="6" t="s">
        <v>28</v>
      </c>
      <c r="B38" s="16"/>
      <c r="C38" s="16"/>
      <c r="D38" s="16"/>
      <c r="E38" s="16"/>
      <c r="F38" s="16"/>
      <c r="G38" s="20"/>
      <c r="H38" s="18"/>
      <c r="I38" s="15">
        <v>58.7</v>
      </c>
    </row>
    <row r="39" spans="1:9" ht="12.75">
      <c r="A39" s="2"/>
      <c r="B39" s="15"/>
      <c r="C39" s="15"/>
      <c r="D39" s="15"/>
      <c r="E39" s="15"/>
      <c r="F39" s="15"/>
      <c r="G39" s="15"/>
      <c r="H39" s="15"/>
      <c r="I39" s="15"/>
    </row>
    <row r="40" spans="1:9" ht="12.75">
      <c r="A40" s="5" t="s">
        <v>29</v>
      </c>
      <c r="B40" s="61">
        <f>SUM(B41:B43)</f>
        <v>61792.450000000004</v>
      </c>
      <c r="C40" s="61">
        <f aca="true" t="shared" si="5" ref="C40:I40">SUM(C41:C43)</f>
        <v>69986.45</v>
      </c>
      <c r="D40" s="61">
        <f t="shared" si="5"/>
        <v>64195.45</v>
      </c>
      <c r="E40" s="61">
        <f t="shared" si="5"/>
        <v>67032.35</v>
      </c>
      <c r="F40" s="61">
        <f t="shared" si="5"/>
        <v>72178.65</v>
      </c>
      <c r="G40" s="61">
        <f t="shared" si="5"/>
        <v>9560.83</v>
      </c>
      <c r="H40" s="61">
        <f t="shared" si="5"/>
        <v>15876.88</v>
      </c>
      <c r="I40" s="61">
        <f t="shared" si="5"/>
        <v>15091.849999999999</v>
      </c>
    </row>
    <row r="41" spans="1:9" ht="12.75">
      <c r="A41" s="2" t="s">
        <v>30</v>
      </c>
      <c r="B41" s="16">
        <v>21100.4</v>
      </c>
      <c r="C41" s="16">
        <v>23223</v>
      </c>
      <c r="D41" s="16">
        <v>14229.8</v>
      </c>
      <c r="E41" s="16">
        <v>13565.6</v>
      </c>
      <c r="F41" s="16">
        <v>43168.7</v>
      </c>
      <c r="G41" s="20"/>
      <c r="H41" s="18"/>
      <c r="I41" s="15"/>
    </row>
    <row r="42" spans="1:9" ht="12.75">
      <c r="A42" s="2" t="s">
        <v>31</v>
      </c>
      <c r="B42" s="16">
        <v>40692.05</v>
      </c>
      <c r="C42" s="16">
        <v>46763.45</v>
      </c>
      <c r="D42" s="16">
        <v>49965.65</v>
      </c>
      <c r="E42" s="16">
        <v>53466.75</v>
      </c>
      <c r="F42" s="16">
        <v>29009.95</v>
      </c>
      <c r="G42" s="20">
        <v>8105.9</v>
      </c>
      <c r="H42" s="20">
        <v>8105.9</v>
      </c>
      <c r="I42" s="20">
        <v>8105.9</v>
      </c>
    </row>
    <row r="43" spans="1:9" ht="12.75">
      <c r="A43" s="2" t="s">
        <v>32</v>
      </c>
      <c r="B43" s="16"/>
      <c r="C43" s="16"/>
      <c r="D43" s="16"/>
      <c r="E43" s="16"/>
      <c r="F43" s="16"/>
      <c r="G43" s="20">
        <v>1454.93</v>
      </c>
      <c r="H43" s="20">
        <v>7770.98</v>
      </c>
      <c r="I43" s="17">
        <v>6985.95</v>
      </c>
    </row>
    <row r="44" spans="1:9" ht="12.75">
      <c r="A44" s="2"/>
      <c r="B44" s="15"/>
      <c r="C44" s="15"/>
      <c r="D44" s="15"/>
      <c r="E44" s="15"/>
      <c r="F44" s="15"/>
      <c r="G44" s="15"/>
      <c r="H44" s="15"/>
      <c r="I44" s="15"/>
    </row>
    <row r="45" spans="1:9" ht="12.75">
      <c r="A45" s="5" t="s">
        <v>33</v>
      </c>
      <c r="B45" s="61">
        <f>SUM(B46:B56)</f>
        <v>12714.64</v>
      </c>
      <c r="C45" s="61">
        <f aca="true" t="shared" si="6" ref="C45:I45">SUM(C46:C56)</f>
        <v>12640.439999999999</v>
      </c>
      <c r="D45" s="61">
        <f t="shared" si="6"/>
        <v>12612.34</v>
      </c>
      <c r="E45" s="61">
        <f t="shared" si="6"/>
        <v>12615.939999999999</v>
      </c>
      <c r="F45" s="61">
        <f t="shared" si="6"/>
        <v>12657.64</v>
      </c>
      <c r="G45" s="61">
        <f t="shared" si="6"/>
        <v>1.1</v>
      </c>
      <c r="H45" s="61">
        <f t="shared" si="6"/>
        <v>43.225</v>
      </c>
      <c r="I45" s="61">
        <f t="shared" si="6"/>
        <v>1952.589</v>
      </c>
    </row>
    <row r="46" spans="1:9" ht="12.75">
      <c r="A46" s="2" t="s">
        <v>34</v>
      </c>
      <c r="B46" s="16">
        <v>103.5</v>
      </c>
      <c r="C46" s="16">
        <v>29.3</v>
      </c>
      <c r="D46" s="16">
        <v>1.2</v>
      </c>
      <c r="E46" s="16">
        <v>4.8</v>
      </c>
      <c r="F46" s="16">
        <v>46.5</v>
      </c>
      <c r="G46" s="20"/>
      <c r="H46" s="18"/>
      <c r="I46" s="15"/>
    </row>
    <row r="47" spans="1:9" ht="12.75">
      <c r="A47" s="6" t="s">
        <v>35</v>
      </c>
      <c r="B47" s="15"/>
      <c r="C47" s="15"/>
      <c r="D47" s="15"/>
      <c r="E47" s="15"/>
      <c r="F47" s="15"/>
      <c r="G47" s="15"/>
      <c r="H47" s="15"/>
      <c r="I47" s="15"/>
    </row>
    <row r="48" spans="1:9" ht="12.75">
      <c r="A48" s="6" t="s">
        <v>36</v>
      </c>
      <c r="B48" s="15"/>
      <c r="C48" s="15"/>
      <c r="D48" s="15"/>
      <c r="E48" s="15"/>
      <c r="F48" s="15"/>
      <c r="G48" s="15"/>
      <c r="H48" s="15"/>
      <c r="I48" s="15"/>
    </row>
    <row r="49" spans="1:9" ht="12.75">
      <c r="A49" s="6" t="s">
        <v>37</v>
      </c>
      <c r="B49" s="16"/>
      <c r="C49" s="16"/>
      <c r="D49" s="16"/>
      <c r="E49" s="16"/>
      <c r="F49" s="16"/>
      <c r="G49" s="20">
        <v>0.27</v>
      </c>
      <c r="H49" s="18"/>
      <c r="I49" s="15"/>
    </row>
    <row r="50" spans="1:9" ht="12.75">
      <c r="A50" s="9" t="s">
        <v>38</v>
      </c>
      <c r="B50" s="15"/>
      <c r="C50" s="15"/>
      <c r="D50" s="15"/>
      <c r="E50" s="15"/>
      <c r="F50" s="15"/>
      <c r="G50" s="15"/>
      <c r="H50" s="15"/>
      <c r="I50" s="15"/>
    </row>
    <row r="51" spans="1:9" ht="12.75">
      <c r="A51" s="6" t="s">
        <v>39</v>
      </c>
      <c r="B51" s="16"/>
      <c r="C51" s="16"/>
      <c r="D51" s="16"/>
      <c r="E51" s="16"/>
      <c r="F51" s="16"/>
      <c r="G51" s="20"/>
      <c r="H51" s="18"/>
      <c r="I51" s="17">
        <v>1609.13</v>
      </c>
    </row>
    <row r="52" spans="1:9" ht="12.75">
      <c r="A52" s="6" t="s">
        <v>40</v>
      </c>
      <c r="B52" s="15"/>
      <c r="C52" s="15"/>
      <c r="D52" s="15"/>
      <c r="E52" s="15"/>
      <c r="F52" s="15"/>
      <c r="G52" s="15"/>
      <c r="H52" s="15"/>
      <c r="I52" s="15"/>
    </row>
    <row r="53" spans="1:9" ht="12.75">
      <c r="A53" s="6" t="s">
        <v>41</v>
      </c>
      <c r="B53" s="16"/>
      <c r="C53" s="16"/>
      <c r="D53" s="16"/>
      <c r="E53" s="16"/>
      <c r="F53" s="16"/>
      <c r="G53" s="20">
        <v>0.83</v>
      </c>
      <c r="H53" s="18">
        <v>26.3</v>
      </c>
      <c r="I53" s="15">
        <v>191.82</v>
      </c>
    </row>
    <row r="54" spans="1:9" ht="12.75">
      <c r="A54" s="6" t="s">
        <v>42</v>
      </c>
      <c r="B54" s="15"/>
      <c r="C54" s="15"/>
      <c r="D54" s="15"/>
      <c r="E54" s="15"/>
      <c r="F54" s="15"/>
      <c r="G54" s="15"/>
      <c r="H54" s="15"/>
      <c r="I54" s="15"/>
    </row>
    <row r="55" spans="1:9" ht="12.75">
      <c r="A55" s="9" t="s">
        <v>43</v>
      </c>
      <c r="B55" s="15"/>
      <c r="C55" s="15"/>
      <c r="D55" s="15"/>
      <c r="E55" s="15"/>
      <c r="F55" s="15"/>
      <c r="G55" s="15"/>
      <c r="H55" s="15"/>
      <c r="I55" s="15"/>
    </row>
    <row r="56" spans="1:9" ht="12.75">
      <c r="A56" s="9" t="s">
        <v>44</v>
      </c>
      <c r="B56" s="15">
        <v>12611.14</v>
      </c>
      <c r="C56" s="15">
        <v>12611.14</v>
      </c>
      <c r="D56" s="15">
        <v>12611.14</v>
      </c>
      <c r="E56" s="15">
        <v>12611.14</v>
      </c>
      <c r="F56" s="15">
        <v>12611.14</v>
      </c>
      <c r="G56" s="15"/>
      <c r="H56" s="15">
        <v>16.925</v>
      </c>
      <c r="I56" s="15">
        <v>151.639</v>
      </c>
    </row>
    <row r="57" spans="1:9" ht="12.75">
      <c r="A57" s="9"/>
      <c r="B57" s="15"/>
      <c r="C57" s="15"/>
      <c r="D57" s="15"/>
      <c r="E57" s="15"/>
      <c r="F57" s="15"/>
      <c r="G57" s="15"/>
      <c r="H57" s="15"/>
      <c r="I57" s="15"/>
    </row>
    <row r="58" spans="1:9" ht="12.75">
      <c r="A58" s="4" t="s">
        <v>45</v>
      </c>
      <c r="B58" s="19">
        <f>SUM(B59:B65)</f>
        <v>0</v>
      </c>
      <c r="C58" s="19">
        <f aca="true" t="shared" si="7" ref="C58:I58">SUM(C59:C65)</f>
        <v>0</v>
      </c>
      <c r="D58" s="19">
        <f t="shared" si="7"/>
        <v>0</v>
      </c>
      <c r="E58" s="19">
        <f t="shared" si="7"/>
        <v>0</v>
      </c>
      <c r="F58" s="19">
        <f t="shared" si="7"/>
        <v>0</v>
      </c>
      <c r="G58" s="19">
        <f t="shared" si="7"/>
        <v>0</v>
      </c>
      <c r="H58" s="19">
        <f t="shared" si="7"/>
        <v>0</v>
      </c>
      <c r="I58" s="19">
        <f t="shared" si="7"/>
        <v>0</v>
      </c>
    </row>
    <row r="59" spans="1:9" ht="12.75">
      <c r="A59" s="2" t="s">
        <v>46</v>
      </c>
      <c r="B59" s="15"/>
      <c r="C59" s="15"/>
      <c r="D59" s="15"/>
      <c r="E59" s="15"/>
      <c r="F59" s="15"/>
      <c r="G59" s="15"/>
      <c r="H59" s="15"/>
      <c r="I59" s="15"/>
    </row>
    <row r="60" spans="1:9" ht="12.75">
      <c r="A60" s="2" t="s">
        <v>47</v>
      </c>
      <c r="B60" s="15"/>
      <c r="C60" s="15"/>
      <c r="D60" s="15"/>
      <c r="E60" s="15"/>
      <c r="F60" s="15"/>
      <c r="G60" s="15"/>
      <c r="H60" s="15"/>
      <c r="I60" s="15"/>
    </row>
    <row r="61" spans="1:9" ht="12.75">
      <c r="A61" s="2" t="s">
        <v>48</v>
      </c>
      <c r="B61" s="15"/>
      <c r="C61" s="15"/>
      <c r="D61" s="15"/>
      <c r="E61" s="15"/>
      <c r="F61" s="15"/>
      <c r="G61" s="15"/>
      <c r="H61" s="15"/>
      <c r="I61" s="15"/>
    </row>
    <row r="62" spans="1:9" ht="12.75">
      <c r="A62" s="2" t="s">
        <v>49</v>
      </c>
      <c r="B62" s="15"/>
      <c r="C62" s="15"/>
      <c r="D62" s="15"/>
      <c r="E62" s="15"/>
      <c r="F62" s="15"/>
      <c r="G62" s="15"/>
      <c r="H62" s="15"/>
      <c r="I62" s="15"/>
    </row>
    <row r="63" spans="1:9" ht="12.75">
      <c r="A63" s="2" t="s">
        <v>50</v>
      </c>
      <c r="B63" s="15"/>
      <c r="C63" s="15"/>
      <c r="D63" s="15"/>
      <c r="E63" s="15"/>
      <c r="F63" s="15"/>
      <c r="G63" s="15"/>
      <c r="H63" s="15"/>
      <c r="I63" s="15"/>
    </row>
    <row r="64" spans="1:9" ht="12.75">
      <c r="A64" s="2" t="s">
        <v>51</v>
      </c>
      <c r="B64" s="15"/>
      <c r="C64" s="15"/>
      <c r="D64" s="15"/>
      <c r="E64" s="15"/>
      <c r="F64" s="15"/>
      <c r="G64" s="15"/>
      <c r="H64" s="15"/>
      <c r="I64" s="15"/>
    </row>
    <row r="65" spans="1:9" ht="12.75">
      <c r="A65" s="2" t="s">
        <v>52</v>
      </c>
      <c r="B65" s="15"/>
      <c r="C65" s="15"/>
      <c r="D65" s="15"/>
      <c r="E65" s="15"/>
      <c r="F65" s="15"/>
      <c r="G65" s="15"/>
      <c r="H65" s="15"/>
      <c r="I65" s="15"/>
    </row>
    <row r="66" spans="1:9" ht="12.75">
      <c r="A66" s="2"/>
      <c r="B66" s="15"/>
      <c r="C66" s="15"/>
      <c r="D66" s="15"/>
      <c r="E66" s="15"/>
      <c r="F66" s="15"/>
      <c r="G66" s="15"/>
      <c r="H66" s="15"/>
      <c r="I66" s="15"/>
    </row>
    <row r="67" spans="1:9" ht="12.75">
      <c r="A67" s="4" t="s">
        <v>53</v>
      </c>
      <c r="B67" s="19">
        <f>SUM(B68:B70)</f>
        <v>3800.3</v>
      </c>
      <c r="C67" s="19">
        <f aca="true" t="shared" si="8" ref="C67:I67">SUM(C68:C70)</f>
        <v>2184.4</v>
      </c>
      <c r="D67" s="19">
        <f t="shared" si="8"/>
        <v>3265.1</v>
      </c>
      <c r="E67" s="19">
        <f t="shared" si="8"/>
        <v>2435</v>
      </c>
      <c r="F67" s="19">
        <f t="shared" si="8"/>
        <v>2875.2</v>
      </c>
      <c r="G67" s="19">
        <f t="shared" si="8"/>
        <v>2423.61</v>
      </c>
      <c r="H67" s="19">
        <f t="shared" si="8"/>
        <v>1301.8000000000002</v>
      </c>
      <c r="I67" s="19">
        <f t="shared" si="8"/>
        <v>70.21</v>
      </c>
    </row>
    <row r="68" spans="1:9" ht="12.75">
      <c r="A68" s="2" t="s">
        <v>54</v>
      </c>
      <c r="B68" s="16">
        <v>42.2</v>
      </c>
      <c r="C68" s="16"/>
      <c r="D68" s="16">
        <v>16.6</v>
      </c>
      <c r="E68" s="16"/>
      <c r="F68" s="16"/>
      <c r="G68" s="15"/>
      <c r="H68" s="18"/>
      <c r="I68" s="15"/>
    </row>
    <row r="69" spans="1:9" ht="12.75">
      <c r="A69" s="2" t="s">
        <v>55</v>
      </c>
      <c r="B69" s="16">
        <v>3394.8</v>
      </c>
      <c r="C69" s="16">
        <v>1963.8</v>
      </c>
      <c r="D69" s="16">
        <v>3063.4</v>
      </c>
      <c r="E69" s="16">
        <v>2271.7</v>
      </c>
      <c r="F69" s="16">
        <v>2739.2</v>
      </c>
      <c r="G69" s="17">
        <v>2321.69</v>
      </c>
      <c r="H69" s="18">
        <v>1224.92</v>
      </c>
      <c r="I69" s="15"/>
    </row>
    <row r="70" spans="1:9" ht="12.75">
      <c r="A70" s="2" t="s">
        <v>56</v>
      </c>
      <c r="B70" s="16">
        <v>363.3</v>
      </c>
      <c r="C70" s="16">
        <v>220.6</v>
      </c>
      <c r="D70" s="16">
        <v>185.1</v>
      </c>
      <c r="E70" s="16">
        <v>163.3</v>
      </c>
      <c r="F70" s="16">
        <v>136</v>
      </c>
      <c r="G70" s="15">
        <v>101.92</v>
      </c>
      <c r="H70" s="18">
        <v>76.88</v>
      </c>
      <c r="I70" s="20">
        <v>70.21</v>
      </c>
    </row>
    <row r="71" spans="1:9" ht="12.75">
      <c r="A71" s="2"/>
      <c r="B71" s="15"/>
      <c r="C71" s="15"/>
      <c r="D71" s="15"/>
      <c r="E71" s="15"/>
      <c r="F71" s="15"/>
      <c r="G71" s="15"/>
      <c r="H71" s="15"/>
      <c r="I71" s="15"/>
    </row>
    <row r="72" spans="1:9" ht="12.75">
      <c r="A72" s="4" t="s">
        <v>57</v>
      </c>
      <c r="B72" s="19">
        <f>B73</f>
        <v>0</v>
      </c>
      <c r="C72" s="19">
        <f aca="true" t="shared" si="9" ref="C72:I72">C73</f>
        <v>0</v>
      </c>
      <c r="D72" s="19">
        <f t="shared" si="9"/>
        <v>0</v>
      </c>
      <c r="E72" s="19">
        <f t="shared" si="9"/>
        <v>0</v>
      </c>
      <c r="F72" s="19">
        <f t="shared" si="9"/>
        <v>0</v>
      </c>
      <c r="G72" s="19">
        <f t="shared" si="9"/>
        <v>181013.82</v>
      </c>
      <c r="H72" s="19">
        <f t="shared" si="9"/>
        <v>179359.09</v>
      </c>
      <c r="I72" s="19">
        <f t="shared" si="9"/>
        <v>277407.74</v>
      </c>
    </row>
    <row r="73" spans="1:9" ht="12.75">
      <c r="A73" s="2" t="s">
        <v>58</v>
      </c>
      <c r="B73" s="16"/>
      <c r="C73" s="16"/>
      <c r="D73" s="16"/>
      <c r="E73" s="16"/>
      <c r="F73" s="16"/>
      <c r="G73" s="17">
        <v>181013.82</v>
      </c>
      <c r="H73" s="18">
        <v>179359.09</v>
      </c>
      <c r="I73" s="17">
        <v>277407.74</v>
      </c>
    </row>
    <row r="74" spans="1:9" ht="12.75">
      <c r="A74" s="2"/>
      <c r="B74" s="15"/>
      <c r="C74" s="15"/>
      <c r="D74" s="15"/>
      <c r="E74" s="15"/>
      <c r="F74" s="15"/>
      <c r="G74" s="15"/>
      <c r="H74" s="15"/>
      <c r="I74" s="15"/>
    </row>
    <row r="75" spans="1:9" ht="12.75">
      <c r="A75" s="4" t="s">
        <v>59</v>
      </c>
      <c r="B75" s="15"/>
      <c r="C75" s="15"/>
      <c r="D75" s="15"/>
      <c r="E75" s="15"/>
      <c r="F75" s="15"/>
      <c r="G75" s="15"/>
      <c r="H75" s="15"/>
      <c r="I75" s="15"/>
    </row>
    <row r="76" spans="1:9" ht="12.75">
      <c r="A76" s="2" t="s">
        <v>60</v>
      </c>
      <c r="B76" s="15"/>
      <c r="C76" s="15"/>
      <c r="D76" s="15"/>
      <c r="E76" s="15"/>
      <c r="F76" s="15"/>
      <c r="G76" s="15"/>
      <c r="H76" s="15"/>
      <c r="I76" s="15"/>
    </row>
    <row r="77" spans="1:9" ht="12.75">
      <c r="A77" s="4" t="s">
        <v>61</v>
      </c>
      <c r="B77" s="15"/>
      <c r="C77" s="15"/>
      <c r="D77" s="15"/>
      <c r="E77" s="15"/>
      <c r="F77" s="15"/>
      <c r="G77" s="15"/>
      <c r="H77" s="15"/>
      <c r="I77" s="15"/>
    </row>
    <row r="78" spans="1:9" ht="12.75">
      <c r="A78" s="2" t="s">
        <v>62</v>
      </c>
      <c r="B78" s="15"/>
      <c r="C78" s="15"/>
      <c r="D78" s="15"/>
      <c r="E78" s="15"/>
      <c r="F78" s="15"/>
      <c r="G78" s="15"/>
      <c r="H78" s="15"/>
      <c r="I78" s="15"/>
    </row>
    <row r="79" spans="1:9" ht="12.75">
      <c r="A79" s="4" t="s">
        <v>63</v>
      </c>
      <c r="B79" s="19">
        <f>B80</f>
        <v>1983.8</v>
      </c>
      <c r="C79" s="19">
        <f aca="true" t="shared" si="10" ref="C79:I79">C80</f>
        <v>2189.7</v>
      </c>
      <c r="D79" s="19">
        <f t="shared" si="10"/>
        <v>2301.8</v>
      </c>
      <c r="E79" s="19">
        <f t="shared" si="10"/>
        <v>1895.7</v>
      </c>
      <c r="F79" s="19">
        <f t="shared" si="10"/>
        <v>1179.5</v>
      </c>
      <c r="G79" s="19">
        <f t="shared" si="10"/>
        <v>545.5</v>
      </c>
      <c r="H79" s="19">
        <f t="shared" si="10"/>
        <v>386.91</v>
      </c>
      <c r="I79" s="19">
        <f t="shared" si="10"/>
        <v>287.3</v>
      </c>
    </row>
    <row r="80" spans="1:9" ht="12.75">
      <c r="A80" s="2" t="s">
        <v>64</v>
      </c>
      <c r="B80" s="16">
        <v>1983.8</v>
      </c>
      <c r="C80" s="16">
        <v>2189.7</v>
      </c>
      <c r="D80" s="16">
        <v>2301.8</v>
      </c>
      <c r="E80" s="16">
        <v>1895.7</v>
      </c>
      <c r="F80" s="16">
        <v>1179.5</v>
      </c>
      <c r="G80" s="20">
        <v>545.5</v>
      </c>
      <c r="H80" s="20">
        <v>386.91</v>
      </c>
      <c r="I80" s="15">
        <v>287.3</v>
      </c>
    </row>
    <row r="81" spans="1:9" ht="12.75">
      <c r="A81" s="2"/>
      <c r="B81" s="15"/>
      <c r="C81" s="15"/>
      <c r="D81" s="15"/>
      <c r="E81" s="15"/>
      <c r="F81" s="15"/>
      <c r="G81" s="15"/>
      <c r="H81" s="15"/>
      <c r="I81" s="15"/>
    </row>
    <row r="82" spans="1:9" ht="12.75">
      <c r="A82" s="4" t="s">
        <v>65</v>
      </c>
      <c r="B82" s="19">
        <f>SUM(B83:B85)</f>
        <v>0</v>
      </c>
      <c r="C82" s="19">
        <f aca="true" t="shared" si="11" ref="C82:I82">SUM(C83:C85)</f>
        <v>0</v>
      </c>
      <c r="D82" s="19">
        <f t="shared" si="11"/>
        <v>0</v>
      </c>
      <c r="E82" s="19">
        <f t="shared" si="11"/>
        <v>0</v>
      </c>
      <c r="F82" s="19">
        <f t="shared" si="11"/>
        <v>0</v>
      </c>
      <c r="G82" s="19">
        <f t="shared" si="11"/>
        <v>0</v>
      </c>
      <c r="H82" s="19">
        <f t="shared" si="11"/>
        <v>0</v>
      </c>
      <c r="I82" s="19">
        <f t="shared" si="11"/>
        <v>3981.3</v>
      </c>
    </row>
    <row r="83" spans="1:9" ht="12.75">
      <c r="A83" s="2" t="s">
        <v>66</v>
      </c>
      <c r="B83" s="15"/>
      <c r="C83" s="15"/>
      <c r="D83" s="15"/>
      <c r="E83" s="15"/>
      <c r="F83" s="15"/>
      <c r="G83" s="15"/>
      <c r="H83" s="15"/>
      <c r="I83" s="15"/>
    </row>
    <row r="84" spans="1:9" ht="12.75">
      <c r="A84" s="2" t="s">
        <v>67</v>
      </c>
      <c r="B84" s="15"/>
      <c r="C84" s="15"/>
      <c r="D84" s="15"/>
      <c r="E84" s="15"/>
      <c r="F84" s="15"/>
      <c r="G84" s="15"/>
      <c r="H84" s="15"/>
      <c r="I84" s="15"/>
    </row>
    <row r="85" spans="1:9" ht="12.75">
      <c r="A85" s="2" t="s">
        <v>68</v>
      </c>
      <c r="B85" s="16"/>
      <c r="C85" s="16"/>
      <c r="D85" s="16"/>
      <c r="E85" s="16"/>
      <c r="F85" s="16"/>
      <c r="G85" s="15"/>
      <c r="H85" s="18"/>
      <c r="I85" s="17">
        <v>3981.3</v>
      </c>
    </row>
    <row r="86" spans="1:9" ht="12.75">
      <c r="A86" s="2"/>
      <c r="B86" s="15"/>
      <c r="C86" s="15"/>
      <c r="D86" s="15"/>
      <c r="E86" s="15"/>
      <c r="F86" s="15"/>
      <c r="G86" s="15"/>
      <c r="H86" s="15"/>
      <c r="I86" s="15"/>
    </row>
    <row r="87" spans="1:9" ht="12.75">
      <c r="A87" s="4" t="s">
        <v>69</v>
      </c>
      <c r="B87" s="19">
        <f>SUM(B88:B95)</f>
        <v>44865.46</v>
      </c>
      <c r="C87" s="19">
        <f aca="true" t="shared" si="12" ref="C87:I87">SUM(C88:C95)</f>
        <v>46174.86</v>
      </c>
      <c r="D87" s="19">
        <f t="shared" si="12"/>
        <v>42907.66</v>
      </c>
      <c r="E87" s="19">
        <f t="shared" si="12"/>
        <v>35629.96000000001</v>
      </c>
      <c r="F87" s="19">
        <f t="shared" si="12"/>
        <v>35206.96</v>
      </c>
      <c r="G87" s="19">
        <f t="shared" si="12"/>
        <v>11660.210000000003</v>
      </c>
      <c r="H87" s="19">
        <f t="shared" si="12"/>
        <v>18762.310000000005</v>
      </c>
      <c r="I87" s="19">
        <f t="shared" si="12"/>
        <v>11057.62</v>
      </c>
    </row>
    <row r="88" spans="1:9" ht="12.75">
      <c r="A88" s="2" t="s">
        <v>70</v>
      </c>
      <c r="B88" s="25"/>
      <c r="C88" s="25"/>
      <c r="D88" s="25"/>
      <c r="E88" s="25"/>
      <c r="F88" s="25"/>
      <c r="G88" s="15"/>
      <c r="H88" s="18">
        <v>511</v>
      </c>
      <c r="I88" s="17">
        <v>1422.75</v>
      </c>
    </row>
    <row r="89" spans="1:9" ht="12.75">
      <c r="A89" s="2" t="s">
        <v>71</v>
      </c>
      <c r="B89" s="16">
        <v>13669.3</v>
      </c>
      <c r="C89" s="16">
        <v>15150.1</v>
      </c>
      <c r="D89" s="16">
        <v>13790.2</v>
      </c>
      <c r="E89" s="16">
        <v>6380</v>
      </c>
      <c r="F89" s="16">
        <v>5107.6</v>
      </c>
      <c r="G89" s="17">
        <v>9999.29</v>
      </c>
      <c r="H89" s="18">
        <v>11667.1</v>
      </c>
      <c r="I89" s="17">
        <v>5443.25</v>
      </c>
    </row>
    <row r="90" spans="1:9" ht="12.75">
      <c r="A90" s="2" t="s">
        <v>72</v>
      </c>
      <c r="B90" s="16">
        <v>3368.4</v>
      </c>
      <c r="C90" s="16">
        <v>4348.4</v>
      </c>
      <c r="D90" s="16">
        <v>2785.3</v>
      </c>
      <c r="E90" s="16">
        <v>3589.4</v>
      </c>
      <c r="F90" s="16">
        <v>3091.7</v>
      </c>
      <c r="G90" s="20"/>
      <c r="H90" s="18"/>
      <c r="I90" s="15"/>
    </row>
    <row r="91" spans="1:9" ht="12.75">
      <c r="A91" s="2" t="s">
        <v>73</v>
      </c>
      <c r="B91" s="16">
        <v>13678.86</v>
      </c>
      <c r="C91" s="16">
        <v>13678.86</v>
      </c>
      <c r="D91" s="16">
        <v>13678.86</v>
      </c>
      <c r="E91" s="16">
        <v>13678.86</v>
      </c>
      <c r="F91" s="16">
        <v>13678.86</v>
      </c>
      <c r="G91" s="20"/>
      <c r="H91" s="18"/>
      <c r="I91" s="15"/>
    </row>
    <row r="92" spans="1:9" ht="12.75">
      <c r="A92" s="2" t="s">
        <v>74</v>
      </c>
      <c r="B92" s="16"/>
      <c r="C92" s="16"/>
      <c r="D92" s="16"/>
      <c r="E92" s="16"/>
      <c r="F92" s="16"/>
      <c r="G92" s="20">
        <v>284.03</v>
      </c>
      <c r="H92" s="18">
        <v>4222.34</v>
      </c>
      <c r="I92" s="17">
        <v>2646.83</v>
      </c>
    </row>
    <row r="93" spans="1:9" ht="12.75">
      <c r="A93" s="2" t="s">
        <v>75</v>
      </c>
      <c r="B93" s="16">
        <v>4394.9</v>
      </c>
      <c r="C93" s="16">
        <v>3243.5</v>
      </c>
      <c r="D93" s="16">
        <v>2899.3</v>
      </c>
      <c r="E93" s="16">
        <v>2227.7</v>
      </c>
      <c r="F93" s="16">
        <v>3574.8</v>
      </c>
      <c r="G93" s="20">
        <v>32.51</v>
      </c>
      <c r="H93" s="18">
        <v>1399.83</v>
      </c>
      <c r="I93" s="15">
        <v>558.26</v>
      </c>
    </row>
    <row r="94" spans="1:9" ht="12.75">
      <c r="A94" s="2" t="s">
        <v>76</v>
      </c>
      <c r="B94" s="16">
        <v>9754</v>
      </c>
      <c r="C94" s="16">
        <v>9754</v>
      </c>
      <c r="D94" s="16">
        <v>9754</v>
      </c>
      <c r="E94" s="16">
        <v>9754</v>
      </c>
      <c r="F94" s="16">
        <v>9754</v>
      </c>
      <c r="G94" s="20"/>
      <c r="H94" s="18"/>
      <c r="I94" s="15"/>
    </row>
    <row r="95" spans="1:9" ht="12.75">
      <c r="A95" s="6" t="s">
        <v>77</v>
      </c>
      <c r="B95" s="16"/>
      <c r="C95" s="16"/>
      <c r="D95" s="16"/>
      <c r="E95" s="16"/>
      <c r="F95" s="16"/>
      <c r="G95" s="20">
        <v>1344.38</v>
      </c>
      <c r="H95" s="18">
        <v>962.04</v>
      </c>
      <c r="I95" s="15">
        <v>986.53</v>
      </c>
    </row>
    <row r="96" spans="1:9" ht="12.75">
      <c r="A96" s="6"/>
      <c r="B96" s="15"/>
      <c r="C96" s="15"/>
      <c r="D96" s="15"/>
      <c r="E96" s="15"/>
      <c r="F96" s="15"/>
      <c r="G96" s="15"/>
      <c r="H96" s="15"/>
      <c r="I96" s="15"/>
    </row>
    <row r="97" spans="1:9" ht="12.75">
      <c r="A97" s="4" t="s">
        <v>78</v>
      </c>
      <c r="B97" s="19">
        <f>SUM(B98:B105)</f>
        <v>13155.3</v>
      </c>
      <c r="C97" s="19">
        <f aca="true" t="shared" si="13" ref="C97:I97">SUM(C98:C105)</f>
        <v>10653.599999999999</v>
      </c>
      <c r="D97" s="19">
        <f t="shared" si="13"/>
        <v>18446</v>
      </c>
      <c r="E97" s="19">
        <f t="shared" si="13"/>
        <v>13727.4</v>
      </c>
      <c r="F97" s="19">
        <f t="shared" si="13"/>
        <v>11757.8</v>
      </c>
      <c r="G97" s="19">
        <f t="shared" si="13"/>
        <v>846.57</v>
      </c>
      <c r="H97" s="19">
        <f t="shared" si="13"/>
        <v>5127.199999999999</v>
      </c>
      <c r="I97" s="19">
        <f t="shared" si="13"/>
        <v>6382.3</v>
      </c>
    </row>
    <row r="98" spans="1:9" ht="12.75">
      <c r="A98" s="2" t="s">
        <v>79</v>
      </c>
      <c r="B98" s="16">
        <v>8439.3</v>
      </c>
      <c r="C98" s="16">
        <v>6617.9</v>
      </c>
      <c r="D98" s="16">
        <v>11959.9</v>
      </c>
      <c r="E98" s="16">
        <v>10939.3</v>
      </c>
      <c r="F98" s="16">
        <v>8637.4</v>
      </c>
      <c r="G98" s="20"/>
      <c r="H98" s="18"/>
      <c r="I98" s="15"/>
    </row>
    <row r="99" spans="1:9" ht="12.75">
      <c r="A99" s="2" t="s">
        <v>80</v>
      </c>
      <c r="B99" s="16"/>
      <c r="C99" s="16"/>
      <c r="D99" s="16"/>
      <c r="E99" s="16"/>
      <c r="F99" s="16"/>
      <c r="G99" s="20">
        <v>679.61</v>
      </c>
      <c r="H99" s="18">
        <v>4276.32</v>
      </c>
      <c r="I99" s="17">
        <v>5731.83</v>
      </c>
    </row>
    <row r="100" spans="1:9" ht="12.75">
      <c r="A100" s="6" t="s">
        <v>81</v>
      </c>
      <c r="B100" s="15"/>
      <c r="C100" s="15"/>
      <c r="D100" s="15"/>
      <c r="E100" s="15"/>
      <c r="F100" s="15"/>
      <c r="G100" s="15"/>
      <c r="H100" s="15"/>
      <c r="I100" s="15"/>
    </row>
    <row r="101" spans="1:9" ht="12.75">
      <c r="A101" s="2" t="s">
        <v>82</v>
      </c>
      <c r="B101" s="16">
        <v>4716</v>
      </c>
      <c r="C101" s="16">
        <v>4035.7</v>
      </c>
      <c r="D101" s="16">
        <v>6486.1</v>
      </c>
      <c r="E101" s="16">
        <v>2788.1</v>
      </c>
      <c r="F101" s="16">
        <v>3120.4</v>
      </c>
      <c r="G101" s="20"/>
      <c r="H101" s="18"/>
      <c r="I101" s="15"/>
    </row>
    <row r="102" spans="1:9" ht="12.75">
      <c r="A102" s="2" t="s">
        <v>83</v>
      </c>
      <c r="B102" s="16"/>
      <c r="C102" s="16"/>
      <c r="D102" s="16"/>
      <c r="E102" s="16"/>
      <c r="F102" s="16"/>
      <c r="G102" s="20"/>
      <c r="H102" s="18">
        <v>78.07</v>
      </c>
      <c r="I102" s="15">
        <v>30.85</v>
      </c>
    </row>
    <row r="103" spans="1:9" ht="12.75">
      <c r="A103" s="6" t="s">
        <v>183</v>
      </c>
      <c r="B103" s="15"/>
      <c r="C103" s="15"/>
      <c r="D103" s="15"/>
      <c r="E103" s="15"/>
      <c r="F103" s="15"/>
      <c r="G103" s="15"/>
      <c r="H103" s="15"/>
      <c r="I103" s="15"/>
    </row>
    <row r="104" spans="1:9" ht="12.75">
      <c r="A104" s="6" t="s">
        <v>187</v>
      </c>
      <c r="B104" s="16"/>
      <c r="C104" s="16"/>
      <c r="D104" s="16"/>
      <c r="E104" s="16"/>
      <c r="F104" s="16"/>
      <c r="G104" s="20">
        <v>166.96</v>
      </c>
      <c r="H104" s="15">
        <v>772.81</v>
      </c>
      <c r="I104" s="15">
        <v>619.62</v>
      </c>
    </row>
    <row r="105" spans="1:9" ht="12.75">
      <c r="A105" s="6" t="s">
        <v>84</v>
      </c>
      <c r="B105" s="15"/>
      <c r="C105" s="15"/>
      <c r="D105" s="15"/>
      <c r="E105" s="15"/>
      <c r="F105" s="15"/>
      <c r="G105" s="15"/>
      <c r="H105" s="15"/>
      <c r="I105" s="15"/>
    </row>
    <row r="106" spans="1:9" ht="12.75">
      <c r="A106" s="6"/>
      <c r="B106" s="15"/>
      <c r="C106" s="15"/>
      <c r="D106" s="15"/>
      <c r="E106" s="15"/>
      <c r="F106" s="15"/>
      <c r="G106" s="15"/>
      <c r="H106" s="15"/>
      <c r="I106" s="15"/>
    </row>
    <row r="107" spans="1:9" ht="12.75">
      <c r="A107" s="4" t="s">
        <v>85</v>
      </c>
      <c r="B107" s="19">
        <f>SUM(B108:B112)</f>
        <v>2467.2</v>
      </c>
      <c r="C107" s="19">
        <f aca="true" t="shared" si="14" ref="C107:I107">SUM(C108:C112)</f>
        <v>2707.8</v>
      </c>
      <c r="D107" s="19">
        <f t="shared" si="14"/>
        <v>2703</v>
      </c>
      <c r="E107" s="19">
        <f t="shared" si="14"/>
        <v>3295.3</v>
      </c>
      <c r="F107" s="19">
        <f t="shared" si="14"/>
        <v>3274</v>
      </c>
      <c r="G107" s="19">
        <f t="shared" si="14"/>
        <v>76.18</v>
      </c>
      <c r="H107" s="19">
        <f t="shared" si="14"/>
        <v>1842.52</v>
      </c>
      <c r="I107" s="19">
        <f t="shared" si="14"/>
        <v>2455.99</v>
      </c>
    </row>
    <row r="108" spans="1:9" ht="12.75">
      <c r="A108" s="2" t="s">
        <v>86</v>
      </c>
      <c r="B108" s="16">
        <v>2467.2</v>
      </c>
      <c r="C108" s="16">
        <v>2707.8</v>
      </c>
      <c r="D108" s="16">
        <v>2703</v>
      </c>
      <c r="E108" s="16">
        <v>3295.3</v>
      </c>
      <c r="F108" s="16">
        <v>3274</v>
      </c>
      <c r="G108" s="20"/>
      <c r="H108" s="18"/>
      <c r="I108" s="15"/>
    </row>
    <row r="109" spans="1:9" ht="12.75">
      <c r="A109" s="2" t="s">
        <v>87</v>
      </c>
      <c r="B109" s="16"/>
      <c r="C109" s="16"/>
      <c r="D109" s="16"/>
      <c r="E109" s="16"/>
      <c r="F109" s="16"/>
      <c r="G109" s="20">
        <v>76.18</v>
      </c>
      <c r="H109" s="18">
        <v>1465.03</v>
      </c>
      <c r="I109" s="17">
        <v>2062.08</v>
      </c>
    </row>
    <row r="110" spans="1:9" ht="12.75">
      <c r="A110" s="2" t="s">
        <v>88</v>
      </c>
      <c r="B110" s="16"/>
      <c r="C110" s="16"/>
      <c r="D110" s="16"/>
      <c r="E110" s="16"/>
      <c r="F110" s="16"/>
      <c r="G110" s="20"/>
      <c r="H110" s="18">
        <v>377.49</v>
      </c>
      <c r="I110" s="15">
        <v>393.91</v>
      </c>
    </row>
    <row r="111" spans="1:9" ht="12.75">
      <c r="A111" s="2" t="s">
        <v>89</v>
      </c>
      <c r="B111" s="15"/>
      <c r="C111" s="15"/>
      <c r="D111" s="15"/>
      <c r="E111" s="15"/>
      <c r="F111" s="15"/>
      <c r="G111" s="15"/>
      <c r="H111" s="15"/>
      <c r="I111" s="15"/>
    </row>
    <row r="112" spans="1:9" ht="12.75">
      <c r="A112" s="2" t="s">
        <v>90</v>
      </c>
      <c r="B112" s="15"/>
      <c r="C112" s="15"/>
      <c r="D112" s="15"/>
      <c r="E112" s="15"/>
      <c r="F112" s="15"/>
      <c r="G112" s="15"/>
      <c r="H112" s="15"/>
      <c r="I112" s="15"/>
    </row>
    <row r="113" spans="1:9" ht="12.75">
      <c r="A113" s="2"/>
      <c r="B113" s="15"/>
      <c r="C113" s="15"/>
      <c r="D113" s="15"/>
      <c r="E113" s="15"/>
      <c r="F113" s="15"/>
      <c r="G113" s="15"/>
      <c r="H113" s="15"/>
      <c r="I113" s="15"/>
    </row>
    <row r="114" spans="1:9" ht="12.75">
      <c r="A114" s="4" t="s">
        <v>177</v>
      </c>
      <c r="B114" s="15"/>
      <c r="C114" s="15"/>
      <c r="D114" s="15"/>
      <c r="E114" s="15"/>
      <c r="F114" s="15"/>
      <c r="G114" s="15"/>
      <c r="H114" s="15"/>
      <c r="I114" s="15"/>
    </row>
    <row r="115" spans="1:9" ht="12.75">
      <c r="A115" s="2"/>
      <c r="B115" s="15"/>
      <c r="C115" s="15"/>
      <c r="D115" s="15"/>
      <c r="E115" s="15"/>
      <c r="F115" s="15"/>
      <c r="G115" s="15"/>
      <c r="H115" s="15"/>
      <c r="I115" s="15"/>
    </row>
    <row r="116" spans="1:9" ht="12.75">
      <c r="A116" s="3" t="s">
        <v>179</v>
      </c>
      <c r="B116" s="63">
        <f aca="true" t="shared" si="15" ref="B116:I116">SUM(B5,B58,B67,B72,B75,B77,B79,B82,B87,B97,B107,B114)</f>
        <v>164852.55000000002</v>
      </c>
      <c r="C116" s="63">
        <f t="shared" si="15"/>
        <v>165000.94999999998</v>
      </c>
      <c r="D116" s="63">
        <f t="shared" si="15"/>
        <v>164997.45</v>
      </c>
      <c r="E116" s="63">
        <f t="shared" si="15"/>
        <v>157067.75</v>
      </c>
      <c r="F116" s="63">
        <f t="shared" si="15"/>
        <v>162401.34999999998</v>
      </c>
      <c r="G116" s="63">
        <f t="shared" si="15"/>
        <v>230645.96</v>
      </c>
      <c r="H116" s="63">
        <f t="shared" si="15"/>
        <v>240215.055</v>
      </c>
      <c r="I116" s="63">
        <f t="shared" si="15"/>
        <v>338370.60899999994</v>
      </c>
    </row>
    <row r="117" spans="2:9" ht="12.75">
      <c r="B117" s="26"/>
      <c r="C117" s="26"/>
      <c r="D117" s="26"/>
      <c r="E117" s="26"/>
      <c r="F117" s="26"/>
      <c r="G117" s="26"/>
      <c r="H117" s="26"/>
      <c r="I117" s="26"/>
    </row>
    <row r="118" spans="1:9" ht="12.75">
      <c r="A118" s="10" t="s">
        <v>91</v>
      </c>
      <c r="B118" s="15"/>
      <c r="C118" s="15"/>
      <c r="D118" s="15"/>
      <c r="E118" s="15"/>
      <c r="F118" s="15"/>
      <c r="G118" s="15"/>
      <c r="H118" s="15"/>
      <c r="I118" s="15"/>
    </row>
    <row r="119" spans="1:9" ht="12.75">
      <c r="A119" s="2"/>
      <c r="B119" s="15"/>
      <c r="C119" s="15"/>
      <c r="D119" s="15"/>
      <c r="E119" s="15"/>
      <c r="F119" s="15"/>
      <c r="G119" s="15"/>
      <c r="H119" s="15"/>
      <c r="I119" s="15"/>
    </row>
    <row r="120" spans="1:9" ht="12.75">
      <c r="A120" s="4" t="s">
        <v>92</v>
      </c>
      <c r="B120" s="19">
        <f>SUM(B121:B142)</f>
        <v>91146.4</v>
      </c>
      <c r="C120" s="19">
        <f aca="true" t="shared" si="16" ref="C120:I120">SUM(C121:C142)</f>
        <v>87695.6</v>
      </c>
      <c r="D120" s="19">
        <f t="shared" si="16"/>
        <v>119214.9</v>
      </c>
      <c r="E120" s="19">
        <f t="shared" si="16"/>
        <v>114211.99999999997</v>
      </c>
      <c r="F120" s="19">
        <f t="shared" si="16"/>
        <v>43787.700000000004</v>
      </c>
      <c r="G120" s="19">
        <f t="shared" si="16"/>
        <v>49393.87</v>
      </c>
      <c r="H120" s="19">
        <f t="shared" si="16"/>
        <v>43067.99999999999</v>
      </c>
      <c r="I120" s="19">
        <f t="shared" si="16"/>
        <v>44951.69000000001</v>
      </c>
    </row>
    <row r="121" spans="1:9" ht="12.75">
      <c r="A121" s="2" t="s">
        <v>93</v>
      </c>
      <c r="B121" s="16">
        <v>1</v>
      </c>
      <c r="C121" s="16">
        <v>2.7</v>
      </c>
      <c r="D121" s="16">
        <v>3.5</v>
      </c>
      <c r="E121" s="16">
        <v>1.2</v>
      </c>
      <c r="F121" s="16">
        <v>0.1</v>
      </c>
      <c r="G121" s="15"/>
      <c r="H121" s="18"/>
      <c r="I121" s="15"/>
    </row>
    <row r="122" spans="1:9" ht="12.75">
      <c r="A122" s="2" t="s">
        <v>94</v>
      </c>
      <c r="B122" s="15"/>
      <c r="C122" s="15"/>
      <c r="D122" s="15"/>
      <c r="E122" s="15"/>
      <c r="F122" s="15"/>
      <c r="G122" s="15"/>
      <c r="H122" s="15"/>
      <c r="I122" s="15"/>
    </row>
    <row r="123" spans="1:9" ht="12.75">
      <c r="A123" s="2" t="s">
        <v>95</v>
      </c>
      <c r="B123" s="16">
        <v>161.7</v>
      </c>
      <c r="C123" s="16">
        <v>163</v>
      </c>
      <c r="D123" s="16">
        <v>2</v>
      </c>
      <c r="E123" s="16">
        <v>0.1</v>
      </c>
      <c r="F123" s="16"/>
      <c r="G123" s="15"/>
      <c r="H123" s="18"/>
      <c r="I123" s="15"/>
    </row>
    <row r="124" spans="1:9" ht="12.75">
      <c r="A124" s="2" t="s">
        <v>96</v>
      </c>
      <c r="B124" s="16">
        <v>4824.4</v>
      </c>
      <c r="C124" s="16">
        <v>2740.2</v>
      </c>
      <c r="D124" s="16">
        <v>23121.4</v>
      </c>
      <c r="E124" s="16">
        <v>21314.9</v>
      </c>
      <c r="F124" s="16">
        <v>10203.3</v>
      </c>
      <c r="G124" s="17">
        <v>9965.49</v>
      </c>
      <c r="H124" s="18">
        <v>9523.63</v>
      </c>
      <c r="I124" s="17">
        <v>9646.86</v>
      </c>
    </row>
    <row r="125" spans="1:9" ht="12.75">
      <c r="A125" s="2" t="s">
        <v>97</v>
      </c>
      <c r="B125" s="16"/>
      <c r="C125" s="16"/>
      <c r="D125" s="16"/>
      <c r="E125" s="16"/>
      <c r="F125" s="16">
        <v>3998.4</v>
      </c>
      <c r="G125" s="17">
        <v>7030.18</v>
      </c>
      <c r="H125" s="18">
        <v>5598.06</v>
      </c>
      <c r="I125" s="17">
        <v>6054.3</v>
      </c>
    </row>
    <row r="126" spans="1:9" ht="12.75">
      <c r="A126" s="2" t="s">
        <v>98</v>
      </c>
      <c r="B126" s="15"/>
      <c r="C126" s="15"/>
      <c r="D126" s="15"/>
      <c r="E126" s="15"/>
      <c r="F126" s="15"/>
      <c r="G126" s="15"/>
      <c r="H126" s="15"/>
      <c r="I126" s="15"/>
    </row>
    <row r="127" spans="1:9" ht="12.75">
      <c r="A127" s="2" t="s">
        <v>99</v>
      </c>
      <c r="B127" s="15"/>
      <c r="C127" s="15"/>
      <c r="D127" s="15"/>
      <c r="E127" s="15"/>
      <c r="F127" s="15"/>
      <c r="G127" s="15"/>
      <c r="H127" s="15"/>
      <c r="I127" s="15"/>
    </row>
    <row r="128" spans="1:9" ht="12.75">
      <c r="A128" s="2" t="s">
        <v>100</v>
      </c>
      <c r="B128" s="15"/>
      <c r="C128" s="15"/>
      <c r="D128" s="15"/>
      <c r="E128" s="15"/>
      <c r="F128" s="15"/>
      <c r="G128" s="15"/>
      <c r="H128" s="15"/>
      <c r="I128" s="15"/>
    </row>
    <row r="129" spans="1:9" ht="12.75">
      <c r="A129" s="2" t="s">
        <v>101</v>
      </c>
      <c r="B129" s="16"/>
      <c r="C129" s="16"/>
      <c r="D129" s="16">
        <v>83738</v>
      </c>
      <c r="E129" s="16">
        <v>80251.5</v>
      </c>
      <c r="F129" s="16">
        <v>20801.1</v>
      </c>
      <c r="G129" s="17">
        <v>20916.02</v>
      </c>
      <c r="H129" s="18">
        <v>18668.51</v>
      </c>
      <c r="I129" s="17">
        <v>19857.48</v>
      </c>
    </row>
    <row r="130" spans="1:9" ht="12.75">
      <c r="A130" s="2" t="s">
        <v>102</v>
      </c>
      <c r="B130" s="16">
        <v>74743.8</v>
      </c>
      <c r="C130" s="16">
        <v>74911.8</v>
      </c>
      <c r="D130" s="16">
        <v>749</v>
      </c>
      <c r="E130" s="16">
        <v>14.4</v>
      </c>
      <c r="F130" s="16">
        <v>24.1</v>
      </c>
      <c r="G130" s="15">
        <v>8.11</v>
      </c>
      <c r="H130" s="18"/>
      <c r="I130" s="15"/>
    </row>
    <row r="131" spans="1:9" ht="12.75">
      <c r="A131" s="2" t="s">
        <v>103</v>
      </c>
      <c r="B131" s="16">
        <v>986.8</v>
      </c>
      <c r="C131" s="16">
        <v>999.6</v>
      </c>
      <c r="D131" s="16">
        <v>3.6</v>
      </c>
      <c r="E131" s="16"/>
      <c r="F131" s="16"/>
      <c r="G131" s="15"/>
      <c r="H131" s="18"/>
      <c r="I131" s="15"/>
    </row>
    <row r="132" spans="1:9" ht="12.75">
      <c r="A132" s="2" t="s">
        <v>104</v>
      </c>
      <c r="B132" s="16"/>
      <c r="C132" s="16"/>
      <c r="D132" s="16">
        <v>201.2</v>
      </c>
      <c r="E132" s="16">
        <v>191.9</v>
      </c>
      <c r="F132" s="16">
        <v>66.5</v>
      </c>
      <c r="G132" s="15">
        <v>75.75</v>
      </c>
      <c r="H132" s="18">
        <v>62.84</v>
      </c>
      <c r="I132" s="20">
        <v>37.97</v>
      </c>
    </row>
    <row r="133" spans="1:9" ht="12.75">
      <c r="A133" s="2" t="s">
        <v>105</v>
      </c>
      <c r="B133" s="16">
        <v>2276.4</v>
      </c>
      <c r="C133" s="16">
        <v>2320.2</v>
      </c>
      <c r="D133" s="16">
        <v>20.5</v>
      </c>
      <c r="E133" s="16">
        <v>0.2</v>
      </c>
      <c r="F133" s="16">
        <v>1.2</v>
      </c>
      <c r="G133" s="15"/>
      <c r="H133" s="18"/>
      <c r="I133" s="15"/>
    </row>
    <row r="134" spans="1:9" ht="12.75">
      <c r="A134" s="2" t="s">
        <v>106</v>
      </c>
      <c r="B134" s="16">
        <v>6617</v>
      </c>
      <c r="C134" s="16">
        <v>5632.9</v>
      </c>
      <c r="D134" s="16">
        <v>256.8</v>
      </c>
      <c r="E134" s="16">
        <v>333.8</v>
      </c>
      <c r="F134" s="16">
        <v>28.8</v>
      </c>
      <c r="G134" s="15">
        <v>0.13</v>
      </c>
      <c r="H134" s="18"/>
      <c r="I134" s="15"/>
    </row>
    <row r="135" spans="1:9" ht="12.75">
      <c r="A135" s="2" t="s">
        <v>107</v>
      </c>
      <c r="B135" s="16">
        <v>131.7</v>
      </c>
      <c r="C135" s="16">
        <v>96.8</v>
      </c>
      <c r="D135" s="16">
        <v>125.4</v>
      </c>
      <c r="E135" s="16">
        <v>100.1</v>
      </c>
      <c r="F135" s="16">
        <v>9.5</v>
      </c>
      <c r="G135" s="15"/>
      <c r="H135" s="18">
        <v>2.03</v>
      </c>
      <c r="I135" s="15"/>
    </row>
    <row r="136" spans="1:9" ht="12.75">
      <c r="A136" s="2" t="s">
        <v>108</v>
      </c>
      <c r="B136" s="16"/>
      <c r="C136" s="16"/>
      <c r="D136" s="16">
        <v>0.4</v>
      </c>
      <c r="E136" s="16">
        <v>0.2</v>
      </c>
      <c r="F136" s="16">
        <v>-0.2</v>
      </c>
      <c r="G136" s="15">
        <v>76.22</v>
      </c>
      <c r="H136" s="18">
        <v>77.77</v>
      </c>
      <c r="I136" s="20">
        <v>51.75</v>
      </c>
    </row>
    <row r="137" spans="1:9" ht="12.75">
      <c r="A137" s="2" t="s">
        <v>109</v>
      </c>
      <c r="B137" s="16"/>
      <c r="C137" s="16"/>
      <c r="D137" s="16">
        <v>10062.1</v>
      </c>
      <c r="E137" s="16">
        <v>10894.9</v>
      </c>
      <c r="F137" s="16">
        <v>7832.9</v>
      </c>
      <c r="G137" s="17">
        <v>10667.85</v>
      </c>
      <c r="H137" s="18">
        <v>8468.86</v>
      </c>
      <c r="I137" s="17">
        <v>8657.44</v>
      </c>
    </row>
    <row r="138" spans="1:9" ht="12.75">
      <c r="A138" s="2" t="s">
        <v>110</v>
      </c>
      <c r="B138" s="16">
        <v>700.4</v>
      </c>
      <c r="C138" s="16">
        <v>595.6</v>
      </c>
      <c r="D138" s="16">
        <v>669.3</v>
      </c>
      <c r="E138" s="16">
        <v>743.4</v>
      </c>
      <c r="F138" s="16">
        <v>577.9</v>
      </c>
      <c r="G138" s="15">
        <v>442.24</v>
      </c>
      <c r="H138" s="18">
        <v>480.93</v>
      </c>
      <c r="I138" s="20">
        <v>501.62</v>
      </c>
    </row>
    <row r="139" spans="1:9" ht="12.75">
      <c r="A139" s="2" t="s">
        <v>111</v>
      </c>
      <c r="B139" s="16">
        <v>257.8</v>
      </c>
      <c r="C139" s="16">
        <v>195.5</v>
      </c>
      <c r="D139" s="16">
        <v>223.3</v>
      </c>
      <c r="E139" s="16">
        <v>327.5</v>
      </c>
      <c r="F139" s="16">
        <v>231.3</v>
      </c>
      <c r="G139" s="15">
        <v>211.41</v>
      </c>
      <c r="H139" s="18">
        <v>186.19</v>
      </c>
      <c r="I139" s="20">
        <v>143.22</v>
      </c>
    </row>
    <row r="140" spans="1:9" ht="12.75">
      <c r="A140" s="2" t="s">
        <v>112</v>
      </c>
      <c r="B140" s="16">
        <v>445.4</v>
      </c>
      <c r="C140" s="16">
        <v>37.3</v>
      </c>
      <c r="D140" s="16">
        <v>38.4</v>
      </c>
      <c r="E140" s="16">
        <v>37.9</v>
      </c>
      <c r="F140" s="16">
        <v>12.8</v>
      </c>
      <c r="G140" s="15">
        <v>0.47</v>
      </c>
      <c r="H140" s="18">
        <v>1.38</v>
      </c>
      <c r="I140" s="20">
        <v>1.05</v>
      </c>
    </row>
    <row r="141" spans="1:9" ht="12.75">
      <c r="A141" s="2" t="s">
        <v>113</v>
      </c>
      <c r="B141" s="15"/>
      <c r="C141" s="15"/>
      <c r="D141" s="15"/>
      <c r="E141" s="15"/>
      <c r="F141" s="15"/>
      <c r="G141" s="15"/>
      <c r="H141" s="15"/>
      <c r="I141" s="15"/>
    </row>
    <row r="142" spans="1:9" ht="12.75">
      <c r="A142" s="2" t="s">
        <v>114</v>
      </c>
      <c r="B142" s="16"/>
      <c r="C142" s="16"/>
      <c r="D142" s="16"/>
      <c r="E142" s="16"/>
      <c r="F142" s="16"/>
      <c r="G142" s="15"/>
      <c r="H142" s="18">
        <v>-2.2</v>
      </c>
      <c r="I142" s="15"/>
    </row>
    <row r="143" spans="1:9" ht="12.75">
      <c r="A143" s="2"/>
      <c r="B143" s="15"/>
      <c r="C143" s="15"/>
      <c r="D143" s="15"/>
      <c r="E143" s="15"/>
      <c r="F143" s="15"/>
      <c r="G143" s="15"/>
      <c r="H143" s="15"/>
      <c r="I143" s="15"/>
    </row>
    <row r="144" spans="1:9" ht="12.75">
      <c r="A144" s="4" t="s">
        <v>115</v>
      </c>
      <c r="B144" s="15"/>
      <c r="C144" s="15"/>
      <c r="D144" s="15"/>
      <c r="E144" s="15"/>
      <c r="F144" s="15"/>
      <c r="G144" s="15"/>
      <c r="H144" s="15"/>
      <c r="I144" s="15"/>
    </row>
    <row r="145" spans="1:9" ht="12.75">
      <c r="A145" s="2"/>
      <c r="B145" s="15"/>
      <c r="C145" s="15"/>
      <c r="D145" s="15"/>
      <c r="E145" s="15"/>
      <c r="F145" s="15"/>
      <c r="G145" s="15"/>
      <c r="H145" s="15"/>
      <c r="I145" s="15"/>
    </row>
    <row r="146" spans="1:9" ht="12.75">
      <c r="A146" s="4" t="s">
        <v>116</v>
      </c>
      <c r="B146" s="19">
        <f>SUM(B147:B158)</f>
        <v>80900.60000000002</v>
      </c>
      <c r="C146" s="19">
        <f aca="true" t="shared" si="17" ref="C146:I146">SUM(C147:C158)</f>
        <v>89964.09999999999</v>
      </c>
      <c r="D146" s="19">
        <f t="shared" si="17"/>
        <v>95369.40000000001</v>
      </c>
      <c r="E146" s="19">
        <f t="shared" si="17"/>
        <v>105087</v>
      </c>
      <c r="F146" s="19">
        <f t="shared" si="17"/>
        <v>72879.50000000001</v>
      </c>
      <c r="G146" s="19">
        <f t="shared" si="17"/>
        <v>29494.07</v>
      </c>
      <c r="H146" s="19">
        <f t="shared" si="17"/>
        <v>28450.16</v>
      </c>
      <c r="I146" s="19">
        <f t="shared" si="17"/>
        <v>26737.67</v>
      </c>
    </row>
    <row r="147" spans="1:9" ht="12.75">
      <c r="A147" s="2" t="s">
        <v>117</v>
      </c>
      <c r="B147" s="16">
        <v>21538.8</v>
      </c>
      <c r="C147" s="16">
        <v>30492.4</v>
      </c>
      <c r="D147" s="16">
        <v>29319</v>
      </c>
      <c r="E147" s="16">
        <v>30690.7</v>
      </c>
      <c r="F147" s="16">
        <v>25393.9</v>
      </c>
      <c r="G147" s="17">
        <v>8423.37</v>
      </c>
      <c r="H147" s="18">
        <v>8779.04</v>
      </c>
      <c r="I147" s="17">
        <v>7909.49</v>
      </c>
    </row>
    <row r="148" spans="1:9" ht="12.75">
      <c r="A148" s="2" t="s">
        <v>118</v>
      </c>
      <c r="B148" s="16"/>
      <c r="C148" s="16"/>
      <c r="D148" s="16">
        <v>4643.7</v>
      </c>
      <c r="E148" s="16">
        <v>8762.1</v>
      </c>
      <c r="F148" s="16"/>
      <c r="G148" s="15">
        <v>101.46</v>
      </c>
      <c r="H148" s="18"/>
      <c r="I148" s="15"/>
    </row>
    <row r="149" spans="1:9" ht="12.75">
      <c r="A149" s="2" t="s">
        <v>119</v>
      </c>
      <c r="B149" s="16"/>
      <c r="C149" s="16"/>
      <c r="D149" s="16">
        <v>1970.4</v>
      </c>
      <c r="E149" s="16">
        <v>3445.1</v>
      </c>
      <c r="F149" s="16">
        <v>13</v>
      </c>
      <c r="G149" s="15">
        <v>171.79</v>
      </c>
      <c r="H149" s="18"/>
      <c r="I149" s="15"/>
    </row>
    <row r="150" spans="1:9" ht="12.75">
      <c r="A150" s="2" t="s">
        <v>120</v>
      </c>
      <c r="B150" s="16"/>
      <c r="C150" s="16"/>
      <c r="D150" s="16"/>
      <c r="E150" s="16"/>
      <c r="F150" s="16"/>
      <c r="G150" s="17">
        <v>2505.56</v>
      </c>
      <c r="H150" s="18">
        <v>1271.9</v>
      </c>
      <c r="I150" s="17">
        <v>1401.64</v>
      </c>
    </row>
    <row r="151" spans="1:9" ht="12.75">
      <c r="A151" s="2" t="s">
        <v>121</v>
      </c>
      <c r="B151" s="16">
        <v>8894.6</v>
      </c>
      <c r="C151" s="16">
        <v>9670.9</v>
      </c>
      <c r="D151" s="16">
        <v>9722.4</v>
      </c>
      <c r="E151" s="16">
        <v>10136.4</v>
      </c>
      <c r="F151" s="16">
        <v>9892.7</v>
      </c>
      <c r="G151" s="17">
        <v>9051.07</v>
      </c>
      <c r="H151" s="18">
        <v>8902.16</v>
      </c>
      <c r="I151" s="17">
        <v>8902.97</v>
      </c>
    </row>
    <row r="152" spans="1:9" ht="12.75">
      <c r="A152" s="2" t="s">
        <v>122</v>
      </c>
      <c r="B152" s="16">
        <v>23556</v>
      </c>
      <c r="C152" s="16">
        <v>23636</v>
      </c>
      <c r="D152" s="16">
        <v>24171.5</v>
      </c>
      <c r="E152" s="16">
        <v>27697.7</v>
      </c>
      <c r="F152" s="16">
        <v>20813.8</v>
      </c>
      <c r="G152" s="15">
        <v>217.96</v>
      </c>
      <c r="H152" s="18">
        <v>51.06</v>
      </c>
      <c r="I152" s="17">
        <v>12.22</v>
      </c>
    </row>
    <row r="153" spans="1:9" ht="12.75">
      <c r="A153" s="6" t="s">
        <v>123</v>
      </c>
      <c r="B153" s="16">
        <v>5923.5</v>
      </c>
      <c r="C153" s="16">
        <v>5359.3</v>
      </c>
      <c r="D153" s="16">
        <v>5639.6</v>
      </c>
      <c r="E153" s="16">
        <v>6129.5</v>
      </c>
      <c r="F153" s="16">
        <v>5552</v>
      </c>
      <c r="G153" s="15">
        <v>49.17</v>
      </c>
      <c r="H153" s="18">
        <v>48.28</v>
      </c>
      <c r="I153" s="17">
        <v>8.6</v>
      </c>
    </row>
    <row r="154" spans="1:9" ht="12.75">
      <c r="A154" s="2" t="s">
        <v>124</v>
      </c>
      <c r="B154" s="16">
        <v>2441.3</v>
      </c>
      <c r="C154" s="16">
        <v>4469.5</v>
      </c>
      <c r="D154" s="16">
        <v>3574.5</v>
      </c>
      <c r="E154" s="16">
        <v>3678.5</v>
      </c>
      <c r="F154" s="16">
        <v>3560.2</v>
      </c>
      <c r="G154" s="15">
        <v>64.54</v>
      </c>
      <c r="H154" s="18">
        <v>42.97</v>
      </c>
      <c r="I154" s="17">
        <v>0.54</v>
      </c>
    </row>
    <row r="155" spans="1:9" ht="12.75">
      <c r="A155" s="2" t="s">
        <v>125</v>
      </c>
      <c r="B155" s="16"/>
      <c r="C155" s="16"/>
      <c r="D155" s="16"/>
      <c r="E155" s="16"/>
      <c r="F155" s="16"/>
      <c r="G155" s="17">
        <v>2635.68</v>
      </c>
      <c r="H155" s="18">
        <v>2940.68</v>
      </c>
      <c r="I155" s="17">
        <v>2934.35</v>
      </c>
    </row>
    <row r="156" spans="1:9" ht="12.75">
      <c r="A156" s="2" t="s">
        <v>126</v>
      </c>
      <c r="B156" s="16">
        <v>14924.5</v>
      </c>
      <c r="C156" s="16">
        <v>13204.2</v>
      </c>
      <c r="D156" s="16">
        <v>12913.6</v>
      </c>
      <c r="E156" s="16">
        <v>11477.9</v>
      </c>
      <c r="F156" s="16">
        <v>6319.6</v>
      </c>
      <c r="G156" s="17">
        <v>5314.3</v>
      </c>
      <c r="H156" s="18">
        <v>5427.12</v>
      </c>
      <c r="I156" s="17">
        <v>4681.57</v>
      </c>
    </row>
    <row r="157" spans="1:9" ht="12.75">
      <c r="A157" s="2" t="s">
        <v>127</v>
      </c>
      <c r="B157" s="16">
        <v>2960.6</v>
      </c>
      <c r="C157" s="16">
        <v>2527.9</v>
      </c>
      <c r="D157" s="16">
        <v>2701.3</v>
      </c>
      <c r="E157" s="16">
        <v>2388.5</v>
      </c>
      <c r="F157" s="16">
        <v>1333.2</v>
      </c>
      <c r="G157" s="15">
        <v>956.79</v>
      </c>
      <c r="H157" s="18">
        <v>986.74</v>
      </c>
      <c r="I157" s="20">
        <v>886.29</v>
      </c>
    </row>
    <row r="158" spans="1:9" ht="12.75">
      <c r="A158" s="2" t="s">
        <v>128</v>
      </c>
      <c r="B158" s="16">
        <v>661.3</v>
      </c>
      <c r="C158" s="16">
        <v>603.9</v>
      </c>
      <c r="D158" s="16">
        <v>713.4</v>
      </c>
      <c r="E158" s="16">
        <v>680.6</v>
      </c>
      <c r="F158" s="16">
        <v>1.1</v>
      </c>
      <c r="G158" s="15">
        <v>2.38</v>
      </c>
      <c r="H158" s="18">
        <v>0.21</v>
      </c>
      <c r="I158" s="15"/>
    </row>
    <row r="159" spans="1:9" ht="12.75">
      <c r="A159" s="2"/>
      <c r="B159" s="15"/>
      <c r="C159" s="15"/>
      <c r="D159" s="15"/>
      <c r="E159" s="15"/>
      <c r="F159" s="15"/>
      <c r="G159" s="15"/>
      <c r="H159" s="15"/>
      <c r="I159" s="15"/>
    </row>
    <row r="160" spans="1:9" ht="12.75">
      <c r="A160" s="10" t="s">
        <v>180</v>
      </c>
      <c r="B160" s="64">
        <f>SUM(B120,B144,B146)</f>
        <v>172047</v>
      </c>
      <c r="C160" s="64">
        <f aca="true" t="shared" si="18" ref="C160:I160">SUM(C120,C144,C146)</f>
        <v>177659.7</v>
      </c>
      <c r="D160" s="64">
        <f t="shared" si="18"/>
        <v>214584.3</v>
      </c>
      <c r="E160" s="64">
        <f t="shared" si="18"/>
        <v>219298.99999999997</v>
      </c>
      <c r="F160" s="64">
        <f t="shared" si="18"/>
        <v>116667.20000000001</v>
      </c>
      <c r="G160" s="64">
        <f t="shared" si="18"/>
        <v>78887.94</v>
      </c>
      <c r="H160" s="64">
        <f t="shared" si="18"/>
        <v>71518.15999999999</v>
      </c>
      <c r="I160" s="64">
        <f t="shared" si="18"/>
        <v>71689.36000000002</v>
      </c>
    </row>
    <row r="161" spans="2:9" ht="12.75">
      <c r="B161" s="26"/>
      <c r="C161" s="26"/>
      <c r="D161" s="26"/>
      <c r="E161" s="26"/>
      <c r="F161" s="26"/>
      <c r="G161" s="26"/>
      <c r="H161" s="26"/>
      <c r="I161" s="26"/>
    </row>
    <row r="162" spans="1:9" ht="12.75">
      <c r="A162" s="11" t="s">
        <v>129</v>
      </c>
      <c r="B162" s="15"/>
      <c r="C162" s="15"/>
      <c r="D162" s="15"/>
      <c r="E162" s="15"/>
      <c r="F162" s="15"/>
      <c r="G162" s="15"/>
      <c r="H162" s="15"/>
      <c r="I162" s="15"/>
    </row>
    <row r="163" spans="1:9" ht="12.75">
      <c r="A163" s="12"/>
      <c r="B163" s="15"/>
      <c r="C163" s="15"/>
      <c r="D163" s="15"/>
      <c r="E163" s="15"/>
      <c r="F163" s="15"/>
      <c r="G163" s="15"/>
      <c r="H163" s="15"/>
      <c r="I163" s="15"/>
    </row>
    <row r="164" spans="1:9" ht="12.75">
      <c r="A164" s="4" t="s">
        <v>130</v>
      </c>
      <c r="B164" s="50">
        <v>55222.99027794828</v>
      </c>
      <c r="C164" s="50">
        <v>39649.36010091142</v>
      </c>
      <c r="D164" s="50">
        <v>32362.608006972358</v>
      </c>
      <c r="E164" s="50">
        <v>37124.50091970724</v>
      </c>
      <c r="F164" s="50">
        <v>29702.98957457385</v>
      </c>
      <c r="G164" s="50">
        <v>28397.688432524654</v>
      </c>
      <c r="H164" s="50">
        <v>11764.189663232111</v>
      </c>
      <c r="I164" s="50">
        <v>10475.545127026162</v>
      </c>
    </row>
    <row r="165" spans="1:9" ht="12.75">
      <c r="A165" s="4"/>
      <c r="B165" s="15"/>
      <c r="C165" s="15"/>
      <c r="D165" s="15"/>
      <c r="E165" s="15"/>
      <c r="F165" s="15"/>
      <c r="G165" s="15"/>
      <c r="H165" s="15"/>
      <c r="I165" s="15"/>
    </row>
    <row r="166" spans="1:9" ht="12.75">
      <c r="A166" s="4" t="s">
        <v>131</v>
      </c>
      <c r="B166" s="19">
        <f>SUM(B167:B211)</f>
        <v>83286.30000000002</v>
      </c>
      <c r="C166" s="19">
        <f aca="true" t="shared" si="19" ref="C166:I166">SUM(C167:C211)</f>
        <v>105997.39999999998</v>
      </c>
      <c r="D166" s="19">
        <f t="shared" si="19"/>
        <v>95088.09999999999</v>
      </c>
      <c r="E166" s="19">
        <f t="shared" si="19"/>
        <v>73965.5</v>
      </c>
      <c r="F166" s="19">
        <f t="shared" si="19"/>
        <v>76860.8</v>
      </c>
      <c r="G166" s="19">
        <f t="shared" si="19"/>
        <v>38163.87000000001</v>
      </c>
      <c r="H166" s="19">
        <f t="shared" si="19"/>
        <v>35194.03</v>
      </c>
      <c r="I166" s="19">
        <f t="shared" si="19"/>
        <v>19043.420000000002</v>
      </c>
    </row>
    <row r="167" spans="1:9" ht="12.75">
      <c r="A167" s="2" t="s">
        <v>132</v>
      </c>
      <c r="B167" s="16">
        <v>6394.9</v>
      </c>
      <c r="C167" s="16">
        <v>29752.2</v>
      </c>
      <c r="D167" s="16">
        <v>19122.2</v>
      </c>
      <c r="E167" s="16">
        <v>20672.1</v>
      </c>
      <c r="F167" s="16">
        <v>22235.2</v>
      </c>
      <c r="G167" s="15">
        <v>497.43</v>
      </c>
      <c r="H167" s="18">
        <v>36.08</v>
      </c>
      <c r="I167" s="15"/>
    </row>
    <row r="168" spans="1:9" ht="12.75">
      <c r="A168" s="2" t="s">
        <v>133</v>
      </c>
      <c r="B168" s="16">
        <v>119.6</v>
      </c>
      <c r="C168" s="16"/>
      <c r="D168" s="16"/>
      <c r="E168" s="16"/>
      <c r="F168" s="16"/>
      <c r="G168" s="15"/>
      <c r="H168" s="18"/>
      <c r="I168" s="15"/>
    </row>
    <row r="169" spans="1:9" ht="12.75">
      <c r="A169" s="2" t="s">
        <v>134</v>
      </c>
      <c r="B169" s="15"/>
      <c r="C169" s="15"/>
      <c r="D169" s="15"/>
      <c r="E169" s="15"/>
      <c r="F169" s="15"/>
      <c r="G169" s="15"/>
      <c r="H169" s="15"/>
      <c r="I169" s="15"/>
    </row>
    <row r="170" spans="1:9" ht="12.75">
      <c r="A170" s="2" t="s">
        <v>135</v>
      </c>
      <c r="B170" s="15"/>
      <c r="C170" s="15"/>
      <c r="D170" s="15"/>
      <c r="E170" s="15"/>
      <c r="F170" s="15"/>
      <c r="G170" s="15"/>
      <c r="H170" s="15"/>
      <c r="I170" s="15"/>
    </row>
    <row r="171" spans="1:9" ht="12.75">
      <c r="A171" s="2" t="s">
        <v>136</v>
      </c>
      <c r="B171" s="15"/>
      <c r="C171" s="15"/>
      <c r="D171" s="15"/>
      <c r="E171" s="15"/>
      <c r="F171" s="15"/>
      <c r="G171" s="15"/>
      <c r="H171" s="15"/>
      <c r="I171" s="15"/>
    </row>
    <row r="172" spans="1:9" ht="12.75">
      <c r="A172" s="2" t="s">
        <v>137</v>
      </c>
      <c r="B172" s="15"/>
      <c r="C172" s="15"/>
      <c r="D172" s="15"/>
      <c r="E172" s="15"/>
      <c r="F172" s="15"/>
      <c r="G172" s="15"/>
      <c r="H172" s="15"/>
      <c r="I172" s="15"/>
    </row>
    <row r="173" spans="1:9" ht="12.75">
      <c r="A173" s="2" t="s">
        <v>138</v>
      </c>
      <c r="B173" s="15"/>
      <c r="C173" s="15"/>
      <c r="D173" s="15"/>
      <c r="E173" s="15"/>
      <c r="F173" s="15"/>
      <c r="G173" s="15"/>
      <c r="H173" s="15"/>
      <c r="I173" s="15"/>
    </row>
    <row r="174" spans="1:9" ht="12.75">
      <c r="A174" s="2" t="s">
        <v>139</v>
      </c>
      <c r="B174" s="15"/>
      <c r="C174" s="15"/>
      <c r="D174" s="15"/>
      <c r="E174" s="15"/>
      <c r="F174" s="15"/>
      <c r="G174" s="15"/>
      <c r="H174" s="15"/>
      <c r="I174" s="15"/>
    </row>
    <row r="175" spans="1:9" ht="12.75">
      <c r="A175" s="2" t="s">
        <v>140</v>
      </c>
      <c r="B175" s="16">
        <v>71.1</v>
      </c>
      <c r="C175" s="16">
        <v>18.6</v>
      </c>
      <c r="D175" s="16">
        <v>85.2</v>
      </c>
      <c r="E175" s="16">
        <v>303.4</v>
      </c>
      <c r="F175" s="16">
        <v>148.6</v>
      </c>
      <c r="G175" s="15">
        <v>258.32</v>
      </c>
      <c r="H175" s="18">
        <v>258.06</v>
      </c>
      <c r="I175" s="20">
        <v>57.15</v>
      </c>
    </row>
    <row r="176" spans="1:9" ht="12.75">
      <c r="A176" s="2" t="s">
        <v>141</v>
      </c>
      <c r="B176" s="15"/>
      <c r="C176" s="15"/>
      <c r="D176" s="15"/>
      <c r="E176" s="15"/>
      <c r="F176" s="15"/>
      <c r="G176" s="15"/>
      <c r="H176" s="15"/>
      <c r="I176" s="15"/>
    </row>
    <row r="177" spans="1:9" ht="12.75">
      <c r="A177" s="2" t="s">
        <v>142</v>
      </c>
      <c r="B177" s="16"/>
      <c r="C177" s="16">
        <v>2103.8</v>
      </c>
      <c r="D177" s="16">
        <v>2917.9</v>
      </c>
      <c r="E177" s="16">
        <v>44.2</v>
      </c>
      <c r="F177" s="16"/>
      <c r="G177" s="15"/>
      <c r="H177" s="18">
        <v>3488.37</v>
      </c>
      <c r="I177" s="15"/>
    </row>
    <row r="178" spans="1:9" ht="12.75">
      <c r="A178" s="2" t="s">
        <v>143</v>
      </c>
      <c r="B178" s="15"/>
      <c r="C178" s="15"/>
      <c r="D178" s="15"/>
      <c r="E178" s="15"/>
      <c r="F178" s="15"/>
      <c r="G178" s="15"/>
      <c r="H178" s="15"/>
      <c r="I178" s="15"/>
    </row>
    <row r="179" spans="1:9" ht="12.75">
      <c r="A179" s="2" t="s">
        <v>144</v>
      </c>
      <c r="B179" s="15"/>
      <c r="C179" s="15"/>
      <c r="D179" s="15"/>
      <c r="E179" s="15"/>
      <c r="F179" s="15"/>
      <c r="G179" s="15"/>
      <c r="H179" s="15"/>
      <c r="I179" s="15"/>
    </row>
    <row r="180" spans="1:9" ht="12.75">
      <c r="A180" s="2" t="s">
        <v>145</v>
      </c>
      <c r="B180" s="16">
        <v>134.2</v>
      </c>
      <c r="C180" s="16"/>
      <c r="D180" s="16"/>
      <c r="E180" s="16"/>
      <c r="F180" s="16"/>
      <c r="G180" s="15"/>
      <c r="H180" s="18"/>
      <c r="I180" s="15"/>
    </row>
    <row r="181" spans="1:9" ht="12.75">
      <c r="A181" s="2" t="s">
        <v>146</v>
      </c>
      <c r="B181" s="16">
        <v>108.3</v>
      </c>
      <c r="C181" s="16">
        <v>111.8</v>
      </c>
      <c r="D181" s="16">
        <v>111.9</v>
      </c>
      <c r="E181" s="16">
        <v>132.3</v>
      </c>
      <c r="F181" s="16">
        <v>145.7</v>
      </c>
      <c r="G181" s="15">
        <v>141.49</v>
      </c>
      <c r="H181" s="18">
        <v>147.62</v>
      </c>
      <c r="I181" s="17">
        <v>175.19</v>
      </c>
    </row>
    <row r="182" spans="1:9" ht="12.75">
      <c r="A182" s="2" t="s">
        <v>147</v>
      </c>
      <c r="B182" s="16"/>
      <c r="C182" s="16">
        <v>105.9</v>
      </c>
      <c r="D182" s="16"/>
      <c r="E182" s="16">
        <v>117.4</v>
      </c>
      <c r="F182" s="16"/>
      <c r="G182" s="15"/>
      <c r="H182" s="18"/>
      <c r="I182" s="15">
        <v>48.11</v>
      </c>
    </row>
    <row r="183" spans="1:9" ht="12.75">
      <c r="A183" s="2" t="s">
        <v>148</v>
      </c>
      <c r="B183" s="15"/>
      <c r="C183" s="15"/>
      <c r="D183" s="15"/>
      <c r="E183" s="15"/>
      <c r="F183" s="15"/>
      <c r="G183" s="15"/>
      <c r="H183" s="15"/>
      <c r="I183" s="15"/>
    </row>
    <row r="184" spans="1:9" ht="12.75">
      <c r="A184" s="2"/>
      <c r="B184" s="15"/>
      <c r="C184" s="15"/>
      <c r="D184" s="15"/>
      <c r="E184" s="15"/>
      <c r="F184" s="15"/>
      <c r="G184" s="15"/>
      <c r="H184" s="15"/>
      <c r="I184" s="15"/>
    </row>
    <row r="185" spans="1:9" ht="12.75">
      <c r="A185" s="2" t="s">
        <v>149</v>
      </c>
      <c r="B185" s="15"/>
      <c r="C185" s="15"/>
      <c r="D185" s="15"/>
      <c r="E185" s="15"/>
      <c r="F185" s="15"/>
      <c r="G185" s="15"/>
      <c r="H185" s="15"/>
      <c r="I185" s="15"/>
    </row>
    <row r="186" spans="1:9" ht="12.75">
      <c r="A186" s="2" t="s">
        <v>150</v>
      </c>
      <c r="B186" s="15"/>
      <c r="C186" s="15"/>
      <c r="D186" s="15"/>
      <c r="E186" s="15"/>
      <c r="F186" s="15"/>
      <c r="G186" s="15"/>
      <c r="H186" s="15"/>
      <c r="I186" s="15"/>
    </row>
    <row r="187" spans="1:9" ht="12.75">
      <c r="A187" s="2" t="s">
        <v>151</v>
      </c>
      <c r="B187" s="16">
        <v>250.9</v>
      </c>
      <c r="C187" s="16">
        <v>86.5</v>
      </c>
      <c r="D187" s="16">
        <v>234.5</v>
      </c>
      <c r="E187" s="16">
        <v>151.9</v>
      </c>
      <c r="F187" s="16">
        <v>432.5</v>
      </c>
      <c r="G187" s="15">
        <v>197.19</v>
      </c>
      <c r="H187" s="18">
        <v>46.38</v>
      </c>
      <c r="I187" s="15"/>
    </row>
    <row r="188" spans="1:9" ht="12.75">
      <c r="A188" s="2" t="s">
        <v>152</v>
      </c>
      <c r="B188" s="16">
        <v>54.1</v>
      </c>
      <c r="C188" s="16">
        <v>80.3</v>
      </c>
      <c r="D188" s="16">
        <v>123.1</v>
      </c>
      <c r="E188" s="16">
        <v>132.3</v>
      </c>
      <c r="F188" s="16">
        <v>116.6</v>
      </c>
      <c r="G188" s="15">
        <v>1.59</v>
      </c>
      <c r="H188" s="18">
        <v>0.08</v>
      </c>
      <c r="I188" s="15"/>
    </row>
    <row r="189" spans="1:9" ht="12.75">
      <c r="A189" s="2" t="s">
        <v>153</v>
      </c>
      <c r="B189" s="16">
        <v>35.6</v>
      </c>
      <c r="C189" s="16">
        <v>38.3</v>
      </c>
      <c r="D189" s="16">
        <v>72.2</v>
      </c>
      <c r="E189" s="16">
        <v>116.5</v>
      </c>
      <c r="F189" s="16">
        <v>39.6</v>
      </c>
      <c r="G189" s="15"/>
      <c r="H189" s="18"/>
      <c r="I189" s="15"/>
    </row>
    <row r="190" spans="1:9" ht="12.75">
      <c r="A190" s="2" t="s">
        <v>154</v>
      </c>
      <c r="B190" s="16">
        <v>3152.8</v>
      </c>
      <c r="C190" s="16">
        <v>4635.4</v>
      </c>
      <c r="D190" s="16">
        <v>3353.6</v>
      </c>
      <c r="E190" s="16">
        <v>5526.5</v>
      </c>
      <c r="F190" s="16">
        <v>4685.2</v>
      </c>
      <c r="G190" s="17">
        <v>7492.63</v>
      </c>
      <c r="H190" s="18">
        <v>5649.83</v>
      </c>
      <c r="I190" s="20">
        <v>-0.03</v>
      </c>
    </row>
    <row r="191" spans="1:9" ht="12.75">
      <c r="A191" s="2" t="s">
        <v>155</v>
      </c>
      <c r="B191" s="16">
        <v>15.2</v>
      </c>
      <c r="C191" s="16">
        <v>2.7</v>
      </c>
      <c r="D191" s="16">
        <v>49.2</v>
      </c>
      <c r="E191" s="16"/>
      <c r="F191" s="16"/>
      <c r="G191" s="15"/>
      <c r="H191" s="18"/>
      <c r="I191" s="15"/>
    </row>
    <row r="192" spans="1:9" ht="12.75">
      <c r="A192" s="2" t="s">
        <v>156</v>
      </c>
      <c r="B192" s="16">
        <v>5138.7</v>
      </c>
      <c r="C192" s="16">
        <v>5065.6</v>
      </c>
      <c r="D192" s="16">
        <v>6495.4</v>
      </c>
      <c r="E192" s="16">
        <v>4265.4</v>
      </c>
      <c r="F192" s="16">
        <v>4896.8</v>
      </c>
      <c r="G192" s="17">
        <v>4281.23</v>
      </c>
      <c r="H192" s="18">
        <v>4608.14</v>
      </c>
      <c r="I192" s="15"/>
    </row>
    <row r="193" spans="1:9" ht="12.75">
      <c r="A193" s="6" t="s">
        <v>157</v>
      </c>
      <c r="B193" s="16">
        <v>966.4</v>
      </c>
      <c r="C193" s="16">
        <v>316.7</v>
      </c>
      <c r="D193" s="16">
        <v>289.8</v>
      </c>
      <c r="E193" s="16">
        <v>88.2</v>
      </c>
      <c r="F193" s="16">
        <v>36.1</v>
      </c>
      <c r="G193" s="15">
        <v>51.77</v>
      </c>
      <c r="H193" s="18">
        <v>0.67</v>
      </c>
      <c r="I193" s="15"/>
    </row>
    <row r="194" spans="1:9" ht="12.75">
      <c r="A194" s="6" t="s">
        <v>158</v>
      </c>
      <c r="B194" s="16">
        <v>1825.3</v>
      </c>
      <c r="C194" s="16">
        <v>580.6</v>
      </c>
      <c r="D194" s="16">
        <v>973.7</v>
      </c>
      <c r="E194" s="16">
        <v>863.5</v>
      </c>
      <c r="F194" s="16">
        <v>2097.6</v>
      </c>
      <c r="G194" s="15">
        <v>546.35</v>
      </c>
      <c r="H194" s="18">
        <v>284.61</v>
      </c>
      <c r="I194" s="15"/>
    </row>
    <row r="195" spans="1:9" ht="12.75">
      <c r="A195" s="6" t="s">
        <v>159</v>
      </c>
      <c r="B195" s="15"/>
      <c r="C195" s="15"/>
      <c r="D195" s="15"/>
      <c r="E195" s="15"/>
      <c r="F195" s="15"/>
      <c r="G195" s="15"/>
      <c r="H195" s="15"/>
      <c r="I195" s="15"/>
    </row>
    <row r="196" spans="1:9" ht="12.75">
      <c r="A196" s="6" t="s">
        <v>160</v>
      </c>
      <c r="B196" s="15"/>
      <c r="C196" s="15"/>
      <c r="D196" s="15"/>
      <c r="E196" s="15"/>
      <c r="F196" s="15"/>
      <c r="G196" s="15"/>
      <c r="H196" s="15"/>
      <c r="I196" s="15"/>
    </row>
    <row r="197" spans="1:9" ht="12.75">
      <c r="A197" s="6" t="s">
        <v>161</v>
      </c>
      <c r="B197" s="16"/>
      <c r="C197" s="16"/>
      <c r="D197" s="16"/>
      <c r="E197" s="16"/>
      <c r="F197" s="16"/>
      <c r="G197" s="17"/>
      <c r="H197" s="18"/>
      <c r="I197" s="17">
        <v>3140.01</v>
      </c>
    </row>
    <row r="198" spans="1:9" ht="12.75">
      <c r="A198" s="2" t="s">
        <v>162</v>
      </c>
      <c r="B198" s="15"/>
      <c r="C198" s="15"/>
      <c r="D198" s="15"/>
      <c r="E198" s="15"/>
      <c r="F198" s="15"/>
      <c r="G198" s="15"/>
      <c r="H198" s="15"/>
      <c r="I198" s="15"/>
    </row>
    <row r="199" spans="1:9" ht="12.75">
      <c r="A199" s="2" t="s">
        <v>163</v>
      </c>
      <c r="B199" s="16">
        <v>21332.2</v>
      </c>
      <c r="C199" s="16">
        <v>15651.6</v>
      </c>
      <c r="D199" s="16">
        <v>15734.3</v>
      </c>
      <c r="E199" s="16">
        <v>16677.3</v>
      </c>
      <c r="F199" s="16">
        <v>9345.6</v>
      </c>
      <c r="G199" s="15">
        <v>249</v>
      </c>
      <c r="H199" s="18">
        <v>1.85</v>
      </c>
      <c r="I199" s="15"/>
    </row>
    <row r="200" spans="1:9" ht="12.75">
      <c r="A200" s="2" t="s">
        <v>164</v>
      </c>
      <c r="B200" s="15"/>
      <c r="C200" s="15"/>
      <c r="D200" s="15"/>
      <c r="E200" s="15"/>
      <c r="F200" s="15"/>
      <c r="G200" s="15"/>
      <c r="H200" s="15"/>
      <c r="I200" s="15"/>
    </row>
    <row r="201" spans="1:9" ht="12.75">
      <c r="A201" s="2" t="s">
        <v>165</v>
      </c>
      <c r="B201" s="16"/>
      <c r="C201" s="16">
        <v>18.8</v>
      </c>
      <c r="D201" s="16"/>
      <c r="E201" s="16">
        <v>72.6</v>
      </c>
      <c r="F201" s="16">
        <v>2.8</v>
      </c>
      <c r="G201" s="15">
        <v>11.94</v>
      </c>
      <c r="H201" s="18"/>
      <c r="I201" s="15"/>
    </row>
    <row r="202" spans="1:9" ht="12.75">
      <c r="A202" s="2" t="s">
        <v>166</v>
      </c>
      <c r="B202" s="15"/>
      <c r="C202" s="15"/>
      <c r="D202" s="15"/>
      <c r="E202" s="15"/>
      <c r="F202" s="15"/>
      <c r="G202" s="15"/>
      <c r="H202" s="15"/>
      <c r="I202" s="15"/>
    </row>
    <row r="203" spans="1:9" ht="12.75">
      <c r="A203" s="2" t="s">
        <v>167</v>
      </c>
      <c r="B203" s="16">
        <v>35771.7</v>
      </c>
      <c r="C203" s="16">
        <v>34632.9</v>
      </c>
      <c r="D203" s="16">
        <v>35712.9</v>
      </c>
      <c r="E203" s="16">
        <v>11532.1</v>
      </c>
      <c r="F203" s="16">
        <v>25432.4</v>
      </c>
      <c r="G203" s="17">
        <v>14381.61</v>
      </c>
      <c r="H203" s="18">
        <v>12977.48</v>
      </c>
      <c r="I203" s="17">
        <v>12184.78</v>
      </c>
    </row>
    <row r="204" spans="1:9" ht="12.75">
      <c r="A204" s="6" t="s">
        <v>168</v>
      </c>
      <c r="B204" s="16">
        <v>379.6</v>
      </c>
      <c r="C204" s="16">
        <v>3524.1</v>
      </c>
      <c r="D204" s="16">
        <v>1631.3</v>
      </c>
      <c r="E204" s="16">
        <v>5669</v>
      </c>
      <c r="F204" s="16">
        <v>219.6</v>
      </c>
      <c r="G204" s="15">
        <v>212.72</v>
      </c>
      <c r="H204" s="18">
        <v>180.91</v>
      </c>
      <c r="I204" s="20">
        <v>394.45</v>
      </c>
    </row>
    <row r="205" spans="1:9" ht="12.75">
      <c r="A205" s="2" t="s">
        <v>169</v>
      </c>
      <c r="B205" s="16">
        <v>1071</v>
      </c>
      <c r="C205" s="16">
        <v>1316.2</v>
      </c>
      <c r="D205" s="16"/>
      <c r="E205" s="16"/>
      <c r="F205" s="16"/>
      <c r="G205" s="15"/>
      <c r="H205" s="18"/>
      <c r="I205" s="15"/>
    </row>
    <row r="206" spans="1:9" ht="12.75">
      <c r="A206" s="2" t="s">
        <v>170</v>
      </c>
      <c r="B206" s="16">
        <v>4537.8</v>
      </c>
      <c r="C206" s="16">
        <v>6332.5</v>
      </c>
      <c r="D206" s="16">
        <v>6635.2</v>
      </c>
      <c r="E206" s="16">
        <v>6545.2</v>
      </c>
      <c r="F206" s="16">
        <v>6601.3</v>
      </c>
      <c r="G206" s="17">
        <v>9323.66</v>
      </c>
      <c r="H206" s="18">
        <v>7429.43</v>
      </c>
      <c r="I206" s="17">
        <v>1684</v>
      </c>
    </row>
    <row r="207" spans="1:9" ht="12.75">
      <c r="A207" s="2" t="s">
        <v>171</v>
      </c>
      <c r="B207" s="15"/>
      <c r="C207" s="15"/>
      <c r="D207" s="15"/>
      <c r="E207" s="15"/>
      <c r="F207" s="15"/>
      <c r="G207" s="15"/>
      <c r="H207" s="15"/>
      <c r="I207" s="15"/>
    </row>
    <row r="208" spans="1:9" ht="12.75">
      <c r="A208" s="2" t="s">
        <v>172</v>
      </c>
      <c r="B208" s="16"/>
      <c r="C208" s="16"/>
      <c r="D208" s="16"/>
      <c r="E208" s="16"/>
      <c r="F208" s="16"/>
      <c r="G208" s="15"/>
      <c r="H208" s="18"/>
      <c r="I208" s="17">
        <v>1359.76</v>
      </c>
    </row>
    <row r="209" spans="1:9" ht="12.75">
      <c r="A209" s="2" t="s">
        <v>173</v>
      </c>
      <c r="B209" s="16">
        <v>1853.6</v>
      </c>
      <c r="C209" s="16">
        <v>1622.9</v>
      </c>
      <c r="D209" s="16">
        <v>1545.7</v>
      </c>
      <c r="E209" s="16">
        <v>1055.6</v>
      </c>
      <c r="F209" s="16">
        <v>425.2</v>
      </c>
      <c r="G209" s="15">
        <v>516.94</v>
      </c>
      <c r="H209" s="18">
        <v>84.52</v>
      </c>
      <c r="I209" s="15"/>
    </row>
    <row r="210" spans="1:9" ht="12.75">
      <c r="A210" s="2" t="s">
        <v>174</v>
      </c>
      <c r="B210" s="16">
        <v>73.3</v>
      </c>
      <c r="C210" s="16"/>
      <c r="D210" s="16"/>
      <c r="E210" s="16"/>
      <c r="F210" s="16"/>
      <c r="G210" s="15"/>
      <c r="H210" s="18"/>
      <c r="I210" s="15"/>
    </row>
    <row r="211" spans="1:9" ht="12.75">
      <c r="A211" s="2" t="s">
        <v>175</v>
      </c>
      <c r="B211" s="15"/>
      <c r="C211" s="15"/>
      <c r="D211" s="15"/>
      <c r="E211" s="15"/>
      <c r="F211" s="15"/>
      <c r="G211" s="15"/>
      <c r="H211" s="15"/>
      <c r="I211" s="15"/>
    </row>
    <row r="212" spans="2:9" ht="12.75">
      <c r="B212" s="26"/>
      <c r="C212" s="26"/>
      <c r="D212" s="26"/>
      <c r="E212" s="26"/>
      <c r="F212" s="26"/>
      <c r="G212" s="26"/>
      <c r="H212" s="26"/>
      <c r="I212" s="26"/>
    </row>
    <row r="213" spans="1:9" ht="12.75">
      <c r="A213" s="11" t="s">
        <v>181</v>
      </c>
      <c r="B213" s="53">
        <f>SUM(B164,B166)</f>
        <v>138509.2902779483</v>
      </c>
      <c r="C213" s="53">
        <f aca="true" t="shared" si="20" ref="C213:I213">SUM(C164,C166)</f>
        <v>145646.7601009114</v>
      </c>
      <c r="D213" s="53">
        <f t="shared" si="20"/>
        <v>127450.70800697235</v>
      </c>
      <c r="E213" s="53">
        <f t="shared" si="20"/>
        <v>111090.00091970724</v>
      </c>
      <c r="F213" s="53">
        <f t="shared" si="20"/>
        <v>106563.78957457385</v>
      </c>
      <c r="G213" s="53">
        <f t="shared" si="20"/>
        <v>66561.55843252466</v>
      </c>
      <c r="H213" s="53">
        <f t="shared" si="20"/>
        <v>46958.219663232114</v>
      </c>
      <c r="I213" s="53">
        <f t="shared" si="20"/>
        <v>29518.965127026164</v>
      </c>
    </row>
    <row r="214" spans="2:9" ht="12.75">
      <c r="B214" s="26"/>
      <c r="C214" s="26"/>
      <c r="D214" s="26"/>
      <c r="E214" s="26"/>
      <c r="F214" s="26"/>
      <c r="G214" s="26"/>
      <c r="H214" s="26"/>
      <c r="I214" s="26"/>
    </row>
    <row r="215" spans="1:9" ht="12.75">
      <c r="A215" s="1" t="s">
        <v>182</v>
      </c>
      <c r="B215" s="65">
        <f>SUM(B116,B160,B213)</f>
        <v>475408.84027794836</v>
      </c>
      <c r="C215" s="65">
        <f aca="true" t="shared" si="21" ref="C215:I215">SUM(C116,C160,C213)</f>
        <v>488307.4101009114</v>
      </c>
      <c r="D215" s="65">
        <f t="shared" si="21"/>
        <v>507032.45800697233</v>
      </c>
      <c r="E215" s="65">
        <f t="shared" si="21"/>
        <v>487456.75091970724</v>
      </c>
      <c r="F215" s="65">
        <f t="shared" si="21"/>
        <v>385632.33957457385</v>
      </c>
      <c r="G215" s="65">
        <f t="shared" si="21"/>
        <v>376095.4584325247</v>
      </c>
      <c r="H215" s="65">
        <f t="shared" si="21"/>
        <v>358691.43466323207</v>
      </c>
      <c r="I215" s="65">
        <f t="shared" si="21"/>
        <v>439578.93412702606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BSAlaptop01</dc:creator>
  <cp:keywords/>
  <dc:description/>
  <cp:lastModifiedBy>BSAlaptop01</cp:lastModifiedBy>
  <cp:lastPrinted>2012-10-20T18:50:20Z</cp:lastPrinted>
  <dcterms:created xsi:type="dcterms:W3CDTF">2011-02-21T17:19:19Z</dcterms:created>
  <dcterms:modified xsi:type="dcterms:W3CDTF">2012-11-24T13:30:40Z</dcterms:modified>
  <cp:category/>
  <cp:version/>
  <cp:contentType/>
  <cp:contentStatus/>
</cp:coreProperties>
</file>