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nlpeol\Desktop\TFG\"/>
    </mc:Choice>
  </mc:AlternateContent>
  <bookViews>
    <workbookView xWindow="0" yWindow="0" windowWidth="19440" windowHeight="7650"/>
  </bookViews>
  <sheets>
    <sheet name="RedDifusión RTV" sheetId="1" r:id="rId1"/>
    <sheet name="CabeceraCaptación1" sheetId="2" r:id="rId2"/>
    <sheet name="CabeceraCaptación2" sheetId="4" r:id="rId3"/>
    <sheet name="Infraestructura" sheetId="3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3" l="1"/>
  <c r="C32" i="3"/>
  <c r="C31" i="3"/>
  <c r="C30" i="3"/>
  <c r="C29" i="3"/>
  <c r="C28" i="3"/>
  <c r="C27" i="3"/>
  <c r="C26" i="3"/>
  <c r="B33" i="3"/>
  <c r="B32" i="3"/>
  <c r="B31" i="3"/>
  <c r="B30" i="3"/>
  <c r="B29" i="3"/>
  <c r="B28" i="3"/>
  <c r="B27" i="3"/>
  <c r="B26" i="3"/>
  <c r="F84" i="1"/>
  <c r="E85" i="1"/>
  <c r="R10" i="4"/>
  <c r="Q10" i="4"/>
  <c r="Q55" i="4"/>
  <c r="Q60" i="4"/>
  <c r="Q25" i="4"/>
  <c r="Q28" i="4"/>
  <c r="Q29" i="4"/>
  <c r="Q41" i="4"/>
  <c r="Q62" i="4"/>
  <c r="R55" i="4"/>
  <c r="R60" i="4"/>
  <c r="R25" i="4"/>
  <c r="R28" i="4"/>
  <c r="R29" i="4"/>
  <c r="R41" i="4"/>
  <c r="R57" i="4"/>
  <c r="R61" i="4"/>
  <c r="Q16" i="4"/>
  <c r="Q57" i="4"/>
  <c r="Q61" i="4"/>
  <c r="L48" i="1"/>
  <c r="M48" i="1"/>
  <c r="M99" i="1"/>
  <c r="M46" i="1"/>
  <c r="M47" i="1"/>
  <c r="M45" i="1"/>
  <c r="M98" i="1"/>
  <c r="M97" i="1"/>
  <c r="M96" i="1"/>
  <c r="L99" i="1"/>
  <c r="L98" i="1"/>
  <c r="L97" i="1"/>
  <c r="L96" i="1"/>
  <c r="L47" i="1"/>
  <c r="L46" i="1"/>
  <c r="L45" i="1"/>
  <c r="M53" i="1"/>
  <c r="M54" i="1"/>
  <c r="M55" i="1"/>
  <c r="M56" i="1"/>
  <c r="M57" i="1"/>
  <c r="M58" i="1"/>
  <c r="M60" i="1"/>
  <c r="M61" i="1"/>
  <c r="M62" i="1"/>
  <c r="M63" i="1"/>
  <c r="M64" i="1"/>
  <c r="M65" i="1"/>
  <c r="L53" i="1"/>
  <c r="L54" i="1"/>
  <c r="L55" i="1"/>
  <c r="L56" i="1"/>
  <c r="L57" i="1"/>
  <c r="L58" i="1"/>
  <c r="L60" i="1"/>
  <c r="L61" i="1"/>
  <c r="L62" i="1"/>
  <c r="L63" i="1"/>
  <c r="L64" i="1"/>
  <c r="L65" i="1"/>
  <c r="M67" i="1"/>
  <c r="M68" i="1"/>
  <c r="M69" i="1"/>
  <c r="M70" i="1"/>
  <c r="M71" i="1"/>
  <c r="M72" i="1"/>
  <c r="M74" i="1"/>
  <c r="M75" i="1"/>
  <c r="M76" i="1"/>
  <c r="M77" i="1"/>
  <c r="M78" i="1"/>
  <c r="R16" i="2"/>
  <c r="R17" i="2"/>
  <c r="R15" i="2"/>
  <c r="R18" i="2"/>
  <c r="M104" i="1"/>
  <c r="M105" i="1"/>
  <c r="M106" i="1"/>
  <c r="M107" i="1"/>
  <c r="M108" i="1"/>
  <c r="M109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5" i="1"/>
  <c r="M126" i="1"/>
  <c r="M127" i="1"/>
  <c r="M128" i="1"/>
  <c r="M129" i="1"/>
  <c r="M130" i="1"/>
  <c r="M79" i="1"/>
  <c r="F85" i="1"/>
  <c r="Q50" i="4"/>
  <c r="J66" i="4"/>
  <c r="K66" i="4"/>
  <c r="L66" i="4"/>
  <c r="M66" i="4"/>
  <c r="N66" i="4"/>
  <c r="O66" i="4"/>
  <c r="I66" i="4"/>
  <c r="I58" i="4"/>
  <c r="I57" i="4"/>
  <c r="N79" i="1"/>
  <c r="N53" i="1"/>
  <c r="C30" i="1"/>
  <c r="O53" i="1"/>
  <c r="E53" i="1"/>
  <c r="F53" i="1"/>
  <c r="O54" i="1"/>
  <c r="O55" i="1"/>
  <c r="O56" i="1"/>
  <c r="O57" i="1"/>
  <c r="O58" i="1"/>
  <c r="O60" i="1"/>
  <c r="O61" i="1"/>
  <c r="O62" i="1"/>
  <c r="O63" i="1"/>
  <c r="O64" i="1"/>
  <c r="O65" i="1"/>
  <c r="O67" i="1"/>
  <c r="O68" i="1"/>
  <c r="O69" i="1"/>
  <c r="O70" i="1"/>
  <c r="O71" i="1"/>
  <c r="O72" i="1"/>
  <c r="O74" i="1"/>
  <c r="O75" i="1"/>
  <c r="O76" i="1"/>
  <c r="O77" i="1"/>
  <c r="O78" i="1"/>
  <c r="O79" i="1"/>
  <c r="O104" i="1"/>
  <c r="O105" i="1"/>
  <c r="O106" i="1"/>
  <c r="O107" i="1"/>
  <c r="O108" i="1"/>
  <c r="O109" i="1"/>
  <c r="O111" i="1"/>
  <c r="O112" i="1"/>
  <c r="O113" i="1"/>
  <c r="O114" i="1"/>
  <c r="O115" i="1"/>
  <c r="O116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K82" i="1"/>
  <c r="J84" i="1"/>
  <c r="I84" i="1"/>
  <c r="N126" i="1"/>
  <c r="N127" i="1"/>
  <c r="N128" i="1"/>
  <c r="N129" i="1"/>
  <c r="N130" i="1"/>
  <c r="N119" i="1"/>
  <c r="N120" i="1"/>
  <c r="N121" i="1"/>
  <c r="N122" i="1"/>
  <c r="N123" i="1"/>
  <c r="N125" i="1"/>
  <c r="N118" i="1"/>
  <c r="N112" i="1"/>
  <c r="N113" i="1"/>
  <c r="N114" i="1"/>
  <c r="N115" i="1"/>
  <c r="N116" i="1"/>
  <c r="N111" i="1"/>
  <c r="N105" i="1"/>
  <c r="N106" i="1"/>
  <c r="N107" i="1"/>
  <c r="N108" i="1"/>
  <c r="N109" i="1"/>
  <c r="N104" i="1"/>
  <c r="N54" i="1"/>
  <c r="N75" i="1"/>
  <c r="N76" i="1"/>
  <c r="N77" i="1"/>
  <c r="N78" i="1"/>
  <c r="N74" i="1"/>
  <c r="N68" i="1"/>
  <c r="N69" i="1"/>
  <c r="N70" i="1"/>
  <c r="N71" i="1"/>
  <c r="N72" i="1"/>
  <c r="N67" i="1"/>
  <c r="N61" i="1"/>
  <c r="N62" i="1"/>
  <c r="N63" i="1"/>
  <c r="N64" i="1"/>
  <c r="N65" i="1"/>
  <c r="N60" i="1"/>
  <c r="N55" i="1"/>
  <c r="N56" i="1"/>
  <c r="N57" i="1"/>
  <c r="N58" i="1"/>
  <c r="M39" i="1"/>
  <c r="M35" i="1"/>
  <c r="H48" i="1"/>
  <c r="G48" i="1"/>
  <c r="G47" i="1"/>
  <c r="H47" i="1"/>
  <c r="I47" i="1"/>
  <c r="J47" i="1"/>
  <c r="K48" i="1"/>
  <c r="K47" i="1"/>
  <c r="M40" i="1"/>
  <c r="K46" i="1"/>
  <c r="R50" i="4"/>
  <c r="I6" i="4"/>
  <c r="L35" i="1"/>
  <c r="L36" i="1"/>
  <c r="L37" i="1"/>
  <c r="L38" i="1"/>
  <c r="L39" i="1"/>
  <c r="L40" i="1"/>
  <c r="M36" i="1"/>
  <c r="M37" i="1"/>
  <c r="M38" i="1"/>
  <c r="L67" i="1"/>
  <c r="L68" i="1"/>
  <c r="L69" i="1"/>
  <c r="L70" i="1"/>
  <c r="L71" i="1"/>
  <c r="L72" i="1"/>
  <c r="L74" i="1"/>
  <c r="L75" i="1"/>
  <c r="L76" i="1"/>
  <c r="L77" i="1"/>
  <c r="L78" i="1"/>
  <c r="C13" i="3"/>
  <c r="B13" i="3"/>
  <c r="G12" i="3"/>
  <c r="F12" i="3"/>
  <c r="E12" i="3"/>
  <c r="D12" i="3"/>
  <c r="C12" i="3"/>
  <c r="B12" i="3"/>
  <c r="E6" i="3"/>
  <c r="E3" i="3"/>
  <c r="E2" i="3"/>
  <c r="B24" i="3"/>
  <c r="B23" i="3"/>
  <c r="B22" i="3"/>
  <c r="B21" i="3"/>
  <c r="B20" i="3"/>
  <c r="B19" i="3"/>
  <c r="B18" i="3"/>
  <c r="B17" i="3"/>
  <c r="J97" i="1"/>
  <c r="K60" i="1"/>
  <c r="K61" i="1"/>
  <c r="K62" i="1"/>
  <c r="K63" i="1"/>
  <c r="K64" i="1"/>
  <c r="K65" i="1"/>
  <c r="K67" i="1"/>
  <c r="K68" i="1"/>
  <c r="K69" i="1"/>
  <c r="K70" i="1"/>
  <c r="K71" i="1"/>
  <c r="K72" i="1"/>
  <c r="J67" i="1"/>
  <c r="J68" i="1"/>
  <c r="J69" i="1"/>
  <c r="J70" i="1"/>
  <c r="J71" i="1"/>
  <c r="J72" i="1"/>
  <c r="I67" i="1"/>
  <c r="I68" i="1"/>
  <c r="I69" i="1"/>
  <c r="I70" i="1"/>
  <c r="I71" i="1"/>
  <c r="I72" i="1"/>
  <c r="H67" i="1"/>
  <c r="H68" i="1"/>
  <c r="H69" i="1"/>
  <c r="H70" i="1"/>
  <c r="H71" i="1"/>
  <c r="H72" i="1"/>
  <c r="G67" i="1"/>
  <c r="G68" i="1"/>
  <c r="G69" i="1"/>
  <c r="G70" i="1"/>
  <c r="G71" i="1"/>
  <c r="G72" i="1"/>
  <c r="J15" i="2"/>
  <c r="J18" i="2"/>
  <c r="J16" i="2"/>
  <c r="J17" i="2"/>
  <c r="N19" i="2"/>
  <c r="J19" i="2"/>
  <c r="I16" i="4"/>
  <c r="I19" i="4"/>
  <c r="G35" i="1"/>
  <c r="G53" i="1"/>
  <c r="G36" i="1"/>
  <c r="G54" i="1"/>
  <c r="G37" i="1"/>
  <c r="G55" i="1"/>
  <c r="G38" i="1"/>
  <c r="G56" i="1"/>
  <c r="G39" i="1"/>
  <c r="G57" i="1"/>
  <c r="G40" i="1"/>
  <c r="G58" i="1"/>
  <c r="G60" i="1"/>
  <c r="G61" i="1"/>
  <c r="G62" i="1"/>
  <c r="G63" i="1"/>
  <c r="G64" i="1"/>
  <c r="G65" i="1"/>
  <c r="G74" i="1"/>
  <c r="G75" i="1"/>
  <c r="G76" i="1"/>
  <c r="G77" i="1"/>
  <c r="G78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5" i="1"/>
  <c r="G126" i="1"/>
  <c r="G127" i="1"/>
  <c r="G128" i="1"/>
  <c r="G129" i="1"/>
  <c r="H35" i="1"/>
  <c r="H104" i="1"/>
  <c r="H36" i="1"/>
  <c r="H105" i="1"/>
  <c r="H37" i="1"/>
  <c r="H106" i="1"/>
  <c r="H38" i="1"/>
  <c r="H107" i="1"/>
  <c r="H39" i="1"/>
  <c r="H108" i="1"/>
  <c r="H40" i="1"/>
  <c r="H109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5" i="1"/>
  <c r="H126" i="1"/>
  <c r="H127" i="1"/>
  <c r="H128" i="1"/>
  <c r="H129" i="1"/>
  <c r="I35" i="1"/>
  <c r="I104" i="1"/>
  <c r="I36" i="1"/>
  <c r="I105" i="1"/>
  <c r="I37" i="1"/>
  <c r="I106" i="1"/>
  <c r="I38" i="1"/>
  <c r="I107" i="1"/>
  <c r="I39" i="1"/>
  <c r="I108" i="1"/>
  <c r="I40" i="1"/>
  <c r="I109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5" i="1"/>
  <c r="I126" i="1"/>
  <c r="I127" i="1"/>
  <c r="I128" i="1"/>
  <c r="I129" i="1"/>
  <c r="J35" i="1"/>
  <c r="J104" i="1"/>
  <c r="J36" i="1"/>
  <c r="J105" i="1"/>
  <c r="J37" i="1"/>
  <c r="J106" i="1"/>
  <c r="J38" i="1"/>
  <c r="J107" i="1"/>
  <c r="J39" i="1"/>
  <c r="J108" i="1"/>
  <c r="J40" i="1"/>
  <c r="J109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5" i="1"/>
  <c r="J126" i="1"/>
  <c r="J127" i="1"/>
  <c r="J128" i="1"/>
  <c r="J129" i="1"/>
  <c r="K35" i="1"/>
  <c r="K104" i="1"/>
  <c r="K36" i="1"/>
  <c r="K105" i="1"/>
  <c r="K37" i="1"/>
  <c r="K106" i="1"/>
  <c r="K38" i="1"/>
  <c r="K107" i="1"/>
  <c r="K39" i="1"/>
  <c r="K108" i="1"/>
  <c r="K40" i="1"/>
  <c r="K109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5" i="1"/>
  <c r="K126" i="1"/>
  <c r="K127" i="1"/>
  <c r="K128" i="1"/>
  <c r="K129" i="1"/>
  <c r="H53" i="1"/>
  <c r="H54" i="1"/>
  <c r="H55" i="1"/>
  <c r="H56" i="1"/>
  <c r="H57" i="1"/>
  <c r="H58" i="1"/>
  <c r="H60" i="1"/>
  <c r="H61" i="1"/>
  <c r="H62" i="1"/>
  <c r="H63" i="1"/>
  <c r="H64" i="1"/>
  <c r="H65" i="1"/>
  <c r="H74" i="1"/>
  <c r="H75" i="1"/>
  <c r="H76" i="1"/>
  <c r="H77" i="1"/>
  <c r="H78" i="1"/>
  <c r="I53" i="1"/>
  <c r="I54" i="1"/>
  <c r="I55" i="1"/>
  <c r="I56" i="1"/>
  <c r="I57" i="1"/>
  <c r="I58" i="1"/>
  <c r="I60" i="1"/>
  <c r="I61" i="1"/>
  <c r="I62" i="1"/>
  <c r="I63" i="1"/>
  <c r="I64" i="1"/>
  <c r="I65" i="1"/>
  <c r="I74" i="1"/>
  <c r="I75" i="1"/>
  <c r="I76" i="1"/>
  <c r="I77" i="1"/>
  <c r="I78" i="1"/>
  <c r="J53" i="1"/>
  <c r="J54" i="1"/>
  <c r="J55" i="1"/>
  <c r="J56" i="1"/>
  <c r="J57" i="1"/>
  <c r="J58" i="1"/>
  <c r="J60" i="1"/>
  <c r="J61" i="1"/>
  <c r="J62" i="1"/>
  <c r="J63" i="1"/>
  <c r="J64" i="1"/>
  <c r="J65" i="1"/>
  <c r="J74" i="1"/>
  <c r="J75" i="1"/>
  <c r="J76" i="1"/>
  <c r="J77" i="1"/>
  <c r="J78" i="1"/>
  <c r="K53" i="1"/>
  <c r="K54" i="1"/>
  <c r="K55" i="1"/>
  <c r="K56" i="1"/>
  <c r="K57" i="1"/>
  <c r="K58" i="1"/>
  <c r="K74" i="1"/>
  <c r="K75" i="1"/>
  <c r="K76" i="1"/>
  <c r="K77" i="1"/>
  <c r="K78" i="1"/>
  <c r="P19" i="2"/>
  <c r="O19" i="2"/>
  <c r="L19" i="2"/>
  <c r="K19" i="2"/>
  <c r="M19" i="2"/>
  <c r="G60" i="4"/>
  <c r="E60" i="4"/>
  <c r="J60" i="4"/>
  <c r="K60" i="4"/>
  <c r="L60" i="4"/>
  <c r="M60" i="4"/>
  <c r="N60" i="4"/>
  <c r="O60" i="4"/>
  <c r="I60" i="4"/>
  <c r="I25" i="4"/>
  <c r="I28" i="4"/>
  <c r="I29" i="4"/>
  <c r="I41" i="4"/>
  <c r="G79" i="1"/>
  <c r="G130" i="1"/>
  <c r="B85" i="1"/>
  <c r="H16" i="2"/>
  <c r="H17" i="2"/>
  <c r="H15" i="2"/>
  <c r="H18" i="2"/>
  <c r="H19" i="2"/>
  <c r="G16" i="4"/>
  <c r="G19" i="4"/>
  <c r="G71" i="4"/>
  <c r="F16" i="2"/>
  <c r="F17" i="2"/>
  <c r="F15" i="2"/>
  <c r="F18" i="2"/>
  <c r="F19" i="2"/>
  <c r="E16" i="4"/>
  <c r="E19" i="4"/>
  <c r="E71" i="4"/>
  <c r="R71" i="4"/>
  <c r="Q71" i="4"/>
  <c r="Q66" i="4"/>
  <c r="Q68" i="4"/>
  <c r="R66" i="4"/>
  <c r="R68" i="4"/>
  <c r="J16" i="4"/>
  <c r="J19" i="4"/>
  <c r="J68" i="4"/>
  <c r="K16" i="4"/>
  <c r="K19" i="4"/>
  <c r="K68" i="4"/>
  <c r="L16" i="4"/>
  <c r="L19" i="4"/>
  <c r="L68" i="4"/>
  <c r="M16" i="4"/>
  <c r="M19" i="4"/>
  <c r="M68" i="4"/>
  <c r="N16" i="4"/>
  <c r="N19" i="4"/>
  <c r="N68" i="4"/>
  <c r="O16" i="4"/>
  <c r="O19" i="4"/>
  <c r="O68" i="4"/>
  <c r="I68" i="4"/>
  <c r="E18" i="4"/>
  <c r="E66" i="4"/>
  <c r="G18" i="4"/>
  <c r="G66" i="4"/>
  <c r="J18" i="4"/>
  <c r="K18" i="4"/>
  <c r="L18" i="4"/>
  <c r="M18" i="4"/>
  <c r="N18" i="4"/>
  <c r="O18" i="4"/>
  <c r="I18" i="4"/>
  <c r="J21" i="2"/>
  <c r="I55" i="4"/>
  <c r="J55" i="4"/>
  <c r="K55" i="4"/>
  <c r="L55" i="4"/>
  <c r="M55" i="4"/>
  <c r="N55" i="4"/>
  <c r="O55" i="4"/>
  <c r="E55" i="4"/>
  <c r="G55" i="4"/>
  <c r="L82" i="1"/>
  <c r="B90" i="1"/>
  <c r="J82" i="1"/>
  <c r="I82" i="1"/>
  <c r="D126" i="1"/>
  <c r="D127" i="1"/>
  <c r="D128" i="1"/>
  <c r="D129" i="1"/>
  <c r="D130" i="1"/>
  <c r="D125" i="1"/>
  <c r="D119" i="1"/>
  <c r="D120" i="1"/>
  <c r="D121" i="1"/>
  <c r="D122" i="1"/>
  <c r="D123" i="1"/>
  <c r="D118" i="1"/>
  <c r="D112" i="1"/>
  <c r="D113" i="1"/>
  <c r="D114" i="1"/>
  <c r="D115" i="1"/>
  <c r="D116" i="1"/>
  <c r="D111" i="1"/>
  <c r="D105" i="1"/>
  <c r="D106" i="1"/>
  <c r="D107" i="1"/>
  <c r="D108" i="1"/>
  <c r="D109" i="1"/>
  <c r="D104" i="1"/>
  <c r="D75" i="1"/>
  <c r="D76" i="1"/>
  <c r="D77" i="1"/>
  <c r="D78" i="1"/>
  <c r="D79" i="1"/>
  <c r="D74" i="1"/>
  <c r="D60" i="1"/>
  <c r="D68" i="1"/>
  <c r="D69" i="1"/>
  <c r="D70" i="1"/>
  <c r="D71" i="1"/>
  <c r="D72" i="1"/>
  <c r="D67" i="1"/>
  <c r="D62" i="1"/>
  <c r="D63" i="1"/>
  <c r="D64" i="1"/>
  <c r="D65" i="1"/>
  <c r="D61" i="1"/>
  <c r="D54" i="1"/>
  <c r="D58" i="1"/>
  <c r="D57" i="1"/>
  <c r="D56" i="1"/>
  <c r="D55" i="1"/>
  <c r="D53" i="1"/>
  <c r="R62" i="4"/>
  <c r="M29" i="1"/>
  <c r="M28" i="1"/>
  <c r="F46" i="1"/>
  <c r="F47" i="1"/>
  <c r="F48" i="1"/>
  <c r="F97" i="1"/>
  <c r="F98" i="1"/>
  <c r="F99" i="1"/>
  <c r="L30" i="1"/>
  <c r="L29" i="1"/>
  <c r="L28" i="1"/>
  <c r="L79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G85" i="1"/>
  <c r="R58" i="4"/>
  <c r="J25" i="4"/>
  <c r="J27" i="4"/>
  <c r="J28" i="4"/>
  <c r="G30" i="1"/>
  <c r="G45" i="1"/>
  <c r="G29" i="1"/>
  <c r="G28" i="1"/>
  <c r="G46" i="1"/>
  <c r="G96" i="1"/>
  <c r="H30" i="1"/>
  <c r="H96" i="1"/>
  <c r="H29" i="1"/>
  <c r="H28" i="1"/>
  <c r="I30" i="1"/>
  <c r="I96" i="1"/>
  <c r="I29" i="1"/>
  <c r="I28" i="1"/>
  <c r="J30" i="1"/>
  <c r="J96" i="1"/>
  <c r="J29" i="1"/>
  <c r="J28" i="1"/>
  <c r="K30" i="1"/>
  <c r="K96" i="1"/>
  <c r="K29" i="1"/>
  <c r="K28" i="1"/>
  <c r="G97" i="1"/>
  <c r="H97" i="1"/>
  <c r="I97" i="1"/>
  <c r="K97" i="1"/>
  <c r="G98" i="1"/>
  <c r="H98" i="1"/>
  <c r="I98" i="1"/>
  <c r="J98" i="1"/>
  <c r="K98" i="1"/>
  <c r="G99" i="1"/>
  <c r="H99" i="1"/>
  <c r="I99" i="1"/>
  <c r="J99" i="1"/>
  <c r="K99" i="1"/>
  <c r="H45" i="1"/>
  <c r="I45" i="1"/>
  <c r="J45" i="1"/>
  <c r="K45" i="1"/>
  <c r="H46" i="1"/>
  <c r="I46" i="1"/>
  <c r="J46" i="1"/>
  <c r="I48" i="1"/>
  <c r="J48" i="1"/>
  <c r="J29" i="4"/>
  <c r="J41" i="4"/>
  <c r="K79" i="1"/>
  <c r="K130" i="1"/>
  <c r="C85" i="1"/>
  <c r="J57" i="4"/>
  <c r="K25" i="4"/>
  <c r="K27" i="4"/>
  <c r="K28" i="4"/>
  <c r="K29" i="4"/>
  <c r="K41" i="4"/>
  <c r="D85" i="1"/>
  <c r="K57" i="4"/>
  <c r="L25" i="4"/>
  <c r="L27" i="4"/>
  <c r="L28" i="4"/>
  <c r="L29" i="4"/>
  <c r="L41" i="4"/>
  <c r="L57" i="4"/>
  <c r="M25" i="4"/>
  <c r="M27" i="4"/>
  <c r="M28" i="4"/>
  <c r="M29" i="4"/>
  <c r="M41" i="4"/>
  <c r="M57" i="4"/>
  <c r="N25" i="4"/>
  <c r="N27" i="4"/>
  <c r="N28" i="4"/>
  <c r="N29" i="4"/>
  <c r="N41" i="4"/>
  <c r="N57" i="4"/>
  <c r="O25" i="4"/>
  <c r="O27" i="4"/>
  <c r="O28" i="4"/>
  <c r="O29" i="4"/>
  <c r="O41" i="4"/>
  <c r="O57" i="4"/>
  <c r="I27" i="4"/>
  <c r="I12" i="4"/>
  <c r="I61" i="4"/>
  <c r="I62" i="4"/>
  <c r="E84" i="1"/>
  <c r="C84" i="1"/>
  <c r="B84" i="1"/>
  <c r="J130" i="1"/>
  <c r="I130" i="1"/>
  <c r="H130" i="1"/>
  <c r="C99" i="1"/>
  <c r="C29" i="1"/>
  <c r="C28" i="1"/>
  <c r="C40" i="1"/>
  <c r="C130" i="1"/>
  <c r="B30" i="1"/>
  <c r="B99" i="1"/>
  <c r="B29" i="1"/>
  <c r="B28" i="1"/>
  <c r="B40" i="1"/>
  <c r="B130" i="1"/>
  <c r="C98" i="1"/>
  <c r="C123" i="1"/>
  <c r="B98" i="1"/>
  <c r="B123" i="1"/>
  <c r="C97" i="1"/>
  <c r="C116" i="1"/>
  <c r="B97" i="1"/>
  <c r="B116" i="1"/>
  <c r="C109" i="1"/>
  <c r="B109" i="1"/>
  <c r="J79" i="1"/>
  <c r="I79" i="1"/>
  <c r="H79" i="1"/>
  <c r="C48" i="1"/>
  <c r="C79" i="1"/>
  <c r="B48" i="1"/>
  <c r="B79" i="1"/>
  <c r="C47" i="1"/>
  <c r="C72" i="1"/>
  <c r="B47" i="1"/>
  <c r="B72" i="1"/>
  <c r="C46" i="1"/>
  <c r="C65" i="1"/>
  <c r="B46" i="1"/>
  <c r="B65" i="1"/>
  <c r="C45" i="1"/>
  <c r="C58" i="1"/>
  <c r="B45" i="1"/>
  <c r="B58" i="1"/>
  <c r="J58" i="4"/>
  <c r="J61" i="4"/>
  <c r="J62" i="4"/>
  <c r="K58" i="4"/>
  <c r="K61" i="4"/>
  <c r="K62" i="4"/>
  <c r="L58" i="4"/>
  <c r="L61" i="4"/>
  <c r="L62" i="4"/>
  <c r="M58" i="4"/>
  <c r="M61" i="4"/>
  <c r="M62" i="4"/>
  <c r="N58" i="4"/>
  <c r="N61" i="4"/>
  <c r="N62" i="4"/>
  <c r="O61" i="4"/>
  <c r="O62" i="4"/>
  <c r="J22" i="2"/>
  <c r="G62" i="4"/>
  <c r="E62" i="4"/>
  <c r="G25" i="4"/>
  <c r="G27" i="4"/>
  <c r="G28" i="4"/>
  <c r="G41" i="4"/>
  <c r="G57" i="4"/>
  <c r="G61" i="4"/>
  <c r="E25" i="4"/>
  <c r="E27" i="4"/>
  <c r="E28" i="4"/>
  <c r="E41" i="4"/>
  <c r="E57" i="4"/>
  <c r="E61" i="4"/>
  <c r="Q58" i="4"/>
  <c r="O58" i="4"/>
  <c r="G58" i="4"/>
  <c r="E58" i="4"/>
  <c r="O50" i="4"/>
  <c r="N50" i="4"/>
  <c r="M50" i="4"/>
  <c r="L50" i="4"/>
  <c r="K50" i="4"/>
  <c r="J50" i="4"/>
  <c r="I50" i="4"/>
  <c r="G50" i="4"/>
  <c r="E50" i="4"/>
  <c r="O42" i="4"/>
  <c r="O45" i="4"/>
  <c r="O47" i="4"/>
  <c r="N42" i="4"/>
  <c r="N45" i="4"/>
  <c r="N47" i="4"/>
  <c r="M42" i="4"/>
  <c r="M45" i="4"/>
  <c r="M47" i="4"/>
  <c r="L42" i="4"/>
  <c r="L45" i="4"/>
  <c r="L47" i="4"/>
  <c r="K42" i="4"/>
  <c r="K45" i="4"/>
  <c r="K47" i="4"/>
  <c r="J42" i="4"/>
  <c r="J45" i="4"/>
  <c r="J47" i="4"/>
  <c r="I42" i="4"/>
  <c r="I44" i="4"/>
  <c r="I47" i="4"/>
  <c r="G42" i="4"/>
  <c r="G44" i="4"/>
  <c r="G47" i="4"/>
  <c r="E42" i="4"/>
  <c r="E44" i="4"/>
  <c r="E47" i="4"/>
  <c r="I45" i="4"/>
  <c r="G45" i="4"/>
  <c r="E45" i="4"/>
  <c r="G29" i="4"/>
  <c r="E29" i="4"/>
  <c r="O12" i="4"/>
  <c r="O11" i="4"/>
  <c r="O13" i="4"/>
  <c r="N12" i="4"/>
  <c r="N11" i="4"/>
  <c r="N13" i="4"/>
  <c r="M12" i="4"/>
  <c r="M11" i="4"/>
  <c r="M13" i="4"/>
  <c r="L12" i="4"/>
  <c r="L11" i="4"/>
  <c r="L13" i="4"/>
  <c r="K12" i="4"/>
  <c r="K11" i="4"/>
  <c r="K13" i="4"/>
  <c r="J12" i="4"/>
  <c r="J11" i="4"/>
  <c r="J13" i="4"/>
  <c r="I11" i="4"/>
  <c r="I13" i="4"/>
  <c r="G11" i="4"/>
  <c r="G13" i="4"/>
  <c r="E11" i="4"/>
  <c r="E13" i="4"/>
  <c r="D3" i="3"/>
  <c r="E4" i="3"/>
  <c r="D4" i="3"/>
  <c r="E5" i="3"/>
  <c r="D5" i="3"/>
  <c r="D6" i="3"/>
  <c r="E7" i="3"/>
  <c r="D7" i="3"/>
  <c r="E8" i="3"/>
  <c r="D8" i="3"/>
  <c r="E9" i="3"/>
  <c r="D9" i="3"/>
  <c r="C3" i="3"/>
  <c r="C4" i="3"/>
  <c r="C5" i="3"/>
  <c r="C6" i="3"/>
  <c r="C7" i="3"/>
  <c r="C8" i="3"/>
  <c r="C9" i="3"/>
  <c r="B3" i="3"/>
  <c r="B4" i="3"/>
  <c r="B5" i="3"/>
  <c r="B6" i="3"/>
  <c r="B7" i="3"/>
  <c r="B8" i="3"/>
  <c r="B9" i="3"/>
  <c r="D2" i="3"/>
  <c r="C2" i="3"/>
  <c r="B2" i="3"/>
  <c r="J8" i="2"/>
  <c r="R7" i="2"/>
  <c r="P21" i="2"/>
  <c r="P22" i="2"/>
  <c r="O21" i="2"/>
  <c r="O22" i="2"/>
  <c r="N21" i="2"/>
  <c r="N22" i="2"/>
  <c r="M21" i="2"/>
  <c r="M22" i="2"/>
  <c r="L21" i="2"/>
  <c r="L22" i="2"/>
  <c r="K21" i="2"/>
  <c r="K22" i="2"/>
  <c r="H21" i="2"/>
  <c r="H22" i="2"/>
  <c r="F21" i="2"/>
  <c r="F22" i="2"/>
  <c r="K8" i="2"/>
  <c r="L8" i="2"/>
  <c r="M8" i="2"/>
  <c r="N8" i="2"/>
  <c r="O8" i="2"/>
  <c r="P8" i="2"/>
  <c r="F8" i="2"/>
  <c r="H8" i="2"/>
  <c r="B35" i="1"/>
  <c r="B104" i="1"/>
  <c r="B36" i="1"/>
  <c r="B105" i="1"/>
  <c r="B37" i="1"/>
  <c r="B106" i="1"/>
  <c r="B38" i="1"/>
  <c r="B107" i="1"/>
  <c r="C35" i="1"/>
  <c r="C104" i="1"/>
  <c r="C36" i="1"/>
  <c r="C105" i="1"/>
  <c r="C37" i="1"/>
  <c r="C106" i="1"/>
  <c r="C38" i="1"/>
  <c r="C107" i="1"/>
  <c r="B111" i="1"/>
  <c r="B112" i="1"/>
  <c r="B113" i="1"/>
  <c r="B114" i="1"/>
  <c r="C111" i="1"/>
  <c r="C112" i="1"/>
  <c r="C113" i="1"/>
  <c r="C114" i="1"/>
  <c r="B118" i="1"/>
  <c r="B119" i="1"/>
  <c r="B120" i="1"/>
  <c r="B121" i="1"/>
  <c r="C118" i="1"/>
  <c r="C119" i="1"/>
  <c r="C120" i="1"/>
  <c r="C121" i="1"/>
  <c r="C125" i="1"/>
  <c r="C126" i="1"/>
  <c r="C127" i="1"/>
  <c r="C128" i="1"/>
  <c r="B125" i="1"/>
  <c r="B126" i="1"/>
  <c r="B127" i="1"/>
  <c r="B128" i="1"/>
  <c r="B53" i="1"/>
  <c r="B54" i="1"/>
  <c r="B55" i="1"/>
  <c r="B56" i="1"/>
  <c r="C53" i="1"/>
  <c r="C54" i="1"/>
  <c r="C55" i="1"/>
  <c r="C56" i="1"/>
  <c r="C60" i="1"/>
  <c r="C61" i="1"/>
  <c r="C62" i="1"/>
  <c r="C63" i="1"/>
  <c r="B60" i="1"/>
  <c r="B61" i="1"/>
  <c r="B62" i="1"/>
  <c r="B63" i="1"/>
  <c r="B67" i="1"/>
  <c r="B68" i="1"/>
  <c r="B69" i="1"/>
  <c r="B70" i="1"/>
  <c r="C67" i="1"/>
  <c r="C68" i="1"/>
  <c r="C69" i="1"/>
  <c r="C70" i="1"/>
  <c r="C74" i="1"/>
  <c r="C75" i="1"/>
  <c r="C76" i="1"/>
  <c r="C77" i="1"/>
  <c r="B74" i="1"/>
  <c r="B75" i="1"/>
  <c r="B76" i="1"/>
  <c r="B77" i="1"/>
  <c r="N8" i="1"/>
  <c r="N6" i="1"/>
  <c r="N16" i="1"/>
  <c r="N14" i="1"/>
  <c r="N12" i="1"/>
  <c r="N10" i="1"/>
  <c r="B39" i="1"/>
  <c r="B96" i="1"/>
  <c r="B57" i="1"/>
  <c r="B64" i="1"/>
  <c r="B108" i="1"/>
  <c r="B115" i="1"/>
  <c r="B122" i="1"/>
  <c r="B129" i="1"/>
  <c r="C96" i="1"/>
  <c r="C39" i="1"/>
  <c r="C57" i="1"/>
  <c r="C64" i="1"/>
  <c r="C108" i="1"/>
  <c r="C115" i="1"/>
  <c r="C122" i="1"/>
  <c r="C129" i="1"/>
  <c r="I31" i="1"/>
  <c r="H10" i="2"/>
  <c r="J9" i="2"/>
  <c r="J10" i="2"/>
  <c r="K9" i="2"/>
  <c r="K10" i="2"/>
  <c r="L9" i="2"/>
  <c r="L10" i="2"/>
  <c r="M9" i="2"/>
  <c r="M10" i="2"/>
  <c r="N9" i="2"/>
  <c r="N10" i="2"/>
  <c r="O9" i="2"/>
  <c r="O10" i="2"/>
  <c r="P9" i="2"/>
  <c r="P10" i="2"/>
  <c r="F10" i="2"/>
  <c r="L31" i="1"/>
  <c r="K31" i="1"/>
  <c r="J31" i="1"/>
  <c r="H31" i="1"/>
  <c r="G31" i="1"/>
  <c r="B31" i="1"/>
  <c r="C31" i="1"/>
  <c r="B71" i="1"/>
  <c r="B78" i="1"/>
  <c r="C71" i="1"/>
  <c r="C78" i="1"/>
  <c r="R22" i="2"/>
  <c r="C90" i="1"/>
  <c r="C91" i="1"/>
  <c r="B91" i="1"/>
  <c r="F86" i="1"/>
  <c r="B86" i="1"/>
  <c r="D84" i="1"/>
  <c r="D86" i="1"/>
  <c r="C86" i="1"/>
  <c r="G86" i="1"/>
  <c r="G84" i="1"/>
  <c r="E86" i="1"/>
</calcChain>
</file>

<file path=xl/sharedStrings.xml><?xml version="1.0" encoding="utf-8"?>
<sst xmlns="http://schemas.openxmlformats.org/spreadsheetml/2006/main" count="343" uniqueCount="202">
  <si>
    <t>FRECUENCIAS</t>
  </si>
  <si>
    <t>Fluctuaciones</t>
  </si>
  <si>
    <t>FI</t>
  </si>
  <si>
    <t>MATV</t>
  </si>
  <si>
    <t>Distribuidor + mezclador</t>
  </si>
  <si>
    <t>Tomas BAT usuario</t>
  </si>
  <si>
    <t>Mejor Toma</t>
  </si>
  <si>
    <t>A2</t>
  </si>
  <si>
    <t>B2</t>
  </si>
  <si>
    <t>C2</t>
  </si>
  <si>
    <t>Divisor de dos salida</t>
  </si>
  <si>
    <t>Cable red interior</t>
  </si>
  <si>
    <t>Cable exterior</t>
  </si>
  <si>
    <t>TR165</t>
  </si>
  <si>
    <t>T100</t>
  </si>
  <si>
    <t>ATENUACIÓN DISTRIBUCIÓN (dB)</t>
  </si>
  <si>
    <t>Peor toma</t>
  </si>
  <si>
    <t>Longitud (metros)</t>
  </si>
  <si>
    <t>Longitud RS - RS</t>
  </si>
  <si>
    <t>RS - PAU</t>
  </si>
  <si>
    <t>Apartado a</t>
  </si>
  <si>
    <t>Apartado b</t>
  </si>
  <si>
    <t>2 salidas 15 dB - B2</t>
  </si>
  <si>
    <t>2 salidas 18 dB - C2</t>
  </si>
  <si>
    <t>2 salidas 23 dB - D2</t>
  </si>
  <si>
    <t>Paso</t>
  </si>
  <si>
    <t>Derivación</t>
  </si>
  <si>
    <t>Derivador usado</t>
  </si>
  <si>
    <t>Diferencia</t>
  </si>
  <si>
    <t>RESUMEN</t>
  </si>
  <si>
    <t>Planicidad de red</t>
  </si>
  <si>
    <t>AT. INTERIOR Y DISPERSIÓN (dB)</t>
  </si>
  <si>
    <t>FI (margen 20 dB)</t>
  </si>
  <si>
    <t>Apartado c</t>
  </si>
  <si>
    <t>CANALES</t>
  </si>
  <si>
    <t>frecuencia radio (MHz)</t>
  </si>
  <si>
    <t>frecuencia (MHz)</t>
  </si>
  <si>
    <t>FM</t>
  </si>
  <si>
    <t>DAB</t>
  </si>
  <si>
    <t>SATfin</t>
  </si>
  <si>
    <t>PIRE(dBW)</t>
  </si>
  <si>
    <t>Vrec_0dBi(dBuV)</t>
  </si>
  <si>
    <t>Einc(dBuV/m)</t>
  </si>
  <si>
    <t>Emin(dBuV/m)</t>
  </si>
  <si>
    <t>Recibir?</t>
  </si>
  <si>
    <t>Sc</t>
  </si>
  <si>
    <t>Smax</t>
  </si>
  <si>
    <t>Lmax</t>
  </si>
  <si>
    <t>Lmin</t>
  </si>
  <si>
    <t>Scmin</t>
  </si>
  <si>
    <t xml:space="preserve">Scmax </t>
  </si>
  <si>
    <t>Lpuentes_out</t>
  </si>
  <si>
    <t>Samp</t>
  </si>
  <si>
    <t>Cable usado</t>
  </si>
  <si>
    <t>ATENUACIÓN CABLES (dB/m)</t>
  </si>
  <si>
    <t>ATENUACIÓN DERIVADORES (dB)</t>
  </si>
  <si>
    <t>ATENUACIÓN RESTO EQUIPOS (dB)</t>
  </si>
  <si>
    <t>Máxima variación entre tomas</t>
  </si>
  <si>
    <t>Smin</t>
  </si>
  <si>
    <t>MATV(margen 16 dB)</t>
  </si>
  <si>
    <t>Cumple?</t>
  </si>
  <si>
    <t>Cable dispersión</t>
  </si>
  <si>
    <t>Cable distribución</t>
  </si>
  <si>
    <t>Longitud Cabecera - RS</t>
  </si>
  <si>
    <t>PAU - BAT</t>
  </si>
  <si>
    <t>Nº puentes_out</t>
  </si>
  <si>
    <t xml:space="preserve">Tipo </t>
  </si>
  <si>
    <t>Tipo</t>
  </si>
  <si>
    <t>DMS 300</t>
  </si>
  <si>
    <t>UDL-215</t>
  </si>
  <si>
    <t>UDL-110</t>
  </si>
  <si>
    <t>UDL-220</t>
  </si>
  <si>
    <t>UDL-225</t>
  </si>
  <si>
    <t>AT. DESDE SALIDA CABECERA (dB) IZQ</t>
  </si>
  <si>
    <t>Correspondiente a la parte de la derecha</t>
  </si>
  <si>
    <t>C1</t>
  </si>
  <si>
    <t>A1</t>
  </si>
  <si>
    <t>1 salidas 10 dB - A1</t>
  </si>
  <si>
    <t>1 salidas 20 dB - C1</t>
  </si>
  <si>
    <t>UDL-120</t>
  </si>
  <si>
    <t>2 salidas 10 dB - A2</t>
  </si>
  <si>
    <t>UDL-210</t>
  </si>
  <si>
    <t>Correspondiente a la parte de la izquierda</t>
  </si>
  <si>
    <t>Ld-Lp</t>
  </si>
  <si>
    <t>V05 y V04</t>
  </si>
  <si>
    <t>V07 y V06</t>
  </si>
  <si>
    <t>V03 y V02</t>
  </si>
  <si>
    <t>V01</t>
  </si>
  <si>
    <t>V08</t>
  </si>
  <si>
    <t>V09 y V10</t>
  </si>
  <si>
    <t>V11 y V12</t>
  </si>
  <si>
    <t>V13 y V14</t>
  </si>
  <si>
    <t>Toma Cocina</t>
  </si>
  <si>
    <t>Toma Salon</t>
  </si>
  <si>
    <t>Toma Dormitorio 1</t>
  </si>
  <si>
    <t>Toma Dormitorio 2</t>
  </si>
  <si>
    <t>Toma Dormitorio 3</t>
  </si>
  <si>
    <t>Toma Dormitoria 1</t>
  </si>
  <si>
    <r>
      <t>Ref. </t>
    </r>
    <r>
      <rPr>
        <sz val="12"/>
        <rFont val="Verdana"/>
        <family val="2"/>
      </rPr>
      <t>4530</t>
    </r>
  </si>
  <si>
    <t>Cocina</t>
  </si>
  <si>
    <t>Salon</t>
  </si>
  <si>
    <t>Dormitorio 1</t>
  </si>
  <si>
    <t>Dormitorio 2</t>
  </si>
  <si>
    <t>Dormitorio 3</t>
  </si>
  <si>
    <t>Dorrmitorio 3</t>
  </si>
  <si>
    <t>Viviendas</t>
  </si>
  <si>
    <t>1310 nm</t>
  </si>
  <si>
    <t>1491 nm</t>
  </si>
  <si>
    <t>1550 nm</t>
  </si>
  <si>
    <t xml:space="preserve">Distancia </t>
  </si>
  <si>
    <t>Patio-terrazada</t>
  </si>
  <si>
    <t>Distancias</t>
  </si>
  <si>
    <t>Cable de pares Trenzado/ C. Coaxial</t>
  </si>
  <si>
    <t>C22</t>
  </si>
  <si>
    <t>C40</t>
  </si>
  <si>
    <t>C43</t>
  </si>
  <si>
    <t>C46</t>
  </si>
  <si>
    <t>C58</t>
  </si>
  <si>
    <t>DATOS CABLES</t>
  </si>
  <si>
    <t>MEDIDAS DE CAMPO</t>
  </si>
  <si>
    <t>PIRE (dBW)</t>
  </si>
  <si>
    <t>Vrec(dBuV)-G(dBi) = Vrec_0dBi (dBuV)</t>
  </si>
  <si>
    <t>Einc (dBuV/m)</t>
  </si>
  <si>
    <t>Emin (dBuV/m)</t>
  </si>
  <si>
    <t>AJUSTE CABECERA</t>
  </si>
  <si>
    <t>Salida cabecera (dBuV)</t>
  </si>
  <si>
    <t>Puentes automezcla</t>
  </si>
  <si>
    <t>Perdidas puentes salida (dB)</t>
  </si>
  <si>
    <t>Salida amplificador (dBuV)</t>
  </si>
  <si>
    <t>DISTRIBUCION</t>
  </si>
  <si>
    <t>Longitud cable exterior (m)</t>
  </si>
  <si>
    <t>Perdidas cable exterior (dB)</t>
  </si>
  <si>
    <t>Puentes autoseparacion</t>
  </si>
  <si>
    <t>Perdidas puentes (dB)</t>
  </si>
  <si>
    <t>Atenuacion entrada (dB)</t>
  </si>
  <si>
    <t>Ganancia total requerida (dB)</t>
  </si>
  <si>
    <t>ANTENAS</t>
  </si>
  <si>
    <t>Antena FM</t>
  </si>
  <si>
    <t>Antena UHF/DAB</t>
  </si>
  <si>
    <t>Antena Parabólica</t>
  </si>
  <si>
    <t>PREAMPLIFICADORES</t>
  </si>
  <si>
    <t>Ganancia (dB)</t>
  </si>
  <si>
    <t>Factor de Ruido (dB)</t>
  </si>
  <si>
    <t>AMPLIFICACION CABECERA</t>
  </si>
  <si>
    <t>Ganancia necesaria (dB)</t>
  </si>
  <si>
    <t>Fsistema máximo (dB)</t>
  </si>
  <si>
    <t>Fmonocanal máximo (dB)</t>
  </si>
  <si>
    <t>Exacto</t>
  </si>
  <si>
    <t>Aproximado</t>
  </si>
  <si>
    <t>Factor ruido amplif. real (dB)</t>
  </si>
  <si>
    <t>Ganancia maxima amplif. Real (dB)</t>
  </si>
  <si>
    <t>Atenuacion maxima amplif. Real (dB)</t>
  </si>
  <si>
    <t>RELACION C/N</t>
  </si>
  <si>
    <t>Ancho de banda equivalente de ruido (MHz)</t>
  </si>
  <si>
    <t>Temperatura antena (satelite)</t>
  </si>
  <si>
    <t>Nivel de ruido (dBuV)</t>
  </si>
  <si>
    <t>Factor de ruido del sistema (dB)</t>
  </si>
  <si>
    <t>DISTORSION NO LINEAL</t>
  </si>
  <si>
    <t>C/I minimo (dB)</t>
  </si>
  <si>
    <t>C28</t>
  </si>
  <si>
    <t>C57</t>
  </si>
  <si>
    <t>Ref. 1050 /DAB</t>
  </si>
  <si>
    <t>Ref. 1201</t>
  </si>
  <si>
    <t>Ref. 112140</t>
  </si>
  <si>
    <t>Terraza</t>
  </si>
  <si>
    <t>Toma Terraza</t>
  </si>
  <si>
    <t>¿Cumple la normativa?</t>
  </si>
  <si>
    <t>Ref. 790201</t>
  </si>
  <si>
    <t>LNB 7613</t>
  </si>
  <si>
    <t>ASTRA</t>
  </si>
  <si>
    <t>HISPASAT</t>
  </si>
  <si>
    <t>Fluctuaciones C</t>
  </si>
  <si>
    <t>Fluctuaciones E</t>
  </si>
  <si>
    <t>MAX. Fl C</t>
  </si>
  <si>
    <t>MIN. Fl C</t>
  </si>
  <si>
    <t>MIN: FlC</t>
  </si>
  <si>
    <t>Fluctuac C</t>
  </si>
  <si>
    <t>Salida amplificador máx Fabr (dBuV)</t>
  </si>
  <si>
    <t>Número de canales</t>
  </si>
  <si>
    <r>
      <t>(C/I)</t>
    </r>
    <r>
      <rPr>
        <sz val="10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(dB)</t>
    </r>
  </si>
  <si>
    <r>
      <t>(C/I)</t>
    </r>
    <r>
      <rPr>
        <sz val="8"/>
        <color theme="1"/>
        <rFont val="Calibri"/>
        <family val="2"/>
        <scheme val="minor"/>
      </rPr>
      <t xml:space="preserve">2  </t>
    </r>
    <r>
      <rPr>
        <sz val="9"/>
        <color theme="1"/>
        <rFont val="Calibri"/>
        <family val="2"/>
        <scheme val="minor"/>
      </rPr>
      <t>(dB)</t>
    </r>
  </si>
  <si>
    <t>(C/I)Ncanales (dB)</t>
  </si>
  <si>
    <t>Salida ajustada</t>
  </si>
  <si>
    <t>PAU 6 salidas</t>
  </si>
  <si>
    <r>
      <t>Ref. </t>
    </r>
    <r>
      <rPr>
        <sz val="12"/>
        <rFont val="Verdana"/>
        <family val="2"/>
      </rPr>
      <t>5430</t>
    </r>
  </si>
  <si>
    <t>Interior</t>
  </si>
  <si>
    <t>Cable de pares Trenzado (Dist/Disp)</t>
  </si>
  <si>
    <t>V04 y V05</t>
  </si>
  <si>
    <t>Cable Coaxial (Dist/Disp)</t>
  </si>
  <si>
    <t>5 MHz</t>
  </si>
  <si>
    <t>860 MHz</t>
  </si>
  <si>
    <t>Vivienda D/I</t>
  </si>
  <si>
    <t>86 MHz</t>
  </si>
  <si>
    <t>,</t>
  </si>
  <si>
    <t>Ref. 5328 o 509812</t>
  </si>
  <si>
    <r>
      <rPr>
        <b/>
        <sz val="12"/>
        <color theme="1"/>
        <rFont val="Verdana"/>
        <family val="2"/>
      </rPr>
      <t>Ref</t>
    </r>
    <r>
      <rPr>
        <sz val="12"/>
        <color theme="1"/>
        <rFont val="Verdana"/>
        <family val="2"/>
      </rPr>
      <t>. 5231</t>
    </r>
  </si>
  <si>
    <t>MAX. MATVC</t>
  </si>
  <si>
    <t>MIN. FMATVC</t>
  </si>
  <si>
    <t>MAX. MATV C</t>
  </si>
  <si>
    <t>C/N salida (dB) Toma de usuario</t>
  </si>
  <si>
    <t>C/N entrada (dB) a la salida de la antena</t>
  </si>
  <si>
    <t>C/N minimo (dB) en toma de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</si>
</sst>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188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9868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0" fontId="1" fillId="0" borderId="1" xfId="1" applyBorder="1"/>
    <xf numFmtId="0" fontId="0" fillId="0" borderId="0" xfId="0" applyBorder="1"/>
    <xf numFmtId="0" fontId="1" fillId="0" borderId="0" xfId="1" applyFill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/>
    <xf numFmtId="0" fontId="0" fillId="0" borderId="0" xfId="0" applyFont="1" applyBorder="1"/>
    <xf numFmtId="0" fontId="8" fillId="0" borderId="0" xfId="1" applyFont="1" applyBorder="1"/>
    <xf numFmtId="0" fontId="6" fillId="0" borderId="0" xfId="0" applyFont="1" applyBorder="1"/>
    <xf numFmtId="0" fontId="10" fillId="0" borderId="0" xfId="1" applyFont="1" applyFill="1" applyBorder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8" fillId="2" borderId="0" xfId="1" applyFont="1" applyFill="1" applyBorder="1"/>
    <xf numFmtId="0" fontId="7" fillId="0" borderId="0" xfId="1" applyFont="1" applyFill="1" applyBorder="1"/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Border="1"/>
    <xf numFmtId="0" fontId="0" fillId="2" borderId="0" xfId="1" applyFont="1" applyFill="1" applyBorder="1"/>
    <xf numFmtId="0" fontId="3" fillId="0" borderId="0" xfId="1" applyFont="1" applyBorder="1"/>
    <xf numFmtId="0" fontId="1" fillId="0" borderId="0" xfId="1" applyBorder="1"/>
    <xf numFmtId="0" fontId="10" fillId="0" borderId="0" xfId="0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0" applyFont="1" applyBorder="1" applyAlignment="1"/>
    <xf numFmtId="0" fontId="1" fillId="0" borderId="2" xfId="1" applyFill="1" applyBorder="1"/>
    <xf numFmtId="0" fontId="0" fillId="0" borderId="3" xfId="0" applyBorder="1"/>
    <xf numFmtId="0" fontId="1" fillId="0" borderId="3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7" xfId="1" applyFill="1" applyBorder="1"/>
    <xf numFmtId="0" fontId="0" fillId="0" borderId="8" xfId="0" applyBorder="1"/>
    <xf numFmtId="0" fontId="1" fillId="0" borderId="8" xfId="1" applyFill="1" applyBorder="1"/>
    <xf numFmtId="0" fontId="1" fillId="0" borderId="9" xfId="1" applyFill="1" applyBorder="1"/>
    <xf numFmtId="0" fontId="0" fillId="0" borderId="3" xfId="0" applyFill="1" applyBorder="1"/>
    <xf numFmtId="0" fontId="0" fillId="0" borderId="0" xfId="0" applyBorder="1" applyAlignment="1"/>
    <xf numFmtId="0" fontId="1" fillId="0" borderId="0" xfId="1" applyBorder="1" applyAlignment="1"/>
    <xf numFmtId="0" fontId="4" fillId="0" borderId="8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1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2" fontId="0" fillId="0" borderId="0" xfId="0" applyNumberFormat="1" applyBorder="1"/>
    <xf numFmtId="2" fontId="0" fillId="0" borderId="0" xfId="0" applyNumberFormat="1" applyFont="1" applyBorder="1"/>
    <xf numFmtId="2" fontId="10" fillId="0" borderId="0" xfId="0" applyNumberFormat="1" applyFont="1" applyBorder="1" applyAlignme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1" fontId="0" fillId="0" borderId="0" xfId="0" applyNumberFormat="1"/>
    <xf numFmtId="0" fontId="2" fillId="0" borderId="0" xfId="1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/>
    <xf numFmtId="0" fontId="0" fillId="0" borderId="8" xfId="0" applyFill="1" applyBorder="1"/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0" fillId="4" borderId="0" xfId="0" applyFill="1"/>
    <xf numFmtId="0" fontId="0" fillId="5" borderId="0" xfId="0" applyFont="1" applyFill="1" applyBorder="1"/>
    <xf numFmtId="0" fontId="0" fillId="5" borderId="0" xfId="0" applyFill="1"/>
    <xf numFmtId="0" fontId="0" fillId="5" borderId="0" xfId="0" applyFont="1" applyFill="1" applyAlignment="1">
      <alignment horizontal="center"/>
    </xf>
    <xf numFmtId="0" fontId="0" fillId="5" borderId="0" xfId="0" applyFont="1" applyFill="1"/>
    <xf numFmtId="0" fontId="13" fillId="0" borderId="0" xfId="0" applyFont="1"/>
    <xf numFmtId="0" fontId="10" fillId="0" borderId="0" xfId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5" fillId="2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17" fillId="3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17" fillId="0" borderId="0" xfId="0" applyFont="1" applyFill="1" applyAlignment="1">
      <alignment horizontal="right"/>
    </xf>
    <xf numFmtId="2" fontId="5" fillId="0" borderId="0" xfId="0" applyNumberFormat="1" applyFont="1"/>
    <xf numFmtId="2" fontId="0" fillId="0" borderId="0" xfId="0" applyNumberFormat="1" applyFill="1"/>
    <xf numFmtId="0" fontId="0" fillId="6" borderId="0" xfId="0" applyFill="1"/>
    <xf numFmtId="2" fontId="0" fillId="7" borderId="0" xfId="0" applyNumberFormat="1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" fontId="10" fillId="0" borderId="0" xfId="0" applyNumberFormat="1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</cellXfs>
  <cellStyles count="986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" xfId="1198" builtinId="8" hidden="1"/>
    <cellStyle name="Hipervínculo" xfId="1200" builtinId="8" hidden="1"/>
    <cellStyle name="Hipervínculo" xfId="1202" builtinId="8" hidden="1"/>
    <cellStyle name="Hipervínculo" xfId="1204" builtinId="8" hidden="1"/>
    <cellStyle name="Hipervínculo" xfId="1206" builtinId="8" hidden="1"/>
    <cellStyle name="Hipervínculo" xfId="1208" builtinId="8" hidden="1"/>
    <cellStyle name="Hipervínculo" xfId="1210" builtinId="8" hidden="1"/>
    <cellStyle name="Hipervínculo" xfId="1212" builtinId="8" hidden="1"/>
    <cellStyle name="Hipervínculo" xfId="1214" builtinId="8" hidden="1"/>
    <cellStyle name="Hipervínculo" xfId="1216" builtinId="8" hidden="1"/>
    <cellStyle name="Hipervínculo" xfId="1218" builtinId="8" hidden="1"/>
    <cellStyle name="Hipervínculo" xfId="1220" builtinId="8" hidden="1"/>
    <cellStyle name="Hipervínculo" xfId="1222" builtinId="8" hidden="1"/>
    <cellStyle name="Hipervínculo" xfId="1224" builtinId="8" hidden="1"/>
    <cellStyle name="Hipervínculo" xfId="1226" builtinId="8" hidden="1"/>
    <cellStyle name="Hipervínculo" xfId="1228" builtinId="8" hidden="1"/>
    <cellStyle name="Hipervínculo" xfId="1230" builtinId="8" hidden="1"/>
    <cellStyle name="Hipervínculo" xfId="1232" builtinId="8" hidden="1"/>
    <cellStyle name="Hipervínculo" xfId="1234" builtinId="8" hidden="1"/>
    <cellStyle name="Hipervínculo" xfId="1236" builtinId="8" hidden="1"/>
    <cellStyle name="Hipervínculo" xfId="1238" builtinId="8" hidden="1"/>
    <cellStyle name="Hipervínculo" xfId="1240" builtinId="8" hidden="1"/>
    <cellStyle name="Hipervínculo" xfId="1242" builtinId="8" hidden="1"/>
    <cellStyle name="Hipervínculo" xfId="1244" builtinId="8" hidden="1"/>
    <cellStyle name="Hipervínculo" xfId="1246" builtinId="8" hidden="1"/>
    <cellStyle name="Hipervínculo" xfId="1248" builtinId="8" hidden="1"/>
    <cellStyle name="Hipervínculo" xfId="1250" builtinId="8" hidden="1"/>
    <cellStyle name="Hipervínculo" xfId="1252" builtinId="8" hidden="1"/>
    <cellStyle name="Hipervínculo" xfId="1254" builtinId="8" hidden="1"/>
    <cellStyle name="Hipervínculo" xfId="1256" builtinId="8" hidden="1"/>
    <cellStyle name="Hipervínculo" xfId="1258" builtinId="8" hidden="1"/>
    <cellStyle name="Hipervínculo" xfId="1260" builtinId="8" hidden="1"/>
    <cellStyle name="Hipervínculo" xfId="1262" builtinId="8" hidden="1"/>
    <cellStyle name="Hipervínculo" xfId="1264" builtinId="8" hidden="1"/>
    <cellStyle name="Hipervínculo" xfId="1266" builtinId="8" hidden="1"/>
    <cellStyle name="Hipervínculo" xfId="1268" builtinId="8" hidden="1"/>
    <cellStyle name="Hipervínculo" xfId="1270" builtinId="8" hidden="1"/>
    <cellStyle name="Hipervínculo" xfId="1272" builtinId="8" hidden="1"/>
    <cellStyle name="Hipervínculo" xfId="1274" builtinId="8" hidden="1"/>
    <cellStyle name="Hipervínculo" xfId="1276" builtinId="8" hidden="1"/>
    <cellStyle name="Hipervínculo" xfId="1278" builtinId="8" hidden="1"/>
    <cellStyle name="Hipervínculo" xfId="1280" builtinId="8" hidden="1"/>
    <cellStyle name="Hipervínculo" xfId="1282" builtinId="8" hidden="1"/>
    <cellStyle name="Hipervínculo" xfId="1284" builtinId="8" hidden="1"/>
    <cellStyle name="Hipervínculo" xfId="1286" builtinId="8" hidden="1"/>
    <cellStyle name="Hipervínculo" xfId="1288" builtinId="8" hidden="1"/>
    <cellStyle name="Hipervínculo" xfId="1290" builtinId="8" hidden="1"/>
    <cellStyle name="Hipervínculo" xfId="1292" builtinId="8" hidden="1"/>
    <cellStyle name="Hipervínculo" xfId="1294" builtinId="8" hidden="1"/>
    <cellStyle name="Hipervínculo" xfId="1296" builtinId="8" hidden="1"/>
    <cellStyle name="Hipervínculo" xfId="1298" builtinId="8" hidden="1"/>
    <cellStyle name="Hipervínculo" xfId="1300" builtinId="8" hidden="1"/>
    <cellStyle name="Hipervínculo" xfId="1302" builtinId="8" hidden="1"/>
    <cellStyle name="Hipervínculo" xfId="1304" builtinId="8" hidden="1"/>
    <cellStyle name="Hipervínculo" xfId="1306" builtinId="8" hidden="1"/>
    <cellStyle name="Hipervínculo" xfId="1308" builtinId="8" hidden="1"/>
    <cellStyle name="Hipervínculo" xfId="1310" builtinId="8" hidden="1"/>
    <cellStyle name="Hipervínculo" xfId="1312" builtinId="8" hidden="1"/>
    <cellStyle name="Hipervínculo" xfId="1314" builtinId="8" hidden="1"/>
    <cellStyle name="Hipervínculo" xfId="1316" builtinId="8" hidden="1"/>
    <cellStyle name="Hipervínculo" xfId="1318" builtinId="8" hidden="1"/>
    <cellStyle name="Hipervínculo" xfId="1320" builtinId="8" hidden="1"/>
    <cellStyle name="Hipervínculo" xfId="1322" builtinId="8" hidden="1"/>
    <cellStyle name="Hipervínculo" xfId="1324" builtinId="8" hidden="1"/>
    <cellStyle name="Hipervínculo" xfId="1326" builtinId="8" hidden="1"/>
    <cellStyle name="Hipervínculo" xfId="1328" builtinId="8" hidden="1"/>
    <cellStyle name="Hipervínculo" xfId="1330" builtinId="8" hidden="1"/>
    <cellStyle name="Hipervínculo" xfId="1332" builtinId="8" hidden="1"/>
    <cellStyle name="Hipervínculo" xfId="1334" builtinId="8" hidden="1"/>
    <cellStyle name="Hipervínculo" xfId="1336" builtinId="8" hidden="1"/>
    <cellStyle name="Hipervínculo" xfId="1338" builtinId="8" hidden="1"/>
    <cellStyle name="Hipervínculo" xfId="1340" builtinId="8" hidden="1"/>
    <cellStyle name="Hipervínculo" xfId="1342" builtinId="8" hidden="1"/>
    <cellStyle name="Hipervínculo" xfId="1344" builtinId="8" hidden="1"/>
    <cellStyle name="Hipervínculo" xfId="1346" builtinId="8" hidden="1"/>
    <cellStyle name="Hipervínculo" xfId="1348" builtinId="8" hidden="1"/>
    <cellStyle name="Hipervínculo" xfId="1350" builtinId="8" hidden="1"/>
    <cellStyle name="Hipervínculo" xfId="1352" builtinId="8" hidden="1"/>
    <cellStyle name="Hipervínculo" xfId="1354" builtinId="8" hidden="1"/>
    <cellStyle name="Hipervínculo" xfId="1356" builtinId="8" hidden="1"/>
    <cellStyle name="Hipervínculo" xfId="1358" builtinId="8" hidden="1"/>
    <cellStyle name="Hipervínculo" xfId="1360" builtinId="8" hidden="1"/>
    <cellStyle name="Hipervínculo" xfId="1362" builtinId="8" hidden="1"/>
    <cellStyle name="Hipervínculo" xfId="1364" builtinId="8" hidden="1"/>
    <cellStyle name="Hipervínculo" xfId="1366" builtinId="8" hidden="1"/>
    <cellStyle name="Hipervínculo" xfId="1368" builtinId="8" hidden="1"/>
    <cellStyle name="Hipervínculo" xfId="1370" builtinId="8" hidden="1"/>
    <cellStyle name="Hipervínculo" xfId="1372" builtinId="8" hidden="1"/>
    <cellStyle name="Hipervínculo" xfId="1374" builtinId="8" hidden="1"/>
    <cellStyle name="Hipervínculo" xfId="1376" builtinId="8" hidden="1"/>
    <cellStyle name="Hipervínculo" xfId="1378" builtinId="8" hidden="1"/>
    <cellStyle name="Hipervínculo" xfId="1380" builtinId="8" hidden="1"/>
    <cellStyle name="Hipervínculo" xfId="1382" builtinId="8" hidden="1"/>
    <cellStyle name="Hipervínculo" xfId="1384" builtinId="8" hidden="1"/>
    <cellStyle name="Hipervínculo" xfId="1386" builtinId="8" hidden="1"/>
    <cellStyle name="Hipervínculo" xfId="1388" builtinId="8" hidden="1"/>
    <cellStyle name="Hipervínculo" xfId="1390" builtinId="8" hidden="1"/>
    <cellStyle name="Hipervínculo" xfId="1392" builtinId="8" hidden="1"/>
    <cellStyle name="Hipervínculo" xfId="1394" builtinId="8" hidden="1"/>
    <cellStyle name="Hipervínculo" xfId="1396" builtinId="8" hidden="1"/>
    <cellStyle name="Hipervínculo" xfId="1398" builtinId="8" hidden="1"/>
    <cellStyle name="Hipervínculo" xfId="1400" builtinId="8" hidden="1"/>
    <cellStyle name="Hipervínculo" xfId="1402" builtinId="8" hidden="1"/>
    <cellStyle name="Hipervínculo" xfId="1404" builtinId="8" hidden="1"/>
    <cellStyle name="Hipervínculo" xfId="1406" builtinId="8" hidden="1"/>
    <cellStyle name="Hipervínculo" xfId="1408" builtinId="8" hidden="1"/>
    <cellStyle name="Hipervínculo" xfId="1410" builtinId="8" hidden="1"/>
    <cellStyle name="Hipervínculo" xfId="1412" builtinId="8" hidden="1"/>
    <cellStyle name="Hipervínculo" xfId="1414" builtinId="8" hidden="1"/>
    <cellStyle name="Hipervínculo" xfId="1416" builtinId="8" hidden="1"/>
    <cellStyle name="Hipervínculo" xfId="1418" builtinId="8" hidden="1"/>
    <cellStyle name="Hipervínculo" xfId="1420" builtinId="8" hidden="1"/>
    <cellStyle name="Hipervínculo" xfId="1422" builtinId="8" hidden="1"/>
    <cellStyle name="Hipervínculo" xfId="1424" builtinId="8" hidden="1"/>
    <cellStyle name="Hipervínculo" xfId="1426" builtinId="8" hidden="1"/>
    <cellStyle name="Hipervínculo" xfId="1428" builtinId="8" hidden="1"/>
    <cellStyle name="Hipervínculo" xfId="1430" builtinId="8" hidden="1"/>
    <cellStyle name="Hipervínculo" xfId="1432" builtinId="8" hidden="1"/>
    <cellStyle name="Hipervínculo" xfId="1434" builtinId="8" hidden="1"/>
    <cellStyle name="Hipervínculo" xfId="1436" builtinId="8" hidden="1"/>
    <cellStyle name="Hipervínculo" xfId="1438" builtinId="8" hidden="1"/>
    <cellStyle name="Hipervínculo" xfId="1440" builtinId="8" hidden="1"/>
    <cellStyle name="Hipervínculo" xfId="1442" builtinId="8" hidden="1"/>
    <cellStyle name="Hipervínculo" xfId="1444" builtinId="8" hidden="1"/>
    <cellStyle name="Hipervínculo" xfId="1446" builtinId="8" hidden="1"/>
    <cellStyle name="Hipervínculo" xfId="1448" builtinId="8" hidden="1"/>
    <cellStyle name="Hipervínculo" xfId="1450" builtinId="8" hidden="1"/>
    <cellStyle name="Hipervínculo" xfId="1452" builtinId="8" hidden="1"/>
    <cellStyle name="Hipervínculo" xfId="1454" builtinId="8" hidden="1"/>
    <cellStyle name="Hipervínculo" xfId="1456" builtinId="8" hidden="1"/>
    <cellStyle name="Hipervínculo" xfId="1458" builtinId="8" hidden="1"/>
    <cellStyle name="Hipervínculo" xfId="1460" builtinId="8" hidden="1"/>
    <cellStyle name="Hipervínculo" xfId="1462" builtinId="8" hidden="1"/>
    <cellStyle name="Hipervínculo" xfId="1464" builtinId="8" hidden="1"/>
    <cellStyle name="Hipervínculo" xfId="1466" builtinId="8" hidden="1"/>
    <cellStyle name="Hipervínculo" xfId="1468" builtinId="8" hidden="1"/>
    <cellStyle name="Hipervínculo" xfId="1470" builtinId="8" hidden="1"/>
    <cellStyle name="Hipervínculo" xfId="1472" builtinId="8" hidden="1"/>
    <cellStyle name="Hipervínculo" xfId="1474" builtinId="8" hidden="1"/>
    <cellStyle name="Hipervínculo" xfId="1476" builtinId="8" hidden="1"/>
    <cellStyle name="Hipervínculo" xfId="1478" builtinId="8" hidden="1"/>
    <cellStyle name="Hipervínculo" xfId="1480" builtinId="8" hidden="1"/>
    <cellStyle name="Hipervínculo" xfId="1482" builtinId="8" hidden="1"/>
    <cellStyle name="Hipervínculo" xfId="1484" builtinId="8" hidden="1"/>
    <cellStyle name="Hipervínculo" xfId="1486" builtinId="8" hidden="1"/>
    <cellStyle name="Hipervínculo" xfId="1488" builtinId="8" hidden="1"/>
    <cellStyle name="Hipervínculo" xfId="1490" builtinId="8" hidden="1"/>
    <cellStyle name="Hipervínculo" xfId="1492" builtinId="8" hidden="1"/>
    <cellStyle name="Hipervínculo" xfId="1494" builtinId="8" hidden="1"/>
    <cellStyle name="Hipervínculo" xfId="1496" builtinId="8" hidden="1"/>
    <cellStyle name="Hipervínculo" xfId="1498" builtinId="8" hidden="1"/>
    <cellStyle name="Hipervínculo" xfId="1500" builtinId="8" hidden="1"/>
    <cellStyle name="Hipervínculo" xfId="1502" builtinId="8" hidden="1"/>
    <cellStyle name="Hipervínculo" xfId="1504" builtinId="8" hidden="1"/>
    <cellStyle name="Hipervínculo" xfId="1506" builtinId="8" hidden="1"/>
    <cellStyle name="Hipervínculo" xfId="1508" builtinId="8" hidden="1"/>
    <cellStyle name="Hipervínculo" xfId="1510" builtinId="8" hidden="1"/>
    <cellStyle name="Hipervínculo" xfId="1512" builtinId="8" hidden="1"/>
    <cellStyle name="Hipervínculo" xfId="1514" builtinId="8" hidden="1"/>
    <cellStyle name="Hipervínculo" xfId="1516" builtinId="8" hidden="1"/>
    <cellStyle name="Hipervínculo" xfId="1518" builtinId="8" hidden="1"/>
    <cellStyle name="Hipervínculo" xfId="1520" builtinId="8" hidden="1"/>
    <cellStyle name="Hipervínculo" xfId="1522" builtinId="8" hidden="1"/>
    <cellStyle name="Hipervínculo" xfId="1524" builtinId="8" hidden="1"/>
    <cellStyle name="Hipervínculo" xfId="1526" builtinId="8" hidden="1"/>
    <cellStyle name="Hipervínculo" xfId="1528" builtinId="8" hidden="1"/>
    <cellStyle name="Hipervínculo" xfId="1530" builtinId="8" hidden="1"/>
    <cellStyle name="Hipervínculo" xfId="1532" builtinId="8" hidden="1"/>
    <cellStyle name="Hipervínculo" xfId="1534" builtinId="8" hidden="1"/>
    <cellStyle name="Hipervínculo" xfId="1536" builtinId="8" hidden="1"/>
    <cellStyle name="Hipervínculo" xfId="1538" builtinId="8" hidden="1"/>
    <cellStyle name="Hipervínculo" xfId="1540" builtinId="8" hidden="1"/>
    <cellStyle name="Hipervínculo" xfId="1542" builtinId="8" hidden="1"/>
    <cellStyle name="Hipervínculo" xfId="1544" builtinId="8" hidden="1"/>
    <cellStyle name="Hipervínculo" xfId="1546" builtinId="8" hidden="1"/>
    <cellStyle name="Hipervínculo" xfId="1548" builtinId="8" hidden="1"/>
    <cellStyle name="Hipervínculo" xfId="1550" builtinId="8" hidden="1"/>
    <cellStyle name="Hipervínculo" xfId="1552" builtinId="8" hidden="1"/>
    <cellStyle name="Hipervínculo" xfId="1554" builtinId="8" hidden="1"/>
    <cellStyle name="Hipervínculo" xfId="1556" builtinId="8" hidden="1"/>
    <cellStyle name="Hipervínculo" xfId="1558" builtinId="8" hidden="1"/>
    <cellStyle name="Hipervínculo" xfId="1560" builtinId="8" hidden="1"/>
    <cellStyle name="Hipervínculo" xfId="1562" builtinId="8" hidden="1"/>
    <cellStyle name="Hipervínculo" xfId="1564" builtinId="8" hidden="1"/>
    <cellStyle name="Hipervínculo" xfId="1566" builtinId="8" hidden="1"/>
    <cellStyle name="Hipervínculo" xfId="1568" builtinId="8" hidden="1"/>
    <cellStyle name="Hipervínculo" xfId="1570" builtinId="8" hidden="1"/>
    <cellStyle name="Hipervínculo" xfId="1572" builtinId="8" hidden="1"/>
    <cellStyle name="Hipervínculo" xfId="1574" builtinId="8" hidden="1"/>
    <cellStyle name="Hipervínculo" xfId="1576" builtinId="8" hidden="1"/>
    <cellStyle name="Hipervínculo" xfId="1578" builtinId="8" hidden="1"/>
    <cellStyle name="Hipervínculo" xfId="1580" builtinId="8" hidden="1"/>
    <cellStyle name="Hipervínculo" xfId="1582" builtinId="8" hidden="1"/>
    <cellStyle name="Hipervínculo" xfId="1584" builtinId="8" hidden="1"/>
    <cellStyle name="Hipervínculo" xfId="1586" builtinId="8" hidden="1"/>
    <cellStyle name="Hipervínculo" xfId="1588" builtinId="8" hidden="1"/>
    <cellStyle name="Hipervínculo" xfId="1590" builtinId="8" hidden="1"/>
    <cellStyle name="Hipervínculo" xfId="1592" builtinId="8" hidden="1"/>
    <cellStyle name="Hipervínculo" xfId="1594" builtinId="8" hidden="1"/>
    <cellStyle name="Hipervínculo" xfId="1596" builtinId="8" hidden="1"/>
    <cellStyle name="Hipervínculo" xfId="1598" builtinId="8" hidden="1"/>
    <cellStyle name="Hipervínculo" xfId="1600" builtinId="8" hidden="1"/>
    <cellStyle name="Hipervínculo" xfId="1602" builtinId="8" hidden="1"/>
    <cellStyle name="Hipervínculo" xfId="1604" builtinId="8" hidden="1"/>
    <cellStyle name="Hipervínculo" xfId="1606" builtinId="8" hidden="1"/>
    <cellStyle name="Hipervínculo" xfId="1608" builtinId="8" hidden="1"/>
    <cellStyle name="Hipervínculo" xfId="1610" builtinId="8" hidden="1"/>
    <cellStyle name="Hipervínculo" xfId="1612" builtinId="8" hidden="1"/>
    <cellStyle name="Hipervínculo" xfId="1614" builtinId="8" hidden="1"/>
    <cellStyle name="Hipervínculo" xfId="1616" builtinId="8" hidden="1"/>
    <cellStyle name="Hipervínculo" xfId="1618" builtinId="8" hidden="1"/>
    <cellStyle name="Hipervínculo" xfId="1620" builtinId="8" hidden="1"/>
    <cellStyle name="Hipervínculo" xfId="1622" builtinId="8" hidden="1"/>
    <cellStyle name="Hipervínculo" xfId="1624" builtinId="8" hidden="1"/>
    <cellStyle name="Hipervínculo" xfId="1626" builtinId="8" hidden="1"/>
    <cellStyle name="Hipervínculo" xfId="1628" builtinId="8" hidden="1"/>
    <cellStyle name="Hipervínculo" xfId="1630" builtinId="8" hidden="1"/>
    <cellStyle name="Hipervínculo" xfId="1632" builtinId="8" hidden="1"/>
    <cellStyle name="Hipervínculo" xfId="1634" builtinId="8" hidden="1"/>
    <cellStyle name="Hipervínculo" xfId="1636" builtinId="8" hidden="1"/>
    <cellStyle name="Hipervínculo" xfId="1638" builtinId="8" hidden="1"/>
    <cellStyle name="Hipervínculo" xfId="1640" builtinId="8" hidden="1"/>
    <cellStyle name="Hipervínculo" xfId="1642" builtinId="8" hidden="1"/>
    <cellStyle name="Hipervínculo" xfId="1644" builtinId="8" hidden="1"/>
    <cellStyle name="Hipervínculo" xfId="1646" builtinId="8" hidden="1"/>
    <cellStyle name="Hipervínculo" xfId="1648" builtinId="8" hidden="1"/>
    <cellStyle name="Hipervínculo" xfId="1650" builtinId="8" hidden="1"/>
    <cellStyle name="Hipervínculo" xfId="1652" builtinId="8" hidden="1"/>
    <cellStyle name="Hipervínculo" xfId="1654" builtinId="8" hidden="1"/>
    <cellStyle name="Hipervínculo" xfId="1656" builtinId="8" hidden="1"/>
    <cellStyle name="Hipervínculo" xfId="1658" builtinId="8" hidden="1"/>
    <cellStyle name="Hipervínculo" xfId="1660" builtinId="8" hidden="1"/>
    <cellStyle name="Hipervínculo" xfId="1662" builtinId="8" hidden="1"/>
    <cellStyle name="Hipervínculo" xfId="1664" builtinId="8" hidden="1"/>
    <cellStyle name="Hipervínculo" xfId="1666" builtinId="8" hidden="1"/>
    <cellStyle name="Hipervínculo" xfId="1668" builtinId="8" hidden="1"/>
    <cellStyle name="Hipervínculo" xfId="1670" builtinId="8" hidden="1"/>
    <cellStyle name="Hipervínculo" xfId="1672" builtinId="8" hidden="1"/>
    <cellStyle name="Hipervínculo" xfId="1674" builtinId="8" hidden="1"/>
    <cellStyle name="Hipervínculo" xfId="1676" builtinId="8" hidden="1"/>
    <cellStyle name="Hipervínculo" xfId="1678" builtinId="8" hidden="1"/>
    <cellStyle name="Hipervínculo" xfId="1680" builtinId="8" hidden="1"/>
    <cellStyle name="Hipervínculo" xfId="1682" builtinId="8" hidden="1"/>
    <cellStyle name="Hipervínculo" xfId="1684" builtinId="8" hidden="1"/>
    <cellStyle name="Hipervínculo" xfId="1686" builtinId="8" hidden="1"/>
    <cellStyle name="Hipervínculo" xfId="1688" builtinId="8" hidden="1"/>
    <cellStyle name="Hipervínculo" xfId="1690" builtinId="8" hidden="1"/>
    <cellStyle name="Hipervínculo" xfId="1692" builtinId="8" hidden="1"/>
    <cellStyle name="Hipervínculo" xfId="1694" builtinId="8" hidden="1"/>
    <cellStyle name="Hipervínculo" xfId="1696" builtinId="8" hidden="1"/>
    <cellStyle name="Hipervínculo" xfId="1698" builtinId="8" hidden="1"/>
    <cellStyle name="Hipervínculo" xfId="1700" builtinId="8" hidden="1"/>
    <cellStyle name="Hipervínculo" xfId="1702" builtinId="8" hidden="1"/>
    <cellStyle name="Hipervínculo" xfId="1704" builtinId="8" hidden="1"/>
    <cellStyle name="Hipervínculo" xfId="1706" builtinId="8" hidden="1"/>
    <cellStyle name="Hipervínculo" xfId="1708" builtinId="8" hidden="1"/>
    <cellStyle name="Hipervínculo" xfId="1710" builtinId="8" hidden="1"/>
    <cellStyle name="Hipervínculo" xfId="1712" builtinId="8" hidden="1"/>
    <cellStyle name="Hipervínculo" xfId="1714" builtinId="8" hidden="1"/>
    <cellStyle name="Hipervínculo" xfId="1716" builtinId="8" hidden="1"/>
    <cellStyle name="Hipervínculo" xfId="1718" builtinId="8" hidden="1"/>
    <cellStyle name="Hipervínculo" xfId="1720" builtinId="8" hidden="1"/>
    <cellStyle name="Hipervínculo" xfId="1722" builtinId="8" hidden="1"/>
    <cellStyle name="Hipervínculo" xfId="1724" builtinId="8" hidden="1"/>
    <cellStyle name="Hipervínculo" xfId="1726" builtinId="8" hidden="1"/>
    <cellStyle name="Hipervínculo" xfId="1728" builtinId="8" hidden="1"/>
    <cellStyle name="Hipervínculo" xfId="1730" builtinId="8" hidden="1"/>
    <cellStyle name="Hipervínculo" xfId="1732" builtinId="8" hidden="1"/>
    <cellStyle name="Hipervínculo" xfId="1734" builtinId="8" hidden="1"/>
    <cellStyle name="Hipervínculo" xfId="1736" builtinId="8" hidden="1"/>
    <cellStyle name="Hipervínculo" xfId="1738" builtinId="8" hidden="1"/>
    <cellStyle name="Hipervínculo" xfId="1740" builtinId="8" hidden="1"/>
    <cellStyle name="Hipervínculo" xfId="1742" builtinId="8" hidden="1"/>
    <cellStyle name="Hipervínculo" xfId="1744" builtinId="8" hidden="1"/>
    <cellStyle name="Hipervínculo" xfId="1746" builtinId="8" hidden="1"/>
    <cellStyle name="Hipervínculo" xfId="1748" builtinId="8" hidden="1"/>
    <cellStyle name="Hipervínculo" xfId="1750" builtinId="8" hidden="1"/>
    <cellStyle name="Hipervínculo" xfId="1752" builtinId="8" hidden="1"/>
    <cellStyle name="Hipervínculo" xfId="1754" builtinId="8" hidden="1"/>
    <cellStyle name="Hipervínculo" xfId="1756" builtinId="8" hidden="1"/>
    <cellStyle name="Hipervínculo" xfId="1758" builtinId="8" hidden="1"/>
    <cellStyle name="Hipervínculo" xfId="1760" builtinId="8" hidden="1"/>
    <cellStyle name="Hipervínculo" xfId="1762" builtinId="8" hidden="1"/>
    <cellStyle name="Hipervínculo" xfId="1764" builtinId="8" hidden="1"/>
    <cellStyle name="Hipervínculo" xfId="1766" builtinId="8" hidden="1"/>
    <cellStyle name="Hipervínculo" xfId="1768" builtinId="8" hidden="1"/>
    <cellStyle name="Hipervínculo" xfId="1770" builtinId="8" hidden="1"/>
    <cellStyle name="Hipervínculo" xfId="1772" builtinId="8" hidden="1"/>
    <cellStyle name="Hipervínculo" xfId="1774" builtinId="8" hidden="1"/>
    <cellStyle name="Hipervínculo" xfId="1776" builtinId="8" hidden="1"/>
    <cellStyle name="Hipervínculo" xfId="1778" builtinId="8" hidden="1"/>
    <cellStyle name="Hipervínculo" xfId="1780" builtinId="8" hidden="1"/>
    <cellStyle name="Hipervínculo" xfId="1782" builtinId="8" hidden="1"/>
    <cellStyle name="Hipervínculo" xfId="1784" builtinId="8" hidden="1"/>
    <cellStyle name="Hipervínculo" xfId="1786" builtinId="8" hidden="1"/>
    <cellStyle name="Hipervínculo" xfId="1788" builtinId="8" hidden="1"/>
    <cellStyle name="Hipervínculo" xfId="1790" builtinId="8" hidden="1"/>
    <cellStyle name="Hipervínculo" xfId="1792" builtinId="8" hidden="1"/>
    <cellStyle name="Hipervínculo" xfId="1794" builtinId="8" hidden="1"/>
    <cellStyle name="Hipervínculo" xfId="1796" builtinId="8" hidden="1"/>
    <cellStyle name="Hipervínculo" xfId="1798" builtinId="8" hidden="1"/>
    <cellStyle name="Hipervínculo" xfId="1800" builtinId="8" hidden="1"/>
    <cellStyle name="Hipervínculo" xfId="1802" builtinId="8" hidden="1"/>
    <cellStyle name="Hipervínculo" xfId="1804" builtinId="8" hidden="1"/>
    <cellStyle name="Hipervínculo" xfId="1806" builtinId="8" hidden="1"/>
    <cellStyle name="Hipervínculo" xfId="1808" builtinId="8" hidden="1"/>
    <cellStyle name="Hipervínculo" xfId="1810" builtinId="8" hidden="1"/>
    <cellStyle name="Hipervínculo" xfId="1812" builtinId="8" hidden="1"/>
    <cellStyle name="Hipervínculo" xfId="1814" builtinId="8" hidden="1"/>
    <cellStyle name="Hipervínculo" xfId="1816" builtinId="8" hidden="1"/>
    <cellStyle name="Hipervínculo" xfId="1818" builtinId="8" hidden="1"/>
    <cellStyle name="Hipervínculo" xfId="1820" builtinId="8" hidden="1"/>
    <cellStyle name="Hipervínculo" xfId="1822" builtinId="8" hidden="1"/>
    <cellStyle name="Hipervínculo" xfId="1824" builtinId="8" hidden="1"/>
    <cellStyle name="Hipervínculo" xfId="1826" builtinId="8" hidden="1"/>
    <cellStyle name="Hipervínculo" xfId="1828" builtinId="8" hidden="1"/>
    <cellStyle name="Hipervínculo" xfId="1830" builtinId="8" hidden="1"/>
    <cellStyle name="Hipervínculo" xfId="1832" builtinId="8" hidden="1"/>
    <cellStyle name="Hipervínculo" xfId="1834" builtinId="8" hidden="1"/>
    <cellStyle name="Hipervínculo" xfId="1836" builtinId="8" hidden="1"/>
    <cellStyle name="Hipervínculo" xfId="1838" builtinId="8" hidden="1"/>
    <cellStyle name="Hipervínculo" xfId="1840" builtinId="8" hidden="1"/>
    <cellStyle name="Hipervínculo" xfId="1842" builtinId="8" hidden="1"/>
    <cellStyle name="Hipervínculo" xfId="1844" builtinId="8" hidden="1"/>
    <cellStyle name="Hipervínculo" xfId="1846" builtinId="8" hidden="1"/>
    <cellStyle name="Hipervínculo" xfId="1848" builtinId="8" hidden="1"/>
    <cellStyle name="Hipervínculo" xfId="1850" builtinId="8" hidden="1"/>
    <cellStyle name="Hipervínculo" xfId="1852" builtinId="8" hidden="1"/>
    <cellStyle name="Hipervínculo" xfId="1854" builtinId="8" hidden="1"/>
    <cellStyle name="Hipervínculo" xfId="1856" builtinId="8" hidden="1"/>
    <cellStyle name="Hipervínculo" xfId="1858" builtinId="8" hidden="1"/>
    <cellStyle name="Hipervínculo" xfId="1860" builtinId="8" hidden="1"/>
    <cellStyle name="Hipervínculo" xfId="1862" builtinId="8" hidden="1"/>
    <cellStyle name="Hipervínculo" xfId="1864" builtinId="8" hidden="1"/>
    <cellStyle name="Hipervínculo" xfId="1866" builtinId="8" hidden="1"/>
    <cellStyle name="Hipervínculo" xfId="1868" builtinId="8" hidden="1"/>
    <cellStyle name="Hipervínculo" xfId="1870" builtinId="8" hidden="1"/>
    <cellStyle name="Hipervínculo" xfId="1872" builtinId="8" hidden="1"/>
    <cellStyle name="Hipervínculo" xfId="1874" builtinId="8" hidden="1"/>
    <cellStyle name="Hipervínculo" xfId="1876" builtinId="8" hidden="1"/>
    <cellStyle name="Hipervínculo" xfId="1878" builtinId="8" hidden="1"/>
    <cellStyle name="Hipervínculo" xfId="1880" builtinId="8" hidden="1"/>
    <cellStyle name="Hipervínculo" xfId="1882" builtinId="8" hidden="1"/>
    <cellStyle name="Hipervínculo" xfId="1884" builtinId="8" hidden="1"/>
    <cellStyle name="Hipervínculo" xfId="1886" builtinId="8" hidden="1"/>
    <cellStyle name="Hipervínculo" xfId="1888" builtinId="8" hidden="1"/>
    <cellStyle name="Hipervínculo" xfId="1890" builtinId="8" hidden="1"/>
    <cellStyle name="Hipervínculo" xfId="1892" builtinId="8" hidden="1"/>
    <cellStyle name="Hipervínculo" xfId="1894" builtinId="8" hidden="1"/>
    <cellStyle name="Hipervínculo" xfId="1896" builtinId="8" hidden="1"/>
    <cellStyle name="Hipervínculo" xfId="1898" builtinId="8" hidden="1"/>
    <cellStyle name="Hipervínculo" xfId="1900" builtinId="8" hidden="1"/>
    <cellStyle name="Hipervínculo" xfId="1902" builtinId="8" hidden="1"/>
    <cellStyle name="Hipervínculo" xfId="1904" builtinId="8" hidden="1"/>
    <cellStyle name="Hipervínculo" xfId="1906" builtinId="8" hidden="1"/>
    <cellStyle name="Hipervínculo" xfId="1908" builtinId="8" hidden="1"/>
    <cellStyle name="Hipervínculo" xfId="1910" builtinId="8" hidden="1"/>
    <cellStyle name="Hipervínculo" xfId="1912" builtinId="8" hidden="1"/>
    <cellStyle name="Hipervínculo" xfId="1914" builtinId="8" hidden="1"/>
    <cellStyle name="Hipervínculo" xfId="1916" builtinId="8" hidden="1"/>
    <cellStyle name="Hipervínculo" xfId="1918" builtinId="8" hidden="1"/>
    <cellStyle name="Hipervínculo" xfId="1920" builtinId="8" hidden="1"/>
    <cellStyle name="Hipervínculo" xfId="1922" builtinId="8" hidden="1"/>
    <cellStyle name="Hipervínculo" xfId="1924" builtinId="8" hidden="1"/>
    <cellStyle name="Hipervínculo" xfId="1926" builtinId="8" hidden="1"/>
    <cellStyle name="Hipervínculo" xfId="1928" builtinId="8" hidden="1"/>
    <cellStyle name="Hipervínculo" xfId="1930" builtinId="8" hidden="1"/>
    <cellStyle name="Hipervínculo" xfId="1932" builtinId="8" hidden="1"/>
    <cellStyle name="Hipervínculo" xfId="1934" builtinId="8" hidden="1"/>
    <cellStyle name="Hipervínculo" xfId="1936" builtinId="8" hidden="1"/>
    <cellStyle name="Hipervínculo" xfId="1938" builtinId="8" hidden="1"/>
    <cellStyle name="Hipervínculo" xfId="1940" builtinId="8" hidden="1"/>
    <cellStyle name="Hipervínculo" xfId="1942" builtinId="8" hidden="1"/>
    <cellStyle name="Hipervínculo" xfId="1944" builtinId="8" hidden="1"/>
    <cellStyle name="Hipervínculo" xfId="1946" builtinId="8" hidden="1"/>
    <cellStyle name="Hipervínculo" xfId="1948" builtinId="8" hidden="1"/>
    <cellStyle name="Hipervínculo" xfId="1950" builtinId="8" hidden="1"/>
    <cellStyle name="Hipervínculo" xfId="1952" builtinId="8" hidden="1"/>
    <cellStyle name="Hipervínculo" xfId="1954" builtinId="8" hidden="1"/>
    <cellStyle name="Hipervínculo" xfId="1956" builtinId="8" hidden="1"/>
    <cellStyle name="Hipervínculo" xfId="1958" builtinId="8" hidden="1"/>
    <cellStyle name="Hipervínculo" xfId="1960" builtinId="8" hidden="1"/>
    <cellStyle name="Hipervínculo" xfId="1962" builtinId="8" hidden="1"/>
    <cellStyle name="Hipervínculo" xfId="1964" builtinId="8" hidden="1"/>
    <cellStyle name="Hipervínculo" xfId="1966" builtinId="8" hidden="1"/>
    <cellStyle name="Hipervínculo" xfId="1968" builtinId="8" hidden="1"/>
    <cellStyle name="Hipervínculo" xfId="1970" builtinId="8" hidden="1"/>
    <cellStyle name="Hipervínculo" xfId="1972" builtinId="8" hidden="1"/>
    <cellStyle name="Hipervínculo" xfId="1974" builtinId="8" hidden="1"/>
    <cellStyle name="Hipervínculo" xfId="1976" builtinId="8" hidden="1"/>
    <cellStyle name="Hipervínculo" xfId="1978" builtinId="8" hidden="1"/>
    <cellStyle name="Hipervínculo" xfId="198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" xfId="2090" builtinId="8" hidden="1"/>
    <cellStyle name="Hipervínculo" xfId="2092" builtinId="8" hidden="1"/>
    <cellStyle name="Hipervínculo" xfId="2094" builtinId="8" hidden="1"/>
    <cellStyle name="Hipervínculo" xfId="2096" builtinId="8" hidden="1"/>
    <cellStyle name="Hipervínculo" xfId="2098" builtinId="8" hidden="1"/>
    <cellStyle name="Hipervínculo" xfId="2100" builtinId="8" hidden="1"/>
    <cellStyle name="Hipervínculo" xfId="2102" builtinId="8" hidden="1"/>
    <cellStyle name="Hipervínculo" xfId="2104" builtinId="8" hidden="1"/>
    <cellStyle name="Hipervínculo" xfId="2106" builtinId="8" hidden="1"/>
    <cellStyle name="Hipervínculo" xfId="2108" builtinId="8" hidden="1"/>
    <cellStyle name="Hipervínculo" xfId="2110" builtinId="8" hidden="1"/>
    <cellStyle name="Hipervínculo" xfId="2112" builtinId="8" hidden="1"/>
    <cellStyle name="Hipervínculo" xfId="2114" builtinId="8" hidden="1"/>
    <cellStyle name="Hipervínculo" xfId="2116" builtinId="8" hidden="1"/>
    <cellStyle name="Hipervínculo" xfId="2118" builtinId="8" hidden="1"/>
    <cellStyle name="Hipervínculo" xfId="2120" builtinId="8" hidden="1"/>
    <cellStyle name="Hipervínculo" xfId="2122" builtinId="8" hidden="1"/>
    <cellStyle name="Hipervínculo" xfId="2124" builtinId="8" hidden="1"/>
    <cellStyle name="Hipervínculo" xfId="2126" builtinId="8" hidden="1"/>
    <cellStyle name="Hipervínculo" xfId="2128" builtinId="8" hidden="1"/>
    <cellStyle name="Hipervínculo" xfId="2130" builtinId="8" hidden="1"/>
    <cellStyle name="Hipervínculo" xfId="2132" builtinId="8" hidden="1"/>
    <cellStyle name="Hipervínculo" xfId="2134" builtinId="8" hidden="1"/>
    <cellStyle name="Hipervínculo" xfId="2136" builtinId="8" hidden="1"/>
    <cellStyle name="Hipervínculo" xfId="2138" builtinId="8" hidden="1"/>
    <cellStyle name="Hipervínculo" xfId="2140" builtinId="8" hidden="1"/>
    <cellStyle name="Hipervínculo" xfId="2142" builtinId="8" hidden="1"/>
    <cellStyle name="Hipervínculo" xfId="2144" builtinId="8" hidden="1"/>
    <cellStyle name="Hipervínculo" xfId="2146" builtinId="8" hidden="1"/>
    <cellStyle name="Hipervínculo" xfId="2148" builtinId="8" hidden="1"/>
    <cellStyle name="Hipervínculo" xfId="2150" builtinId="8" hidden="1"/>
    <cellStyle name="Hipervínculo" xfId="2152" builtinId="8" hidden="1"/>
    <cellStyle name="Hipervínculo" xfId="2154" builtinId="8" hidden="1"/>
    <cellStyle name="Hipervínculo" xfId="2156" builtinId="8" hidden="1"/>
    <cellStyle name="Hipervínculo" xfId="2158" builtinId="8" hidden="1"/>
    <cellStyle name="Hipervínculo" xfId="2160" builtinId="8" hidden="1"/>
    <cellStyle name="Hipervínculo" xfId="2162" builtinId="8" hidden="1"/>
    <cellStyle name="Hipervínculo" xfId="2164" builtinId="8" hidden="1"/>
    <cellStyle name="Hipervínculo" xfId="2166" builtinId="8" hidden="1"/>
    <cellStyle name="Hipervínculo" xfId="2168" builtinId="8" hidden="1"/>
    <cellStyle name="Hipervínculo" xfId="2170" builtinId="8" hidden="1"/>
    <cellStyle name="Hipervínculo" xfId="2172" builtinId="8" hidden="1"/>
    <cellStyle name="Hipervínculo" xfId="2174" builtinId="8" hidden="1"/>
    <cellStyle name="Hipervínculo" xfId="2176" builtinId="8" hidden="1"/>
    <cellStyle name="Hipervínculo" xfId="2178" builtinId="8" hidden="1"/>
    <cellStyle name="Hipervínculo" xfId="2180" builtinId="8" hidden="1"/>
    <cellStyle name="Hipervínculo" xfId="2182" builtinId="8" hidden="1"/>
    <cellStyle name="Hipervínculo" xfId="2184" builtinId="8" hidden="1"/>
    <cellStyle name="Hipervínculo" xfId="2186" builtinId="8" hidden="1"/>
    <cellStyle name="Hipervínculo" xfId="2188" builtinId="8" hidden="1"/>
    <cellStyle name="Hipervínculo" xfId="2190" builtinId="8" hidden="1"/>
    <cellStyle name="Hipervínculo" xfId="2192" builtinId="8" hidden="1"/>
    <cellStyle name="Hipervínculo" xfId="2194" builtinId="8" hidden="1"/>
    <cellStyle name="Hipervínculo" xfId="2196" builtinId="8" hidden="1"/>
    <cellStyle name="Hipervínculo" xfId="2198" builtinId="8" hidden="1"/>
    <cellStyle name="Hipervínculo" xfId="2200" builtinId="8" hidden="1"/>
    <cellStyle name="Hipervínculo" xfId="2202" builtinId="8" hidden="1"/>
    <cellStyle name="Hipervínculo" xfId="2204" builtinId="8" hidden="1"/>
    <cellStyle name="Hipervínculo" xfId="2206" builtinId="8" hidden="1"/>
    <cellStyle name="Hipervínculo" xfId="2208" builtinId="8" hidden="1"/>
    <cellStyle name="Hipervínculo" xfId="2210" builtinId="8" hidden="1"/>
    <cellStyle name="Hipervínculo" xfId="2212" builtinId="8" hidden="1"/>
    <cellStyle name="Hipervínculo" xfId="2214" builtinId="8" hidden="1"/>
    <cellStyle name="Hipervínculo" xfId="2216" builtinId="8" hidden="1"/>
    <cellStyle name="Hipervínculo" xfId="2218" builtinId="8" hidden="1"/>
    <cellStyle name="Hipervínculo" xfId="2220" builtinId="8" hidden="1"/>
    <cellStyle name="Hipervínculo" xfId="2222" builtinId="8" hidden="1"/>
    <cellStyle name="Hipervínculo" xfId="2224" builtinId="8" hidden="1"/>
    <cellStyle name="Hipervínculo" xfId="2226" builtinId="8" hidden="1"/>
    <cellStyle name="Hipervínculo" xfId="2228" builtinId="8" hidden="1"/>
    <cellStyle name="Hipervínculo" xfId="2230" builtinId="8" hidden="1"/>
    <cellStyle name="Hipervínculo" xfId="2232" builtinId="8" hidden="1"/>
    <cellStyle name="Hipervínculo" xfId="2234" builtinId="8" hidden="1"/>
    <cellStyle name="Hipervínculo" xfId="2236" builtinId="8" hidden="1"/>
    <cellStyle name="Hipervínculo" xfId="2238" builtinId="8" hidden="1"/>
    <cellStyle name="Hipervínculo" xfId="2240" builtinId="8" hidden="1"/>
    <cellStyle name="Hipervínculo" xfId="2242" builtinId="8" hidden="1"/>
    <cellStyle name="Hipervínculo" xfId="2244" builtinId="8" hidden="1"/>
    <cellStyle name="Hipervínculo" xfId="2246" builtinId="8" hidden="1"/>
    <cellStyle name="Hipervínculo" xfId="2248" builtinId="8" hidden="1"/>
    <cellStyle name="Hipervínculo" xfId="2250" builtinId="8" hidden="1"/>
    <cellStyle name="Hipervínculo" xfId="2252" builtinId="8" hidden="1"/>
    <cellStyle name="Hipervínculo" xfId="2254" builtinId="8" hidden="1"/>
    <cellStyle name="Hipervínculo" xfId="2256" builtinId="8" hidden="1"/>
    <cellStyle name="Hipervínculo" xfId="2258" builtinId="8" hidden="1"/>
    <cellStyle name="Hipervínculo" xfId="2260" builtinId="8" hidden="1"/>
    <cellStyle name="Hipervínculo" xfId="2262" builtinId="8" hidden="1"/>
    <cellStyle name="Hipervínculo" xfId="2264" builtinId="8" hidden="1"/>
    <cellStyle name="Hipervínculo" xfId="2266" builtinId="8" hidden="1"/>
    <cellStyle name="Hipervínculo" xfId="2268" builtinId="8" hidden="1"/>
    <cellStyle name="Hipervínculo" xfId="2270" builtinId="8" hidden="1"/>
    <cellStyle name="Hipervínculo" xfId="2272" builtinId="8" hidden="1"/>
    <cellStyle name="Hipervínculo" xfId="2274" builtinId="8" hidden="1"/>
    <cellStyle name="Hipervínculo" xfId="2276" builtinId="8" hidden="1"/>
    <cellStyle name="Hipervínculo" xfId="2278" builtinId="8" hidden="1"/>
    <cellStyle name="Hipervínculo" xfId="2280" builtinId="8" hidden="1"/>
    <cellStyle name="Hipervínculo" xfId="2282" builtinId="8" hidden="1"/>
    <cellStyle name="Hipervínculo" xfId="2284" builtinId="8" hidden="1"/>
    <cellStyle name="Hipervínculo" xfId="2286" builtinId="8" hidden="1"/>
    <cellStyle name="Hipervínculo" xfId="2288" builtinId="8" hidden="1"/>
    <cellStyle name="Hipervínculo" xfId="2290" builtinId="8" hidden="1"/>
    <cellStyle name="Hipervínculo" xfId="2292" builtinId="8" hidden="1"/>
    <cellStyle name="Hipervínculo" xfId="2294" builtinId="8" hidden="1"/>
    <cellStyle name="Hipervínculo" xfId="2296" builtinId="8" hidden="1"/>
    <cellStyle name="Hipervínculo" xfId="2298" builtinId="8" hidden="1"/>
    <cellStyle name="Hipervínculo" xfId="2300" builtinId="8" hidden="1"/>
    <cellStyle name="Hipervínculo" xfId="2302" builtinId="8" hidden="1"/>
    <cellStyle name="Hipervínculo" xfId="2304" builtinId="8" hidden="1"/>
    <cellStyle name="Hipervínculo" xfId="2306" builtinId="8" hidden="1"/>
    <cellStyle name="Hipervínculo" xfId="2308" builtinId="8" hidden="1"/>
    <cellStyle name="Hipervínculo" xfId="2310" builtinId="8" hidden="1"/>
    <cellStyle name="Hipervínculo" xfId="2312" builtinId="8" hidden="1"/>
    <cellStyle name="Hipervínculo" xfId="2314" builtinId="8" hidden="1"/>
    <cellStyle name="Hipervínculo" xfId="2316" builtinId="8" hidden="1"/>
    <cellStyle name="Hipervínculo" xfId="2318" builtinId="8" hidden="1"/>
    <cellStyle name="Hipervínculo" xfId="2320" builtinId="8" hidden="1"/>
    <cellStyle name="Hipervínculo" xfId="2322" builtinId="8" hidden="1"/>
    <cellStyle name="Hipervínculo" xfId="2324" builtinId="8" hidden="1"/>
    <cellStyle name="Hipervínculo" xfId="2326" builtinId="8" hidden="1"/>
    <cellStyle name="Hipervínculo" xfId="2328" builtinId="8" hidden="1"/>
    <cellStyle name="Hipervínculo" xfId="2330" builtinId="8" hidden="1"/>
    <cellStyle name="Hipervínculo" xfId="2332" builtinId="8" hidden="1"/>
    <cellStyle name="Hipervínculo" xfId="2334" builtinId="8" hidden="1"/>
    <cellStyle name="Hipervínculo" xfId="2336" builtinId="8" hidden="1"/>
    <cellStyle name="Hipervínculo" xfId="2338" builtinId="8" hidden="1"/>
    <cellStyle name="Hipervínculo" xfId="2340" builtinId="8" hidden="1"/>
    <cellStyle name="Hipervínculo" xfId="2342" builtinId="8" hidden="1"/>
    <cellStyle name="Hipervínculo" xfId="2344" builtinId="8" hidden="1"/>
    <cellStyle name="Hipervínculo" xfId="2346" builtinId="8" hidden="1"/>
    <cellStyle name="Hipervínculo" xfId="2348" builtinId="8" hidden="1"/>
    <cellStyle name="Hipervínculo" xfId="2350" builtinId="8" hidden="1"/>
    <cellStyle name="Hipervínculo" xfId="2352" builtinId="8" hidden="1"/>
    <cellStyle name="Hipervínculo" xfId="2354" builtinId="8" hidden="1"/>
    <cellStyle name="Hipervínculo" xfId="2356" builtinId="8" hidden="1"/>
    <cellStyle name="Hipervínculo" xfId="2358" builtinId="8" hidden="1"/>
    <cellStyle name="Hipervínculo" xfId="2360" builtinId="8" hidden="1"/>
    <cellStyle name="Hipervínculo" xfId="2362" builtinId="8" hidden="1"/>
    <cellStyle name="Hipervínculo" xfId="2364" builtinId="8" hidden="1"/>
    <cellStyle name="Hipervínculo" xfId="2366" builtinId="8" hidden="1"/>
    <cellStyle name="Hipervínculo" xfId="2368" builtinId="8" hidden="1"/>
    <cellStyle name="Hipervínculo" xfId="2370" builtinId="8" hidden="1"/>
    <cellStyle name="Hipervínculo" xfId="2372" builtinId="8" hidden="1"/>
    <cellStyle name="Hipervínculo" xfId="2374" builtinId="8" hidden="1"/>
    <cellStyle name="Hipervínculo" xfId="2376" builtinId="8" hidden="1"/>
    <cellStyle name="Hipervínculo" xfId="2378" builtinId="8" hidden="1"/>
    <cellStyle name="Hipervínculo" xfId="2380" builtinId="8" hidden="1"/>
    <cellStyle name="Hipervínculo" xfId="2382" builtinId="8" hidden="1"/>
    <cellStyle name="Hipervínculo" xfId="2384" builtinId="8" hidden="1"/>
    <cellStyle name="Hipervínculo" xfId="2386" builtinId="8" hidden="1"/>
    <cellStyle name="Hipervínculo" xfId="2388" builtinId="8" hidden="1"/>
    <cellStyle name="Hipervínculo" xfId="2390" builtinId="8" hidden="1"/>
    <cellStyle name="Hipervínculo" xfId="2392" builtinId="8" hidden="1"/>
    <cellStyle name="Hipervínculo" xfId="2394" builtinId="8" hidden="1"/>
    <cellStyle name="Hipervínculo" xfId="2396" builtinId="8" hidden="1"/>
    <cellStyle name="Hipervínculo" xfId="2398" builtinId="8" hidden="1"/>
    <cellStyle name="Hipervínculo" xfId="2400" builtinId="8" hidden="1"/>
    <cellStyle name="Hipervínculo" xfId="2402" builtinId="8" hidden="1"/>
    <cellStyle name="Hipervínculo" xfId="2404" builtinId="8" hidden="1"/>
    <cellStyle name="Hipervínculo" xfId="2406" builtinId="8" hidden="1"/>
    <cellStyle name="Hipervínculo" xfId="2408" builtinId="8" hidden="1"/>
    <cellStyle name="Hipervínculo" xfId="2410" builtinId="8" hidden="1"/>
    <cellStyle name="Hipervínculo" xfId="2412" builtinId="8" hidden="1"/>
    <cellStyle name="Hipervínculo" xfId="2414" builtinId="8" hidden="1"/>
    <cellStyle name="Hipervínculo" xfId="2416" builtinId="8" hidden="1"/>
    <cellStyle name="Hipervínculo" xfId="2418" builtinId="8" hidden="1"/>
    <cellStyle name="Hipervínculo" xfId="2420" builtinId="8" hidden="1"/>
    <cellStyle name="Hipervínculo" xfId="2422" builtinId="8" hidden="1"/>
    <cellStyle name="Hipervínculo" xfId="2424" builtinId="8" hidden="1"/>
    <cellStyle name="Hipervínculo" xfId="2426" builtinId="8" hidden="1"/>
    <cellStyle name="Hipervínculo" xfId="2428" builtinId="8" hidden="1"/>
    <cellStyle name="Hipervínculo" xfId="2430" builtinId="8" hidden="1"/>
    <cellStyle name="Hipervínculo" xfId="2432" builtinId="8" hidden="1"/>
    <cellStyle name="Hipervínculo" xfId="2434" builtinId="8" hidden="1"/>
    <cellStyle name="Hipervínculo" xfId="2436" builtinId="8" hidden="1"/>
    <cellStyle name="Hipervínculo" xfId="2438" builtinId="8" hidden="1"/>
    <cellStyle name="Hipervínculo" xfId="2440" builtinId="8" hidden="1"/>
    <cellStyle name="Hipervínculo" xfId="2442" builtinId="8" hidden="1"/>
    <cellStyle name="Hipervínculo" xfId="2444" builtinId="8" hidden="1"/>
    <cellStyle name="Hipervínculo" xfId="2446" builtinId="8" hidden="1"/>
    <cellStyle name="Hipervínculo" xfId="2448" builtinId="8" hidden="1"/>
    <cellStyle name="Hipervínculo" xfId="2450" builtinId="8" hidden="1"/>
    <cellStyle name="Hipervínculo" xfId="2452" builtinId="8" hidden="1"/>
    <cellStyle name="Hipervínculo" xfId="2454" builtinId="8" hidden="1"/>
    <cellStyle name="Hipervínculo" xfId="2456" builtinId="8" hidden="1"/>
    <cellStyle name="Hipervínculo" xfId="2458" builtinId="8" hidden="1"/>
    <cellStyle name="Hipervínculo" xfId="2460" builtinId="8" hidden="1"/>
    <cellStyle name="Hipervínculo" xfId="2462" builtinId="8" hidden="1"/>
    <cellStyle name="Hipervínculo" xfId="2464" builtinId="8" hidden="1"/>
    <cellStyle name="Hipervínculo" xfId="2466" builtinId="8" hidden="1"/>
    <cellStyle name="Hipervínculo" xfId="2468" builtinId="8" hidden="1"/>
    <cellStyle name="Hipervínculo" xfId="2470" builtinId="8" hidden="1"/>
    <cellStyle name="Hipervínculo" xfId="2472" builtinId="8" hidden="1"/>
    <cellStyle name="Hipervínculo" xfId="2474" builtinId="8" hidden="1"/>
    <cellStyle name="Hipervínculo" xfId="2476" builtinId="8" hidden="1"/>
    <cellStyle name="Hipervínculo" xfId="2478" builtinId="8" hidden="1"/>
    <cellStyle name="Hipervínculo" xfId="2480" builtinId="8" hidden="1"/>
    <cellStyle name="Hipervínculo" xfId="2482" builtinId="8" hidden="1"/>
    <cellStyle name="Hipervínculo" xfId="2484" builtinId="8" hidden="1"/>
    <cellStyle name="Hipervínculo" xfId="2486" builtinId="8" hidden="1"/>
    <cellStyle name="Hipervínculo" xfId="2488" builtinId="8" hidden="1"/>
    <cellStyle name="Hipervínculo" xfId="2490" builtinId="8" hidden="1"/>
    <cellStyle name="Hipervínculo" xfId="2492" builtinId="8" hidden="1"/>
    <cellStyle name="Hipervínculo" xfId="2494" builtinId="8" hidden="1"/>
    <cellStyle name="Hipervínculo" xfId="2496" builtinId="8" hidden="1"/>
    <cellStyle name="Hipervínculo" xfId="2498" builtinId="8" hidden="1"/>
    <cellStyle name="Hipervínculo" xfId="2500" builtinId="8" hidden="1"/>
    <cellStyle name="Hipervínculo" xfId="2502" builtinId="8" hidden="1"/>
    <cellStyle name="Hipervínculo" xfId="2504" builtinId="8" hidden="1"/>
    <cellStyle name="Hipervínculo" xfId="2506" builtinId="8" hidden="1"/>
    <cellStyle name="Hipervínculo" xfId="2508" builtinId="8" hidden="1"/>
    <cellStyle name="Hipervínculo" xfId="2510" builtinId="8" hidden="1"/>
    <cellStyle name="Hipervínculo" xfId="2512" builtinId="8" hidden="1"/>
    <cellStyle name="Hipervínculo" xfId="2514" builtinId="8" hidden="1"/>
    <cellStyle name="Hipervínculo" xfId="2516" builtinId="8" hidden="1"/>
    <cellStyle name="Hipervínculo" xfId="2518" builtinId="8" hidden="1"/>
    <cellStyle name="Hipervínculo" xfId="2520" builtinId="8" hidden="1"/>
    <cellStyle name="Hipervínculo" xfId="2522" builtinId="8" hidden="1"/>
    <cellStyle name="Hipervínculo" xfId="2524" builtinId="8" hidden="1"/>
    <cellStyle name="Hipervínculo" xfId="2526" builtinId="8" hidden="1"/>
    <cellStyle name="Hipervínculo" xfId="2528" builtinId="8" hidden="1"/>
    <cellStyle name="Hipervínculo" xfId="2530" builtinId="8" hidden="1"/>
    <cellStyle name="Hipervínculo" xfId="2532" builtinId="8" hidden="1"/>
    <cellStyle name="Hipervínculo" xfId="2534" builtinId="8" hidden="1"/>
    <cellStyle name="Hipervínculo" xfId="2536" builtinId="8" hidden="1"/>
    <cellStyle name="Hipervínculo" xfId="2538" builtinId="8" hidden="1"/>
    <cellStyle name="Hipervínculo" xfId="2540" builtinId="8" hidden="1"/>
    <cellStyle name="Hipervínculo" xfId="2542" builtinId="8" hidden="1"/>
    <cellStyle name="Hipervínculo" xfId="2544" builtinId="8" hidden="1"/>
    <cellStyle name="Hipervínculo" xfId="2546" builtinId="8" hidden="1"/>
    <cellStyle name="Hipervínculo" xfId="2548" builtinId="8" hidden="1"/>
    <cellStyle name="Hipervínculo" xfId="2550" builtinId="8" hidden="1"/>
    <cellStyle name="Hipervínculo" xfId="2552" builtinId="8" hidden="1"/>
    <cellStyle name="Hipervínculo" xfId="2554" builtinId="8" hidden="1"/>
    <cellStyle name="Hipervínculo" xfId="2556" builtinId="8" hidden="1"/>
    <cellStyle name="Hipervínculo" xfId="2558" builtinId="8" hidden="1"/>
    <cellStyle name="Hipervínculo" xfId="2560" builtinId="8" hidden="1"/>
    <cellStyle name="Hipervínculo" xfId="2562" builtinId="8" hidden="1"/>
    <cellStyle name="Hipervínculo" xfId="2564" builtinId="8" hidden="1"/>
    <cellStyle name="Hipervínculo" xfId="2566" builtinId="8" hidden="1"/>
    <cellStyle name="Hipervínculo" xfId="2568" builtinId="8" hidden="1"/>
    <cellStyle name="Hipervínculo" xfId="2570" builtinId="8" hidden="1"/>
    <cellStyle name="Hipervínculo" xfId="2572" builtinId="8" hidden="1"/>
    <cellStyle name="Hipervínculo" xfId="2574" builtinId="8" hidden="1"/>
    <cellStyle name="Hipervínculo" xfId="2576" builtinId="8" hidden="1"/>
    <cellStyle name="Hipervínculo" xfId="2578" builtinId="8" hidden="1"/>
    <cellStyle name="Hipervínculo" xfId="2580" builtinId="8" hidden="1"/>
    <cellStyle name="Hipervínculo" xfId="2582" builtinId="8" hidden="1"/>
    <cellStyle name="Hipervínculo" xfId="2584" builtinId="8" hidden="1"/>
    <cellStyle name="Hipervínculo" xfId="2586" builtinId="8" hidden="1"/>
    <cellStyle name="Hipervínculo" xfId="2588" builtinId="8" hidden="1"/>
    <cellStyle name="Hipervínculo" xfId="2590" builtinId="8" hidden="1"/>
    <cellStyle name="Hipervínculo" xfId="2592" builtinId="8" hidden="1"/>
    <cellStyle name="Hipervínculo" xfId="2594" builtinId="8" hidden="1"/>
    <cellStyle name="Hipervínculo" xfId="2596" builtinId="8" hidden="1"/>
    <cellStyle name="Hipervínculo" xfId="2598" builtinId="8" hidden="1"/>
    <cellStyle name="Hipervínculo" xfId="2600" builtinId="8" hidden="1"/>
    <cellStyle name="Hipervínculo" xfId="2602" builtinId="8" hidden="1"/>
    <cellStyle name="Hipervínculo" xfId="2604" builtinId="8" hidden="1"/>
    <cellStyle name="Hipervínculo" xfId="2606" builtinId="8" hidden="1"/>
    <cellStyle name="Hipervínculo" xfId="2608" builtinId="8" hidden="1"/>
    <cellStyle name="Hipervínculo" xfId="2610" builtinId="8" hidden="1"/>
    <cellStyle name="Hipervínculo" xfId="2612" builtinId="8" hidden="1"/>
    <cellStyle name="Hipervínculo" xfId="2614" builtinId="8" hidden="1"/>
    <cellStyle name="Hipervínculo" xfId="2616" builtinId="8" hidden="1"/>
    <cellStyle name="Hipervínculo" xfId="2618" builtinId="8" hidden="1"/>
    <cellStyle name="Hipervínculo" xfId="2620" builtinId="8" hidden="1"/>
    <cellStyle name="Hipervínculo" xfId="2622" builtinId="8" hidden="1"/>
    <cellStyle name="Hipervínculo" xfId="2624" builtinId="8" hidden="1"/>
    <cellStyle name="Hipervínculo" xfId="2626" builtinId="8" hidden="1"/>
    <cellStyle name="Hipervínculo" xfId="2628" builtinId="8" hidden="1"/>
    <cellStyle name="Hipervínculo" xfId="2630" builtinId="8" hidden="1"/>
    <cellStyle name="Hipervínculo" xfId="2632" builtinId="8" hidden="1"/>
    <cellStyle name="Hipervínculo" xfId="2634" builtinId="8" hidden="1"/>
    <cellStyle name="Hipervínculo" xfId="2636" builtinId="8" hidden="1"/>
    <cellStyle name="Hipervínculo" xfId="2638" builtinId="8" hidden="1"/>
    <cellStyle name="Hipervínculo" xfId="2640" builtinId="8" hidden="1"/>
    <cellStyle name="Hipervínculo" xfId="2642" builtinId="8" hidden="1"/>
    <cellStyle name="Hipervínculo" xfId="2644" builtinId="8" hidden="1"/>
    <cellStyle name="Hipervínculo" xfId="2646" builtinId="8" hidden="1"/>
    <cellStyle name="Hipervínculo" xfId="2648" builtinId="8" hidden="1"/>
    <cellStyle name="Hipervínculo" xfId="2650" builtinId="8" hidden="1"/>
    <cellStyle name="Hipervínculo" xfId="2652" builtinId="8" hidden="1"/>
    <cellStyle name="Hipervínculo" xfId="2654" builtinId="8" hidden="1"/>
    <cellStyle name="Hipervínculo" xfId="2656" builtinId="8" hidden="1"/>
    <cellStyle name="Hipervínculo" xfId="2658" builtinId="8" hidden="1"/>
    <cellStyle name="Hipervínculo" xfId="2660" builtinId="8" hidden="1"/>
    <cellStyle name="Hipervínculo" xfId="2662" builtinId="8" hidden="1"/>
    <cellStyle name="Hipervínculo" xfId="2664" builtinId="8" hidden="1"/>
    <cellStyle name="Hipervínculo" xfId="2666" builtinId="8" hidden="1"/>
    <cellStyle name="Hipervínculo" xfId="2668" builtinId="8" hidden="1"/>
    <cellStyle name="Hipervínculo" xfId="2670" builtinId="8" hidden="1"/>
    <cellStyle name="Hipervínculo" xfId="2672" builtinId="8" hidden="1"/>
    <cellStyle name="Hipervínculo" xfId="2674" builtinId="8" hidden="1"/>
    <cellStyle name="Hipervínculo" xfId="2676" builtinId="8" hidden="1"/>
    <cellStyle name="Hipervínculo" xfId="2678" builtinId="8" hidden="1"/>
    <cellStyle name="Hipervínculo" xfId="2680" builtinId="8" hidden="1"/>
    <cellStyle name="Hipervínculo" xfId="2682" builtinId="8" hidden="1"/>
    <cellStyle name="Hipervínculo" xfId="2684" builtinId="8" hidden="1"/>
    <cellStyle name="Hipervínculo" xfId="2686" builtinId="8" hidden="1"/>
    <cellStyle name="Hipervínculo" xfId="2688" builtinId="8" hidden="1"/>
    <cellStyle name="Hipervínculo" xfId="2690" builtinId="8" hidden="1"/>
    <cellStyle name="Hipervínculo" xfId="2692" builtinId="8" hidden="1"/>
    <cellStyle name="Hipervínculo" xfId="2694" builtinId="8" hidden="1"/>
    <cellStyle name="Hipervínculo" xfId="2696" builtinId="8" hidden="1"/>
    <cellStyle name="Hipervínculo" xfId="2698" builtinId="8" hidden="1"/>
    <cellStyle name="Hipervínculo" xfId="2700" builtinId="8" hidden="1"/>
    <cellStyle name="Hipervínculo" xfId="2702" builtinId="8" hidden="1"/>
    <cellStyle name="Hipervínculo" xfId="2704" builtinId="8" hidden="1"/>
    <cellStyle name="Hipervínculo" xfId="2706" builtinId="8" hidden="1"/>
    <cellStyle name="Hipervínculo" xfId="2708" builtinId="8" hidden="1"/>
    <cellStyle name="Hipervínculo" xfId="2710" builtinId="8" hidden="1"/>
    <cellStyle name="Hipervínculo" xfId="2712" builtinId="8" hidden="1"/>
    <cellStyle name="Hipervínculo" xfId="2714" builtinId="8" hidden="1"/>
    <cellStyle name="Hipervínculo" xfId="2716" builtinId="8" hidden="1"/>
    <cellStyle name="Hipervínculo" xfId="2718" builtinId="8" hidden="1"/>
    <cellStyle name="Hipervínculo" xfId="2720" builtinId="8" hidden="1"/>
    <cellStyle name="Hipervínculo" xfId="2722" builtinId="8" hidden="1"/>
    <cellStyle name="Hipervínculo" xfId="2724" builtinId="8" hidden="1"/>
    <cellStyle name="Hipervínculo" xfId="2726" builtinId="8" hidden="1"/>
    <cellStyle name="Hipervínculo" xfId="2728" builtinId="8" hidden="1"/>
    <cellStyle name="Hipervínculo" xfId="2730" builtinId="8" hidden="1"/>
    <cellStyle name="Hipervínculo" xfId="2732" builtinId="8" hidden="1"/>
    <cellStyle name="Hipervínculo" xfId="2734" builtinId="8" hidden="1"/>
    <cellStyle name="Hipervínculo" xfId="2736" builtinId="8" hidden="1"/>
    <cellStyle name="Hipervínculo" xfId="2738" builtinId="8" hidden="1"/>
    <cellStyle name="Hipervínculo" xfId="2740" builtinId="8" hidden="1"/>
    <cellStyle name="Hipervínculo" xfId="2742" builtinId="8" hidden="1"/>
    <cellStyle name="Hipervínculo" xfId="2744" builtinId="8" hidden="1"/>
    <cellStyle name="Hipervínculo" xfId="2746" builtinId="8" hidden="1"/>
    <cellStyle name="Hipervínculo" xfId="2748" builtinId="8" hidden="1"/>
    <cellStyle name="Hipervínculo" xfId="2750" builtinId="8" hidden="1"/>
    <cellStyle name="Hipervínculo" xfId="2752" builtinId="8" hidden="1"/>
    <cellStyle name="Hipervínculo" xfId="2754" builtinId="8" hidden="1"/>
    <cellStyle name="Hipervínculo" xfId="2756" builtinId="8" hidden="1"/>
    <cellStyle name="Hipervínculo" xfId="2758" builtinId="8" hidden="1"/>
    <cellStyle name="Hipervínculo" xfId="2760" builtinId="8" hidden="1"/>
    <cellStyle name="Hipervínculo" xfId="2762" builtinId="8" hidden="1"/>
    <cellStyle name="Hipervínculo" xfId="2764" builtinId="8" hidden="1"/>
    <cellStyle name="Hipervínculo" xfId="2766" builtinId="8" hidden="1"/>
    <cellStyle name="Hipervínculo" xfId="2768" builtinId="8" hidden="1"/>
    <cellStyle name="Hipervínculo" xfId="2770" builtinId="8" hidden="1"/>
    <cellStyle name="Hipervínculo" xfId="2772" builtinId="8" hidden="1"/>
    <cellStyle name="Hipervínculo" xfId="2774" builtinId="8" hidden="1"/>
    <cellStyle name="Hipervínculo" xfId="2776" builtinId="8" hidden="1"/>
    <cellStyle name="Hipervínculo" xfId="2778" builtinId="8" hidden="1"/>
    <cellStyle name="Hipervínculo" xfId="2780" builtinId="8" hidden="1"/>
    <cellStyle name="Hipervínculo" xfId="2782" builtinId="8" hidden="1"/>
    <cellStyle name="Hipervínculo" xfId="2784" builtinId="8" hidden="1"/>
    <cellStyle name="Hipervínculo" xfId="2786" builtinId="8" hidden="1"/>
    <cellStyle name="Hipervínculo" xfId="2788" builtinId="8" hidden="1"/>
    <cellStyle name="Hipervínculo" xfId="2790" builtinId="8" hidden="1"/>
    <cellStyle name="Hipervínculo" xfId="2792" builtinId="8" hidden="1"/>
    <cellStyle name="Hipervínculo" xfId="2794" builtinId="8" hidden="1"/>
    <cellStyle name="Hipervínculo" xfId="2796" builtinId="8" hidden="1"/>
    <cellStyle name="Hipervínculo" xfId="2798" builtinId="8" hidden="1"/>
    <cellStyle name="Hipervínculo" xfId="2800" builtinId="8" hidden="1"/>
    <cellStyle name="Hipervínculo" xfId="2802" builtinId="8" hidden="1"/>
    <cellStyle name="Hipervínculo" xfId="2804" builtinId="8" hidden="1"/>
    <cellStyle name="Hipervínculo" xfId="2806" builtinId="8" hidden="1"/>
    <cellStyle name="Hipervínculo" xfId="2808" builtinId="8" hidden="1"/>
    <cellStyle name="Hipervínculo" xfId="2810" builtinId="8" hidden="1"/>
    <cellStyle name="Hipervínculo" xfId="2812" builtinId="8" hidden="1"/>
    <cellStyle name="Hipervínculo" xfId="2814" builtinId="8" hidden="1"/>
    <cellStyle name="Hipervínculo" xfId="2816" builtinId="8" hidden="1"/>
    <cellStyle name="Hipervínculo" xfId="2818" builtinId="8" hidden="1"/>
    <cellStyle name="Hipervínculo" xfId="2820" builtinId="8" hidden="1"/>
    <cellStyle name="Hipervínculo" xfId="2822" builtinId="8" hidden="1"/>
    <cellStyle name="Hipervínculo" xfId="2824" builtinId="8" hidden="1"/>
    <cellStyle name="Hipervínculo" xfId="2826" builtinId="8" hidden="1"/>
    <cellStyle name="Hipervínculo" xfId="2828" builtinId="8" hidden="1"/>
    <cellStyle name="Hipervínculo" xfId="2830" builtinId="8" hidden="1"/>
    <cellStyle name="Hipervínculo" xfId="2832" builtinId="8" hidden="1"/>
    <cellStyle name="Hipervínculo" xfId="2834" builtinId="8" hidden="1"/>
    <cellStyle name="Hipervínculo" xfId="2836" builtinId="8" hidden="1"/>
    <cellStyle name="Hipervínculo" xfId="2838" builtinId="8" hidden="1"/>
    <cellStyle name="Hipervínculo" xfId="2840" builtinId="8" hidden="1"/>
    <cellStyle name="Hipervínculo" xfId="2842" builtinId="8" hidden="1"/>
    <cellStyle name="Hipervínculo" xfId="2844" builtinId="8" hidden="1"/>
    <cellStyle name="Hipervínculo" xfId="2846" builtinId="8" hidden="1"/>
    <cellStyle name="Hipervínculo" xfId="2848" builtinId="8" hidden="1"/>
    <cellStyle name="Hipervínculo" xfId="2850" builtinId="8" hidden="1"/>
    <cellStyle name="Hipervínculo" xfId="2852" builtinId="8" hidden="1"/>
    <cellStyle name="Hipervínculo" xfId="2854" builtinId="8" hidden="1"/>
    <cellStyle name="Hipervínculo" xfId="2856" builtinId="8" hidden="1"/>
    <cellStyle name="Hipervínculo" xfId="2858" builtinId="8" hidden="1"/>
    <cellStyle name="Hipervínculo" xfId="2860" builtinId="8" hidden="1"/>
    <cellStyle name="Hipervínculo" xfId="2862" builtinId="8" hidden="1"/>
    <cellStyle name="Hipervínculo" xfId="2864" builtinId="8" hidden="1"/>
    <cellStyle name="Hipervínculo" xfId="2866" builtinId="8" hidden="1"/>
    <cellStyle name="Hipervínculo" xfId="2868" builtinId="8" hidden="1"/>
    <cellStyle name="Hipervínculo" xfId="2870" builtinId="8" hidden="1"/>
    <cellStyle name="Hipervínculo" xfId="2872" builtinId="8" hidden="1"/>
    <cellStyle name="Hipervínculo" xfId="2874" builtinId="8" hidden="1"/>
    <cellStyle name="Hipervínculo" xfId="2876" builtinId="8" hidden="1"/>
    <cellStyle name="Hipervínculo" xfId="2878" builtinId="8" hidden="1"/>
    <cellStyle name="Hipervínculo" xfId="2880" builtinId="8" hidden="1"/>
    <cellStyle name="Hipervínculo" xfId="2882" builtinId="8" hidden="1"/>
    <cellStyle name="Hipervínculo" xfId="2884" builtinId="8" hidden="1"/>
    <cellStyle name="Hipervínculo" xfId="2886" builtinId="8" hidden="1"/>
    <cellStyle name="Hipervínculo" xfId="2888" builtinId="8" hidden="1"/>
    <cellStyle name="Hipervínculo" xfId="2890" builtinId="8" hidden="1"/>
    <cellStyle name="Hipervínculo" xfId="2892" builtinId="8" hidden="1"/>
    <cellStyle name="Hipervínculo" xfId="2894" builtinId="8" hidden="1"/>
    <cellStyle name="Hipervínculo" xfId="2896" builtinId="8" hidden="1"/>
    <cellStyle name="Hipervínculo" xfId="2898" builtinId="8" hidden="1"/>
    <cellStyle name="Hipervínculo" xfId="2900" builtinId="8" hidden="1"/>
    <cellStyle name="Hipervínculo" xfId="2902" builtinId="8" hidden="1"/>
    <cellStyle name="Hipervínculo" xfId="2904" builtinId="8" hidden="1"/>
    <cellStyle name="Hipervínculo" xfId="2906" builtinId="8" hidden="1"/>
    <cellStyle name="Hipervínculo" xfId="2908" builtinId="8" hidden="1"/>
    <cellStyle name="Hipervínculo" xfId="2910" builtinId="8" hidden="1"/>
    <cellStyle name="Hipervínculo" xfId="2912" builtinId="8" hidden="1"/>
    <cellStyle name="Hipervínculo" xfId="2914" builtinId="8" hidden="1"/>
    <cellStyle name="Hipervínculo" xfId="2916" builtinId="8" hidden="1"/>
    <cellStyle name="Hipervínculo" xfId="2918" builtinId="8" hidden="1"/>
    <cellStyle name="Hipervínculo" xfId="2920" builtinId="8" hidden="1"/>
    <cellStyle name="Hipervínculo" xfId="2922" builtinId="8" hidden="1"/>
    <cellStyle name="Hipervínculo" xfId="2924" builtinId="8" hidden="1"/>
    <cellStyle name="Hipervínculo" xfId="2926" builtinId="8" hidden="1"/>
    <cellStyle name="Hipervínculo" xfId="2928" builtinId="8" hidden="1"/>
    <cellStyle name="Hipervínculo" xfId="2930" builtinId="8" hidden="1"/>
    <cellStyle name="Hipervínculo" xfId="2932" builtinId="8" hidden="1"/>
    <cellStyle name="Hipervínculo" xfId="2934" builtinId="8" hidden="1"/>
    <cellStyle name="Hipervínculo" xfId="2936" builtinId="8" hidden="1"/>
    <cellStyle name="Hipervínculo" xfId="2938" builtinId="8" hidden="1"/>
    <cellStyle name="Hipervínculo" xfId="2940" builtinId="8" hidden="1"/>
    <cellStyle name="Hipervínculo" xfId="2942" builtinId="8" hidden="1"/>
    <cellStyle name="Hipervínculo" xfId="2944" builtinId="8" hidden="1"/>
    <cellStyle name="Hipervínculo" xfId="2946" builtinId="8" hidden="1"/>
    <cellStyle name="Hipervínculo" xfId="2948" builtinId="8" hidden="1"/>
    <cellStyle name="Hipervínculo" xfId="2950" builtinId="8" hidden="1"/>
    <cellStyle name="Hipervínculo" xfId="2952" builtinId="8" hidden="1"/>
    <cellStyle name="Hipervínculo" xfId="2954" builtinId="8" hidden="1"/>
    <cellStyle name="Hipervínculo" xfId="2956" builtinId="8" hidden="1"/>
    <cellStyle name="Hipervínculo" xfId="2958" builtinId="8" hidden="1"/>
    <cellStyle name="Hipervínculo" xfId="2960" builtinId="8" hidden="1"/>
    <cellStyle name="Hipervínculo" xfId="2962" builtinId="8" hidden="1"/>
    <cellStyle name="Hipervínculo" xfId="2964" builtinId="8" hidden="1"/>
    <cellStyle name="Hipervínculo" xfId="2966" builtinId="8" hidden="1"/>
    <cellStyle name="Hipervínculo" xfId="2968" builtinId="8" hidden="1"/>
    <cellStyle name="Hipervínculo" xfId="2970" builtinId="8" hidden="1"/>
    <cellStyle name="Hipervínculo" xfId="2972" builtinId="8" hidden="1"/>
    <cellStyle name="Hipervínculo" xfId="2974" builtinId="8" hidden="1"/>
    <cellStyle name="Hipervínculo" xfId="2976" builtinId="8" hidden="1"/>
    <cellStyle name="Hipervínculo" xfId="2978" builtinId="8" hidden="1"/>
    <cellStyle name="Hipervínculo" xfId="2980" builtinId="8" hidden="1"/>
    <cellStyle name="Hipervínculo" xfId="2982" builtinId="8" hidden="1"/>
    <cellStyle name="Hipervínculo" xfId="2984" builtinId="8" hidden="1"/>
    <cellStyle name="Hipervínculo" xfId="2986" builtinId="8" hidden="1"/>
    <cellStyle name="Hipervínculo" xfId="2988" builtinId="8" hidden="1"/>
    <cellStyle name="Hipervínculo" xfId="2990" builtinId="8" hidden="1"/>
    <cellStyle name="Hipervínculo" xfId="2992" builtinId="8" hidden="1"/>
    <cellStyle name="Hipervínculo" xfId="2994" builtinId="8" hidden="1"/>
    <cellStyle name="Hipervínculo" xfId="2996" builtinId="8" hidden="1"/>
    <cellStyle name="Hipervínculo" xfId="2998" builtinId="8" hidden="1"/>
    <cellStyle name="Hipervínculo" xfId="3000" builtinId="8" hidden="1"/>
    <cellStyle name="Hipervínculo" xfId="3002" builtinId="8" hidden="1"/>
    <cellStyle name="Hipervínculo" xfId="3004" builtinId="8" hidden="1"/>
    <cellStyle name="Hipervínculo" xfId="3006" builtinId="8" hidden="1"/>
    <cellStyle name="Hipervínculo" xfId="3008" builtinId="8" hidden="1"/>
    <cellStyle name="Hipervínculo" xfId="3010" builtinId="8" hidden="1"/>
    <cellStyle name="Hipervínculo" xfId="3012" builtinId="8" hidden="1"/>
    <cellStyle name="Hipervínculo" xfId="3014" builtinId="8" hidden="1"/>
    <cellStyle name="Hipervínculo" xfId="3016" builtinId="8" hidden="1"/>
    <cellStyle name="Hipervínculo" xfId="3018" builtinId="8" hidden="1"/>
    <cellStyle name="Hipervínculo" xfId="3020" builtinId="8" hidden="1"/>
    <cellStyle name="Hipervínculo" xfId="3022" builtinId="8" hidden="1"/>
    <cellStyle name="Hipervínculo" xfId="3024" builtinId="8" hidden="1"/>
    <cellStyle name="Hipervínculo" xfId="3026" builtinId="8" hidden="1"/>
    <cellStyle name="Hipervínculo" xfId="3028" builtinId="8" hidden="1"/>
    <cellStyle name="Hipervínculo" xfId="3030" builtinId="8" hidden="1"/>
    <cellStyle name="Hipervínculo" xfId="3032" builtinId="8" hidden="1"/>
    <cellStyle name="Hipervínculo" xfId="3034" builtinId="8" hidden="1"/>
    <cellStyle name="Hipervínculo" xfId="3036" builtinId="8" hidden="1"/>
    <cellStyle name="Hipervínculo" xfId="3038" builtinId="8" hidden="1"/>
    <cellStyle name="Hipervínculo" xfId="3040" builtinId="8" hidden="1"/>
    <cellStyle name="Hipervínculo" xfId="3042" builtinId="8" hidden="1"/>
    <cellStyle name="Hipervínculo" xfId="3044" builtinId="8" hidden="1"/>
    <cellStyle name="Hipervínculo" xfId="3046" builtinId="8" hidden="1"/>
    <cellStyle name="Hipervínculo" xfId="3048" builtinId="8" hidden="1"/>
    <cellStyle name="Hipervínculo" xfId="3050" builtinId="8" hidden="1"/>
    <cellStyle name="Hipervínculo" xfId="3052" builtinId="8" hidden="1"/>
    <cellStyle name="Hipervínculo" xfId="3054" builtinId="8" hidden="1"/>
    <cellStyle name="Hipervínculo" xfId="3056" builtinId="8" hidden="1"/>
    <cellStyle name="Hipervínculo" xfId="3058" builtinId="8" hidden="1"/>
    <cellStyle name="Hipervínculo" xfId="3060" builtinId="8" hidden="1"/>
    <cellStyle name="Hipervínculo" xfId="3062" builtinId="8" hidden="1"/>
    <cellStyle name="Hipervínculo" xfId="3064" builtinId="8" hidden="1"/>
    <cellStyle name="Hipervínculo" xfId="3066" builtinId="8" hidden="1"/>
    <cellStyle name="Hipervínculo" xfId="3068" builtinId="8" hidden="1"/>
    <cellStyle name="Hipervínculo" xfId="3070" builtinId="8" hidden="1"/>
    <cellStyle name="Hipervínculo" xfId="3072" builtinId="8" hidden="1"/>
    <cellStyle name="Hipervínculo" xfId="3074" builtinId="8" hidden="1"/>
    <cellStyle name="Hipervínculo" xfId="3076" builtinId="8" hidden="1"/>
    <cellStyle name="Hipervínculo" xfId="3078" builtinId="8" hidden="1"/>
    <cellStyle name="Hipervínculo" xfId="3080" builtinId="8" hidden="1"/>
    <cellStyle name="Hipervínculo" xfId="3082" builtinId="8" hidden="1"/>
    <cellStyle name="Hipervínculo" xfId="3084" builtinId="8" hidden="1"/>
    <cellStyle name="Hipervínculo" xfId="3086" builtinId="8" hidden="1"/>
    <cellStyle name="Hipervínculo" xfId="3088" builtinId="8" hidden="1"/>
    <cellStyle name="Hipervínculo" xfId="3090" builtinId="8" hidden="1"/>
    <cellStyle name="Hipervínculo" xfId="3092" builtinId="8" hidden="1"/>
    <cellStyle name="Hipervínculo" xfId="3094" builtinId="8" hidden="1"/>
    <cellStyle name="Hipervínculo" xfId="3096" builtinId="8" hidden="1"/>
    <cellStyle name="Hipervínculo" xfId="3098" builtinId="8" hidden="1"/>
    <cellStyle name="Hipervínculo" xfId="3100" builtinId="8" hidden="1"/>
    <cellStyle name="Hipervínculo" xfId="3102" builtinId="8" hidden="1"/>
    <cellStyle name="Hipervínculo" xfId="3104" builtinId="8" hidden="1"/>
    <cellStyle name="Hipervínculo" xfId="3106" builtinId="8" hidden="1"/>
    <cellStyle name="Hipervínculo" xfId="3108" builtinId="8" hidden="1"/>
    <cellStyle name="Hipervínculo" xfId="3110" builtinId="8" hidden="1"/>
    <cellStyle name="Hipervínculo" xfId="3112" builtinId="8" hidden="1"/>
    <cellStyle name="Hipervínculo" xfId="3114" builtinId="8" hidden="1"/>
    <cellStyle name="Hipervínculo" xfId="3116" builtinId="8" hidden="1"/>
    <cellStyle name="Hipervínculo" xfId="3118" builtinId="8" hidden="1"/>
    <cellStyle name="Hipervínculo" xfId="3120" builtinId="8" hidden="1"/>
    <cellStyle name="Hipervínculo" xfId="3122" builtinId="8" hidden="1"/>
    <cellStyle name="Hipervínculo" xfId="3124" builtinId="8" hidden="1"/>
    <cellStyle name="Hipervínculo" xfId="3126" builtinId="8" hidden="1"/>
    <cellStyle name="Hipervínculo" xfId="3128" builtinId="8" hidden="1"/>
    <cellStyle name="Hipervínculo" xfId="3130" builtinId="8" hidden="1"/>
    <cellStyle name="Hipervínculo" xfId="3132" builtinId="8" hidden="1"/>
    <cellStyle name="Hipervínculo" xfId="3134" builtinId="8" hidden="1"/>
    <cellStyle name="Hipervínculo" xfId="3136" builtinId="8" hidden="1"/>
    <cellStyle name="Hipervínculo" xfId="3138" builtinId="8" hidden="1"/>
    <cellStyle name="Hipervínculo" xfId="3140" builtinId="8" hidden="1"/>
    <cellStyle name="Hipervínculo" xfId="3142" builtinId="8" hidden="1"/>
    <cellStyle name="Hipervínculo" xfId="3144" builtinId="8" hidden="1"/>
    <cellStyle name="Hipervínculo" xfId="3146" builtinId="8" hidden="1"/>
    <cellStyle name="Hipervínculo" xfId="3148" builtinId="8" hidden="1"/>
    <cellStyle name="Hipervínculo" xfId="3150" builtinId="8" hidden="1"/>
    <cellStyle name="Hipervínculo" xfId="3152" builtinId="8" hidden="1"/>
    <cellStyle name="Hipervínculo" xfId="3154" builtinId="8" hidden="1"/>
    <cellStyle name="Hipervínculo" xfId="3156" builtinId="8" hidden="1"/>
    <cellStyle name="Hipervínculo" xfId="3158" builtinId="8" hidden="1"/>
    <cellStyle name="Hipervínculo" xfId="3160" builtinId="8" hidden="1"/>
    <cellStyle name="Hipervínculo" xfId="3162" builtinId="8" hidden="1"/>
    <cellStyle name="Hipervínculo" xfId="3164" builtinId="8" hidden="1"/>
    <cellStyle name="Hipervínculo" xfId="3166" builtinId="8" hidden="1"/>
    <cellStyle name="Hipervínculo" xfId="3168" builtinId="8" hidden="1"/>
    <cellStyle name="Hipervínculo" xfId="3170" builtinId="8" hidden="1"/>
    <cellStyle name="Hipervínculo" xfId="3172" builtinId="8" hidden="1"/>
    <cellStyle name="Hipervínculo" xfId="3174" builtinId="8" hidden="1"/>
    <cellStyle name="Hipervínculo" xfId="3176" builtinId="8" hidden="1"/>
    <cellStyle name="Hipervínculo" xfId="3178" builtinId="8" hidden="1"/>
    <cellStyle name="Hipervínculo" xfId="3180" builtinId="8" hidden="1"/>
    <cellStyle name="Hipervínculo" xfId="3182" builtinId="8" hidden="1"/>
    <cellStyle name="Hipervínculo" xfId="3184" builtinId="8" hidden="1"/>
    <cellStyle name="Hipervínculo" xfId="3186" builtinId="8" hidden="1"/>
    <cellStyle name="Hipervínculo" xfId="3188" builtinId="8" hidden="1"/>
    <cellStyle name="Hipervínculo" xfId="3190" builtinId="8" hidden="1"/>
    <cellStyle name="Hipervínculo" xfId="3192" builtinId="8" hidden="1"/>
    <cellStyle name="Hipervínculo" xfId="3194" builtinId="8" hidden="1"/>
    <cellStyle name="Hipervínculo" xfId="3196" builtinId="8" hidden="1"/>
    <cellStyle name="Hipervínculo" xfId="3198" builtinId="8" hidden="1"/>
    <cellStyle name="Hipervínculo" xfId="3200" builtinId="8" hidden="1"/>
    <cellStyle name="Hipervínculo" xfId="3202" builtinId="8" hidden="1"/>
    <cellStyle name="Hipervínculo" xfId="3204" builtinId="8" hidden="1"/>
    <cellStyle name="Hipervínculo" xfId="3206" builtinId="8" hidden="1"/>
    <cellStyle name="Hipervínculo" xfId="3208" builtinId="8" hidden="1"/>
    <cellStyle name="Hipervínculo" xfId="3210" builtinId="8" hidden="1"/>
    <cellStyle name="Hipervínculo" xfId="3212" builtinId="8" hidden="1"/>
    <cellStyle name="Hipervínculo" xfId="3214" builtinId="8" hidden="1"/>
    <cellStyle name="Hipervínculo" xfId="3216" builtinId="8" hidden="1"/>
    <cellStyle name="Hipervínculo" xfId="3218" builtinId="8" hidden="1"/>
    <cellStyle name="Hipervínculo" xfId="3220" builtinId="8" hidden="1"/>
    <cellStyle name="Hipervínculo" xfId="3222" builtinId="8" hidden="1"/>
    <cellStyle name="Hipervínculo" xfId="3224" builtinId="8" hidden="1"/>
    <cellStyle name="Hipervínculo" xfId="3226" builtinId="8" hidden="1"/>
    <cellStyle name="Hipervínculo" xfId="3228" builtinId="8" hidden="1"/>
    <cellStyle name="Hipervínculo" xfId="3230" builtinId="8" hidden="1"/>
    <cellStyle name="Hipervínculo" xfId="3232" builtinId="8" hidden="1"/>
    <cellStyle name="Hipervínculo" xfId="3234" builtinId="8" hidden="1"/>
    <cellStyle name="Hipervínculo" xfId="3236" builtinId="8" hidden="1"/>
    <cellStyle name="Hipervínculo" xfId="3238" builtinId="8" hidden="1"/>
    <cellStyle name="Hipervínculo" xfId="3240" builtinId="8" hidden="1"/>
    <cellStyle name="Hipervínculo" xfId="3242" builtinId="8" hidden="1"/>
    <cellStyle name="Hipervínculo" xfId="3244" builtinId="8" hidden="1"/>
    <cellStyle name="Hipervínculo" xfId="3246" builtinId="8" hidden="1"/>
    <cellStyle name="Hipervínculo" xfId="3248" builtinId="8" hidden="1"/>
    <cellStyle name="Hipervínculo" xfId="3250" builtinId="8" hidden="1"/>
    <cellStyle name="Hipervínculo" xfId="3252" builtinId="8" hidden="1"/>
    <cellStyle name="Hipervínculo" xfId="3254" builtinId="8" hidden="1"/>
    <cellStyle name="Hipervínculo" xfId="3256" builtinId="8" hidden="1"/>
    <cellStyle name="Hipervínculo" xfId="3258" builtinId="8" hidden="1"/>
    <cellStyle name="Hipervínculo" xfId="3260" builtinId="8" hidden="1"/>
    <cellStyle name="Hipervínculo" xfId="3262" builtinId="8" hidden="1"/>
    <cellStyle name="Hipervínculo" xfId="3264" builtinId="8" hidden="1"/>
    <cellStyle name="Hipervínculo" xfId="3266" builtinId="8" hidden="1"/>
    <cellStyle name="Hipervínculo" xfId="3268" builtinId="8" hidden="1"/>
    <cellStyle name="Hipervínculo" xfId="3270" builtinId="8" hidden="1"/>
    <cellStyle name="Hipervínculo" xfId="3272" builtinId="8" hidden="1"/>
    <cellStyle name="Hipervínculo" xfId="3274" builtinId="8" hidden="1"/>
    <cellStyle name="Hipervínculo" xfId="3276" builtinId="8" hidden="1"/>
    <cellStyle name="Hipervínculo" xfId="3278" builtinId="8" hidden="1"/>
    <cellStyle name="Hipervínculo" xfId="3280" builtinId="8" hidden="1"/>
    <cellStyle name="Hipervínculo" xfId="3282" builtinId="8" hidden="1"/>
    <cellStyle name="Hipervínculo" xfId="3284" builtinId="8" hidden="1"/>
    <cellStyle name="Hipervínculo" xfId="3286" builtinId="8" hidden="1"/>
    <cellStyle name="Hipervínculo" xfId="3288" builtinId="8" hidden="1"/>
    <cellStyle name="Hipervínculo" xfId="3290" builtinId="8" hidden="1"/>
    <cellStyle name="Hipervínculo" xfId="3292" builtinId="8" hidden="1"/>
    <cellStyle name="Hipervínculo" xfId="3294" builtinId="8" hidden="1"/>
    <cellStyle name="Hipervínculo" xfId="3296" builtinId="8" hidden="1"/>
    <cellStyle name="Hipervínculo" xfId="3298" builtinId="8" hidden="1"/>
    <cellStyle name="Hipervínculo" xfId="3300" builtinId="8" hidden="1"/>
    <cellStyle name="Hipervínculo" xfId="3302" builtinId="8" hidden="1"/>
    <cellStyle name="Hipervínculo" xfId="3304" builtinId="8" hidden="1"/>
    <cellStyle name="Hipervínculo" xfId="3306" builtinId="8" hidden="1"/>
    <cellStyle name="Hipervínculo" xfId="3308" builtinId="8" hidden="1"/>
    <cellStyle name="Hipervínculo" xfId="3310" builtinId="8" hidden="1"/>
    <cellStyle name="Hipervínculo" xfId="3312" builtinId="8" hidden="1"/>
    <cellStyle name="Hipervínculo" xfId="3314" builtinId="8" hidden="1"/>
    <cellStyle name="Hipervínculo" xfId="3316" builtinId="8" hidden="1"/>
    <cellStyle name="Hipervínculo" xfId="3318" builtinId="8" hidden="1"/>
    <cellStyle name="Hipervínculo" xfId="3320" builtinId="8" hidden="1"/>
    <cellStyle name="Hipervínculo" xfId="3322" builtinId="8" hidden="1"/>
    <cellStyle name="Hipervínculo" xfId="3324" builtinId="8" hidden="1"/>
    <cellStyle name="Hipervínculo" xfId="3326" builtinId="8" hidden="1"/>
    <cellStyle name="Hipervínculo" xfId="3328" builtinId="8" hidden="1"/>
    <cellStyle name="Hipervínculo" xfId="3330" builtinId="8" hidden="1"/>
    <cellStyle name="Hipervínculo" xfId="3332" builtinId="8" hidden="1"/>
    <cellStyle name="Hipervínculo" xfId="3334" builtinId="8" hidden="1"/>
    <cellStyle name="Hipervínculo" xfId="3336" builtinId="8" hidden="1"/>
    <cellStyle name="Hipervínculo" xfId="3338" builtinId="8" hidden="1"/>
    <cellStyle name="Hipervínculo" xfId="3340" builtinId="8" hidden="1"/>
    <cellStyle name="Hipervínculo" xfId="3342" builtinId="8" hidden="1"/>
    <cellStyle name="Hipervínculo" xfId="3344" builtinId="8" hidden="1"/>
    <cellStyle name="Hipervínculo" xfId="3346" builtinId="8" hidden="1"/>
    <cellStyle name="Hipervínculo" xfId="3348" builtinId="8" hidden="1"/>
    <cellStyle name="Hipervínculo" xfId="3350" builtinId="8" hidden="1"/>
    <cellStyle name="Hipervínculo" xfId="3352" builtinId="8" hidden="1"/>
    <cellStyle name="Hipervínculo" xfId="3354" builtinId="8" hidden="1"/>
    <cellStyle name="Hipervínculo" xfId="3356" builtinId="8" hidden="1"/>
    <cellStyle name="Hipervínculo" xfId="3358" builtinId="8" hidden="1"/>
    <cellStyle name="Hipervínculo" xfId="3360" builtinId="8" hidden="1"/>
    <cellStyle name="Hipervínculo" xfId="3362" builtinId="8" hidden="1"/>
    <cellStyle name="Hipervínculo" xfId="3364" builtinId="8" hidden="1"/>
    <cellStyle name="Hipervínculo" xfId="3366" builtinId="8" hidden="1"/>
    <cellStyle name="Hipervínculo" xfId="3368" builtinId="8" hidden="1"/>
    <cellStyle name="Hipervínculo" xfId="3370" builtinId="8" hidden="1"/>
    <cellStyle name="Hipervínculo" xfId="3372" builtinId="8" hidden="1"/>
    <cellStyle name="Hipervínculo" xfId="3374" builtinId="8" hidden="1"/>
    <cellStyle name="Hipervínculo" xfId="3376" builtinId="8" hidden="1"/>
    <cellStyle name="Hipervínculo" xfId="3378" builtinId="8" hidden="1"/>
    <cellStyle name="Hipervínculo" xfId="3380" builtinId="8" hidden="1"/>
    <cellStyle name="Hipervínculo" xfId="3382" builtinId="8" hidden="1"/>
    <cellStyle name="Hipervínculo" xfId="3384" builtinId="8" hidden="1"/>
    <cellStyle name="Hipervínculo" xfId="3386" builtinId="8" hidden="1"/>
    <cellStyle name="Hipervínculo" xfId="3388" builtinId="8" hidden="1"/>
    <cellStyle name="Hipervínculo" xfId="3390" builtinId="8" hidden="1"/>
    <cellStyle name="Hipervínculo" xfId="3392" builtinId="8" hidden="1"/>
    <cellStyle name="Hipervínculo" xfId="3394" builtinId="8" hidden="1"/>
    <cellStyle name="Hipervínculo" xfId="3396" builtinId="8" hidden="1"/>
    <cellStyle name="Hipervínculo" xfId="3398" builtinId="8" hidden="1"/>
    <cellStyle name="Hipervínculo" xfId="3400" builtinId="8" hidden="1"/>
    <cellStyle name="Hipervínculo" xfId="3402" builtinId="8" hidden="1"/>
    <cellStyle name="Hipervínculo" xfId="3404" builtinId="8" hidden="1"/>
    <cellStyle name="Hipervínculo" xfId="3406" builtinId="8" hidden="1"/>
    <cellStyle name="Hipervínculo" xfId="3408" builtinId="8" hidden="1"/>
    <cellStyle name="Hipervínculo" xfId="3410" builtinId="8" hidden="1"/>
    <cellStyle name="Hipervínculo" xfId="3412" builtinId="8" hidden="1"/>
    <cellStyle name="Hipervínculo" xfId="3414" builtinId="8" hidden="1"/>
    <cellStyle name="Hipervínculo" xfId="3416" builtinId="8" hidden="1"/>
    <cellStyle name="Hipervínculo" xfId="3418" builtinId="8" hidden="1"/>
    <cellStyle name="Hipervínculo" xfId="3420" builtinId="8" hidden="1"/>
    <cellStyle name="Hipervínculo" xfId="3422" builtinId="8" hidden="1"/>
    <cellStyle name="Hipervínculo" xfId="3424" builtinId="8" hidden="1"/>
    <cellStyle name="Hipervínculo" xfId="3426" builtinId="8" hidden="1"/>
    <cellStyle name="Hipervínculo" xfId="3428" builtinId="8" hidden="1"/>
    <cellStyle name="Hipervínculo" xfId="3430" builtinId="8" hidden="1"/>
    <cellStyle name="Hipervínculo" xfId="3432" builtinId="8" hidden="1"/>
    <cellStyle name="Hipervínculo" xfId="3434" builtinId="8" hidden="1"/>
    <cellStyle name="Hipervínculo" xfId="3436" builtinId="8" hidden="1"/>
    <cellStyle name="Hipervínculo" xfId="3438" builtinId="8" hidden="1"/>
    <cellStyle name="Hipervínculo" xfId="3440" builtinId="8" hidden="1"/>
    <cellStyle name="Hipervínculo" xfId="3442" builtinId="8" hidden="1"/>
    <cellStyle name="Hipervínculo" xfId="3444" builtinId="8" hidden="1"/>
    <cellStyle name="Hipervínculo" xfId="3446" builtinId="8" hidden="1"/>
    <cellStyle name="Hipervínculo" xfId="3448" builtinId="8" hidden="1"/>
    <cellStyle name="Hipervínculo" xfId="3450" builtinId="8" hidden="1"/>
    <cellStyle name="Hipervínculo" xfId="3452" builtinId="8" hidden="1"/>
    <cellStyle name="Hipervínculo" xfId="3454" builtinId="8" hidden="1"/>
    <cellStyle name="Hipervínculo" xfId="3456" builtinId="8" hidden="1"/>
    <cellStyle name="Hipervínculo" xfId="3458" builtinId="8" hidden="1"/>
    <cellStyle name="Hipervínculo" xfId="3460" builtinId="8" hidden="1"/>
    <cellStyle name="Hipervínculo" xfId="3462" builtinId="8" hidden="1"/>
    <cellStyle name="Hipervínculo" xfId="3464" builtinId="8" hidden="1"/>
    <cellStyle name="Hipervínculo" xfId="3466" builtinId="8" hidden="1"/>
    <cellStyle name="Hipervínculo" xfId="3468" builtinId="8" hidden="1"/>
    <cellStyle name="Hipervínculo" xfId="3470" builtinId="8" hidden="1"/>
    <cellStyle name="Hipervínculo" xfId="3472" builtinId="8" hidden="1"/>
    <cellStyle name="Hipervínculo" xfId="3474" builtinId="8" hidden="1"/>
    <cellStyle name="Hipervínculo" xfId="3476" builtinId="8" hidden="1"/>
    <cellStyle name="Hipervínculo" xfId="3478" builtinId="8" hidden="1"/>
    <cellStyle name="Hipervínculo" xfId="3480" builtinId="8" hidden="1"/>
    <cellStyle name="Hipervínculo" xfId="3482" builtinId="8" hidden="1"/>
    <cellStyle name="Hipervínculo" xfId="3484" builtinId="8" hidden="1"/>
    <cellStyle name="Hipervínculo" xfId="3486" builtinId="8" hidden="1"/>
    <cellStyle name="Hipervínculo" xfId="3488" builtinId="8" hidden="1"/>
    <cellStyle name="Hipervínculo" xfId="3490" builtinId="8" hidden="1"/>
    <cellStyle name="Hipervínculo" xfId="3492" builtinId="8" hidden="1"/>
    <cellStyle name="Hipervínculo" xfId="3494" builtinId="8" hidden="1"/>
    <cellStyle name="Hipervínculo" xfId="3496" builtinId="8" hidden="1"/>
    <cellStyle name="Hipervínculo" xfId="3498" builtinId="8" hidden="1"/>
    <cellStyle name="Hipervínculo" xfId="3500" builtinId="8" hidden="1"/>
    <cellStyle name="Hipervínculo" xfId="3502" builtinId="8" hidden="1"/>
    <cellStyle name="Hipervínculo" xfId="3504" builtinId="8" hidden="1"/>
    <cellStyle name="Hipervínculo" xfId="3506" builtinId="8" hidden="1"/>
    <cellStyle name="Hipervínculo" xfId="3508" builtinId="8" hidden="1"/>
    <cellStyle name="Hipervínculo" xfId="3510" builtinId="8" hidden="1"/>
    <cellStyle name="Hipervínculo" xfId="3512" builtinId="8" hidden="1"/>
    <cellStyle name="Hipervínculo" xfId="3514" builtinId="8" hidden="1"/>
    <cellStyle name="Hipervínculo" xfId="3516" builtinId="8" hidden="1"/>
    <cellStyle name="Hipervínculo" xfId="3518" builtinId="8" hidden="1"/>
    <cellStyle name="Hipervínculo" xfId="3520" builtinId="8" hidden="1"/>
    <cellStyle name="Hipervínculo" xfId="3522" builtinId="8" hidden="1"/>
    <cellStyle name="Hipervínculo" xfId="3524" builtinId="8" hidden="1"/>
    <cellStyle name="Hipervínculo" xfId="3526" builtinId="8" hidden="1"/>
    <cellStyle name="Hipervínculo" xfId="3528" builtinId="8" hidden="1"/>
    <cellStyle name="Hipervínculo" xfId="3530" builtinId="8" hidden="1"/>
    <cellStyle name="Hipervínculo" xfId="3532" builtinId="8" hidden="1"/>
    <cellStyle name="Hipervínculo" xfId="3534" builtinId="8" hidden="1"/>
    <cellStyle name="Hipervínculo" xfId="3536" builtinId="8" hidden="1"/>
    <cellStyle name="Hipervínculo" xfId="3538" builtinId="8" hidden="1"/>
    <cellStyle name="Hipervínculo" xfId="3540" builtinId="8" hidden="1"/>
    <cellStyle name="Hipervínculo" xfId="3542" builtinId="8" hidden="1"/>
    <cellStyle name="Hipervínculo" xfId="3544" builtinId="8" hidden="1"/>
    <cellStyle name="Hipervínculo" xfId="3546" builtinId="8" hidden="1"/>
    <cellStyle name="Hipervínculo" xfId="3548" builtinId="8" hidden="1"/>
    <cellStyle name="Hipervínculo" xfId="3550" builtinId="8" hidden="1"/>
    <cellStyle name="Hipervínculo" xfId="3552" builtinId="8" hidden="1"/>
    <cellStyle name="Hipervínculo" xfId="3554" builtinId="8" hidden="1"/>
    <cellStyle name="Hipervínculo" xfId="3556" builtinId="8" hidden="1"/>
    <cellStyle name="Hipervínculo" xfId="3558" builtinId="8" hidden="1"/>
    <cellStyle name="Hipervínculo" xfId="3560" builtinId="8" hidden="1"/>
    <cellStyle name="Hipervínculo" xfId="3562" builtinId="8" hidden="1"/>
    <cellStyle name="Hipervínculo" xfId="3564" builtinId="8" hidden="1"/>
    <cellStyle name="Hipervínculo" xfId="3566" builtinId="8" hidden="1"/>
    <cellStyle name="Hipervínculo" xfId="3568" builtinId="8" hidden="1"/>
    <cellStyle name="Hipervínculo" xfId="3570" builtinId="8" hidden="1"/>
    <cellStyle name="Hipervínculo" xfId="3572" builtinId="8" hidden="1"/>
    <cellStyle name="Hipervínculo" xfId="3574" builtinId="8" hidden="1"/>
    <cellStyle name="Hipervínculo" xfId="3576" builtinId="8" hidden="1"/>
    <cellStyle name="Hipervínculo" xfId="3578" builtinId="8" hidden="1"/>
    <cellStyle name="Hipervínculo" xfId="3580" builtinId="8" hidden="1"/>
    <cellStyle name="Hipervínculo" xfId="3582" builtinId="8" hidden="1"/>
    <cellStyle name="Hipervínculo" xfId="3584" builtinId="8" hidden="1"/>
    <cellStyle name="Hipervínculo" xfId="3586" builtinId="8" hidden="1"/>
    <cellStyle name="Hipervínculo" xfId="3588" builtinId="8" hidden="1"/>
    <cellStyle name="Hipervínculo" xfId="3590" builtinId="8" hidden="1"/>
    <cellStyle name="Hipervínculo" xfId="3592" builtinId="8" hidden="1"/>
    <cellStyle name="Hipervínculo" xfId="3594" builtinId="8" hidden="1"/>
    <cellStyle name="Hipervínculo" xfId="3596" builtinId="8" hidden="1"/>
    <cellStyle name="Hipervínculo" xfId="3598" builtinId="8" hidden="1"/>
    <cellStyle name="Hipervínculo" xfId="3600" builtinId="8" hidden="1"/>
    <cellStyle name="Hipervínculo" xfId="3602" builtinId="8" hidden="1"/>
    <cellStyle name="Hipervínculo" xfId="3604" builtinId="8" hidden="1"/>
    <cellStyle name="Hipervínculo" xfId="3606" builtinId="8" hidden="1"/>
    <cellStyle name="Hipervínculo" xfId="3608" builtinId="8" hidden="1"/>
    <cellStyle name="Hipervínculo" xfId="3610" builtinId="8" hidden="1"/>
    <cellStyle name="Hipervínculo" xfId="3612" builtinId="8" hidden="1"/>
    <cellStyle name="Hipervínculo" xfId="3614" builtinId="8" hidden="1"/>
    <cellStyle name="Hipervínculo" xfId="3616" builtinId="8" hidden="1"/>
    <cellStyle name="Hipervínculo" xfId="3618" builtinId="8" hidden="1"/>
    <cellStyle name="Hipervínculo" xfId="3620" builtinId="8" hidden="1"/>
    <cellStyle name="Hipervínculo" xfId="3622" builtinId="8" hidden="1"/>
    <cellStyle name="Hipervínculo" xfId="3624" builtinId="8" hidden="1"/>
    <cellStyle name="Hipervínculo" xfId="3626" builtinId="8" hidden="1"/>
    <cellStyle name="Hipervínculo" xfId="3628" builtinId="8" hidden="1"/>
    <cellStyle name="Hipervínculo" xfId="3630" builtinId="8" hidden="1"/>
    <cellStyle name="Hipervínculo" xfId="3632" builtinId="8" hidden="1"/>
    <cellStyle name="Hipervínculo" xfId="3634" builtinId="8" hidden="1"/>
    <cellStyle name="Hipervínculo" xfId="3636" builtinId="8" hidden="1"/>
    <cellStyle name="Hipervínculo" xfId="3638" builtinId="8" hidden="1"/>
    <cellStyle name="Hipervínculo" xfId="3640" builtinId="8" hidden="1"/>
    <cellStyle name="Hipervínculo" xfId="3642" builtinId="8" hidden="1"/>
    <cellStyle name="Hipervínculo" xfId="3644" builtinId="8" hidden="1"/>
    <cellStyle name="Hipervínculo" xfId="3646" builtinId="8" hidden="1"/>
    <cellStyle name="Hipervínculo" xfId="3648" builtinId="8" hidden="1"/>
    <cellStyle name="Hipervínculo" xfId="3650" builtinId="8" hidden="1"/>
    <cellStyle name="Hipervínculo" xfId="3652" builtinId="8" hidden="1"/>
    <cellStyle name="Hipervínculo" xfId="3654" builtinId="8" hidden="1"/>
    <cellStyle name="Hipervínculo" xfId="3656" builtinId="8" hidden="1"/>
    <cellStyle name="Hipervínculo" xfId="3658" builtinId="8" hidden="1"/>
    <cellStyle name="Hipervínculo" xfId="3660" builtinId="8" hidden="1"/>
    <cellStyle name="Hipervínculo" xfId="3662" builtinId="8" hidden="1"/>
    <cellStyle name="Hipervínculo" xfId="3664" builtinId="8" hidden="1"/>
    <cellStyle name="Hipervínculo" xfId="3666" builtinId="8" hidden="1"/>
    <cellStyle name="Hipervínculo" xfId="3668" builtinId="8" hidden="1"/>
    <cellStyle name="Hipervínculo" xfId="3670" builtinId="8" hidden="1"/>
    <cellStyle name="Hipervínculo" xfId="3672" builtinId="8" hidden="1"/>
    <cellStyle name="Hipervínculo" xfId="3674" builtinId="8" hidden="1"/>
    <cellStyle name="Hipervínculo" xfId="3676" builtinId="8" hidden="1"/>
    <cellStyle name="Hipervínculo" xfId="3678" builtinId="8" hidden="1"/>
    <cellStyle name="Hipervínculo" xfId="3680" builtinId="8" hidden="1"/>
    <cellStyle name="Hipervínculo" xfId="3682" builtinId="8" hidden="1"/>
    <cellStyle name="Hipervínculo" xfId="3684" builtinId="8" hidden="1"/>
    <cellStyle name="Hipervínculo" xfId="3686" builtinId="8" hidden="1"/>
    <cellStyle name="Hipervínculo" xfId="3688" builtinId="8" hidden="1"/>
    <cellStyle name="Hipervínculo" xfId="3690" builtinId="8" hidden="1"/>
    <cellStyle name="Hipervínculo" xfId="3692" builtinId="8" hidden="1"/>
    <cellStyle name="Hipervínculo" xfId="3694" builtinId="8" hidden="1"/>
    <cellStyle name="Hipervínculo" xfId="3696" builtinId="8" hidden="1"/>
    <cellStyle name="Hipervínculo" xfId="3698" builtinId="8" hidden="1"/>
    <cellStyle name="Hipervínculo" xfId="3700" builtinId="8" hidden="1"/>
    <cellStyle name="Hipervínculo" xfId="3702" builtinId="8" hidden="1"/>
    <cellStyle name="Hipervínculo" xfId="3704" builtinId="8" hidden="1"/>
    <cellStyle name="Hipervínculo" xfId="3706" builtinId="8" hidden="1"/>
    <cellStyle name="Hipervínculo" xfId="3708" builtinId="8" hidden="1"/>
    <cellStyle name="Hipervínculo" xfId="3710" builtinId="8" hidden="1"/>
    <cellStyle name="Hipervínculo" xfId="3712" builtinId="8" hidden="1"/>
    <cellStyle name="Hipervínculo" xfId="3714" builtinId="8" hidden="1"/>
    <cellStyle name="Hipervínculo" xfId="3716" builtinId="8" hidden="1"/>
    <cellStyle name="Hipervínculo" xfId="3718" builtinId="8" hidden="1"/>
    <cellStyle name="Hipervínculo" xfId="3720" builtinId="8" hidden="1"/>
    <cellStyle name="Hipervínculo" xfId="3722" builtinId="8" hidden="1"/>
    <cellStyle name="Hipervínculo" xfId="3724" builtinId="8" hidden="1"/>
    <cellStyle name="Hipervínculo" xfId="3726" builtinId="8" hidden="1"/>
    <cellStyle name="Hipervínculo" xfId="3728" builtinId="8" hidden="1"/>
    <cellStyle name="Hipervínculo" xfId="3730" builtinId="8" hidden="1"/>
    <cellStyle name="Hipervínculo" xfId="3732" builtinId="8" hidden="1"/>
    <cellStyle name="Hipervínculo" xfId="3734" builtinId="8" hidden="1"/>
    <cellStyle name="Hipervínculo" xfId="3736" builtinId="8" hidden="1"/>
    <cellStyle name="Hipervínculo" xfId="3738" builtinId="8" hidden="1"/>
    <cellStyle name="Hipervínculo" xfId="3740" builtinId="8" hidden="1"/>
    <cellStyle name="Hipervínculo" xfId="3742" builtinId="8" hidden="1"/>
    <cellStyle name="Hipervínculo" xfId="3744" builtinId="8" hidden="1"/>
    <cellStyle name="Hipervínculo" xfId="3746" builtinId="8" hidden="1"/>
    <cellStyle name="Hipervínculo" xfId="3748" builtinId="8" hidden="1"/>
    <cellStyle name="Hipervínculo" xfId="3750" builtinId="8" hidden="1"/>
    <cellStyle name="Hipervínculo" xfId="3752" builtinId="8" hidden="1"/>
    <cellStyle name="Hipervínculo" xfId="3754" builtinId="8" hidden="1"/>
    <cellStyle name="Hipervínculo" xfId="3756" builtinId="8" hidden="1"/>
    <cellStyle name="Hipervínculo" xfId="3758" builtinId="8" hidden="1"/>
    <cellStyle name="Hipervínculo" xfId="3760" builtinId="8" hidden="1"/>
    <cellStyle name="Hipervínculo" xfId="3762" builtinId="8" hidden="1"/>
    <cellStyle name="Hipervínculo" xfId="3764" builtinId="8" hidden="1"/>
    <cellStyle name="Hipervínculo" xfId="3766" builtinId="8" hidden="1"/>
    <cellStyle name="Hipervínculo" xfId="3768" builtinId="8" hidden="1"/>
    <cellStyle name="Hipervínculo" xfId="3770" builtinId="8" hidden="1"/>
    <cellStyle name="Hipervínculo" xfId="3772" builtinId="8" hidden="1"/>
    <cellStyle name="Hipervínculo" xfId="3774" builtinId="8" hidden="1"/>
    <cellStyle name="Hipervínculo" xfId="3776" builtinId="8" hidden="1"/>
    <cellStyle name="Hipervínculo" xfId="3778" builtinId="8" hidden="1"/>
    <cellStyle name="Hipervínculo" xfId="3780" builtinId="8" hidden="1"/>
    <cellStyle name="Hipervínculo" xfId="3782" builtinId="8" hidden="1"/>
    <cellStyle name="Hipervínculo" xfId="3784" builtinId="8" hidden="1"/>
    <cellStyle name="Hipervínculo" xfId="3786" builtinId="8" hidden="1"/>
    <cellStyle name="Hipervínculo" xfId="3788" builtinId="8" hidden="1"/>
    <cellStyle name="Hipervínculo" xfId="3790" builtinId="8" hidden="1"/>
    <cellStyle name="Hipervínculo" xfId="3792" builtinId="8" hidden="1"/>
    <cellStyle name="Hipervínculo" xfId="3794" builtinId="8" hidden="1"/>
    <cellStyle name="Hipervínculo" xfId="3796" builtinId="8" hidden="1"/>
    <cellStyle name="Hipervínculo" xfId="3798" builtinId="8" hidden="1"/>
    <cellStyle name="Hipervínculo" xfId="3800" builtinId="8" hidden="1"/>
    <cellStyle name="Hipervínculo" xfId="3802" builtinId="8" hidden="1"/>
    <cellStyle name="Hipervínculo" xfId="3804" builtinId="8" hidden="1"/>
    <cellStyle name="Hipervínculo" xfId="3806" builtinId="8" hidden="1"/>
    <cellStyle name="Hipervínculo" xfId="3808" builtinId="8" hidden="1"/>
    <cellStyle name="Hipervínculo" xfId="3810" builtinId="8" hidden="1"/>
    <cellStyle name="Hipervínculo" xfId="3812" builtinId="8" hidden="1"/>
    <cellStyle name="Hipervínculo" xfId="3814" builtinId="8" hidden="1"/>
    <cellStyle name="Hipervínculo" xfId="3816" builtinId="8" hidden="1"/>
    <cellStyle name="Hipervínculo" xfId="3818" builtinId="8" hidden="1"/>
    <cellStyle name="Hipervínculo" xfId="3820" builtinId="8" hidden="1"/>
    <cellStyle name="Hipervínculo" xfId="3822" builtinId="8" hidden="1"/>
    <cellStyle name="Hipervínculo" xfId="3824" builtinId="8" hidden="1"/>
    <cellStyle name="Hipervínculo" xfId="3826" builtinId="8" hidden="1"/>
    <cellStyle name="Hipervínculo" xfId="3828" builtinId="8" hidden="1"/>
    <cellStyle name="Hipervínculo" xfId="3830" builtinId="8" hidden="1"/>
    <cellStyle name="Hipervínculo" xfId="3832" builtinId="8" hidden="1"/>
    <cellStyle name="Hipervínculo" xfId="3834" builtinId="8" hidden="1"/>
    <cellStyle name="Hipervínculo" xfId="3836" builtinId="8" hidden="1"/>
    <cellStyle name="Hipervínculo" xfId="3838" builtinId="8" hidden="1"/>
    <cellStyle name="Hipervínculo" xfId="3840" builtinId="8" hidden="1"/>
    <cellStyle name="Hipervínculo" xfId="3842" builtinId="8" hidden="1"/>
    <cellStyle name="Hipervínculo" xfId="3844" builtinId="8" hidden="1"/>
    <cellStyle name="Hipervínculo" xfId="3846" builtinId="8" hidden="1"/>
    <cellStyle name="Hipervínculo" xfId="3848" builtinId="8" hidden="1"/>
    <cellStyle name="Hipervínculo" xfId="3850" builtinId="8" hidden="1"/>
    <cellStyle name="Hipervínculo" xfId="3852" builtinId="8" hidden="1"/>
    <cellStyle name="Hipervínculo" xfId="3854" builtinId="8" hidden="1"/>
    <cellStyle name="Hipervínculo" xfId="3856" builtinId="8" hidden="1"/>
    <cellStyle name="Hipervínculo" xfId="3858" builtinId="8" hidden="1"/>
    <cellStyle name="Hipervínculo" xfId="3860" builtinId="8" hidden="1"/>
    <cellStyle name="Hipervínculo" xfId="3862" builtinId="8" hidden="1"/>
    <cellStyle name="Hipervínculo" xfId="3864" builtinId="8" hidden="1"/>
    <cellStyle name="Hipervínculo" xfId="3866" builtinId="8" hidden="1"/>
    <cellStyle name="Hipervínculo" xfId="3868" builtinId="8" hidden="1"/>
    <cellStyle name="Hipervínculo" xfId="3870" builtinId="8" hidden="1"/>
    <cellStyle name="Hipervínculo" xfId="3872" builtinId="8" hidden="1"/>
    <cellStyle name="Hipervínculo" xfId="3874" builtinId="8" hidden="1"/>
    <cellStyle name="Hipervínculo" xfId="3876" builtinId="8" hidden="1"/>
    <cellStyle name="Hipervínculo" xfId="3878" builtinId="8" hidden="1"/>
    <cellStyle name="Hipervínculo" xfId="3880" builtinId="8" hidden="1"/>
    <cellStyle name="Hipervínculo" xfId="3882" builtinId="8" hidden="1"/>
    <cellStyle name="Hipervínculo" xfId="3884" builtinId="8" hidden="1"/>
    <cellStyle name="Hipervínculo" xfId="3886" builtinId="8" hidden="1"/>
    <cellStyle name="Hipervínculo" xfId="3888" builtinId="8" hidden="1"/>
    <cellStyle name="Hipervínculo" xfId="3890" builtinId="8" hidden="1"/>
    <cellStyle name="Hipervínculo" xfId="3892" builtinId="8" hidden="1"/>
    <cellStyle name="Hipervínculo" xfId="3894" builtinId="8" hidden="1"/>
    <cellStyle name="Hipervínculo" xfId="3896" builtinId="8" hidden="1"/>
    <cellStyle name="Hipervínculo" xfId="3898" builtinId="8" hidden="1"/>
    <cellStyle name="Hipervínculo" xfId="3900" builtinId="8" hidden="1"/>
    <cellStyle name="Hipervínculo" xfId="3902" builtinId="8" hidden="1"/>
    <cellStyle name="Hipervínculo" xfId="3904" builtinId="8" hidden="1"/>
    <cellStyle name="Hipervínculo" xfId="3906" builtinId="8" hidden="1"/>
    <cellStyle name="Hipervínculo" xfId="3908" builtinId="8" hidden="1"/>
    <cellStyle name="Hipervínculo" xfId="3910" builtinId="8" hidden="1"/>
    <cellStyle name="Hipervínculo" xfId="3912" builtinId="8" hidden="1"/>
    <cellStyle name="Hipervínculo" xfId="3914" builtinId="8" hidden="1"/>
    <cellStyle name="Hipervínculo" xfId="3916" builtinId="8" hidden="1"/>
    <cellStyle name="Hipervínculo" xfId="3918" builtinId="8" hidden="1"/>
    <cellStyle name="Hipervínculo" xfId="3920" builtinId="8" hidden="1"/>
    <cellStyle name="Hipervínculo" xfId="3922" builtinId="8" hidden="1"/>
    <cellStyle name="Hipervínculo" xfId="3924" builtinId="8" hidden="1"/>
    <cellStyle name="Hipervínculo" xfId="3926" builtinId="8" hidden="1"/>
    <cellStyle name="Hipervínculo" xfId="3928" builtinId="8" hidden="1"/>
    <cellStyle name="Hipervínculo" xfId="3930" builtinId="8" hidden="1"/>
    <cellStyle name="Hipervínculo" xfId="3932" builtinId="8" hidden="1"/>
    <cellStyle name="Hipervínculo" xfId="3934" builtinId="8" hidden="1"/>
    <cellStyle name="Hipervínculo" xfId="3936" builtinId="8" hidden="1"/>
    <cellStyle name="Hipervínculo" xfId="3938" builtinId="8" hidden="1"/>
    <cellStyle name="Hipervínculo" xfId="3940" builtinId="8" hidden="1"/>
    <cellStyle name="Hipervínculo" xfId="3942" builtinId="8" hidden="1"/>
    <cellStyle name="Hipervínculo" xfId="3944" builtinId="8" hidden="1"/>
    <cellStyle name="Hipervínculo" xfId="3946" builtinId="8" hidden="1"/>
    <cellStyle name="Hipervínculo" xfId="3948" builtinId="8" hidden="1"/>
    <cellStyle name="Hipervínculo" xfId="3950" builtinId="8" hidden="1"/>
    <cellStyle name="Hipervínculo" xfId="3952" builtinId="8" hidden="1"/>
    <cellStyle name="Hipervínculo" xfId="3954" builtinId="8" hidden="1"/>
    <cellStyle name="Hipervínculo" xfId="3956" builtinId="8" hidden="1"/>
    <cellStyle name="Hipervínculo" xfId="3958" builtinId="8" hidden="1"/>
    <cellStyle name="Hipervínculo" xfId="3960" builtinId="8" hidden="1"/>
    <cellStyle name="Hipervínculo" xfId="3962" builtinId="8" hidden="1"/>
    <cellStyle name="Hipervínculo" xfId="3964" builtinId="8" hidden="1"/>
    <cellStyle name="Hipervínculo" xfId="3966" builtinId="8" hidden="1"/>
    <cellStyle name="Hipervínculo" xfId="3968" builtinId="8" hidden="1"/>
    <cellStyle name="Hipervínculo" xfId="3970" builtinId="8" hidden="1"/>
    <cellStyle name="Hipervínculo" xfId="3972" builtinId="8" hidden="1"/>
    <cellStyle name="Hipervínculo" xfId="3974" builtinId="8" hidden="1"/>
    <cellStyle name="Hipervínculo" xfId="3976" builtinId="8" hidden="1"/>
    <cellStyle name="Hipervínculo" xfId="3978" builtinId="8" hidden="1"/>
    <cellStyle name="Hipervínculo" xfId="3980" builtinId="8" hidden="1"/>
    <cellStyle name="Hipervínculo" xfId="3982" builtinId="8" hidden="1"/>
    <cellStyle name="Hipervínculo" xfId="3984" builtinId="8" hidden="1"/>
    <cellStyle name="Hipervínculo" xfId="3986" builtinId="8" hidden="1"/>
    <cellStyle name="Hipervínculo" xfId="3988" builtinId="8" hidden="1"/>
    <cellStyle name="Hipervínculo" xfId="3990" builtinId="8" hidden="1"/>
    <cellStyle name="Hipervínculo" xfId="3992" builtinId="8" hidden="1"/>
    <cellStyle name="Hipervínculo" xfId="3994" builtinId="8" hidden="1"/>
    <cellStyle name="Hipervínculo" xfId="3996" builtinId="8" hidden="1"/>
    <cellStyle name="Hipervínculo" xfId="3998" builtinId="8" hidden="1"/>
    <cellStyle name="Hipervínculo" xfId="4000" builtinId="8" hidden="1"/>
    <cellStyle name="Hipervínculo" xfId="4002" builtinId="8" hidden="1"/>
    <cellStyle name="Hipervínculo" xfId="4004" builtinId="8" hidden="1"/>
    <cellStyle name="Hipervínculo" xfId="4006" builtinId="8" hidden="1"/>
    <cellStyle name="Hipervínculo" xfId="4008" builtinId="8" hidden="1"/>
    <cellStyle name="Hipervínculo" xfId="4010" builtinId="8" hidden="1"/>
    <cellStyle name="Hipervínculo" xfId="4012" builtinId="8" hidden="1"/>
    <cellStyle name="Hipervínculo" xfId="4014" builtinId="8" hidden="1"/>
    <cellStyle name="Hipervínculo" xfId="4016" builtinId="8" hidden="1"/>
    <cellStyle name="Hipervínculo" xfId="4018" builtinId="8" hidden="1"/>
    <cellStyle name="Hipervínculo" xfId="4020" builtinId="8" hidden="1"/>
    <cellStyle name="Hipervínculo" xfId="4022" builtinId="8" hidden="1"/>
    <cellStyle name="Hipervínculo" xfId="4024" builtinId="8" hidden="1"/>
    <cellStyle name="Hipervínculo" xfId="4026" builtinId="8" hidden="1"/>
    <cellStyle name="Hipervínculo" xfId="4028" builtinId="8" hidden="1"/>
    <cellStyle name="Hipervínculo" xfId="4030" builtinId="8" hidden="1"/>
    <cellStyle name="Hipervínculo" xfId="4032" builtinId="8" hidden="1"/>
    <cellStyle name="Hipervínculo" xfId="4034" builtinId="8" hidden="1"/>
    <cellStyle name="Hipervínculo" xfId="4036" builtinId="8" hidden="1"/>
    <cellStyle name="Hipervínculo" xfId="4038" builtinId="8" hidden="1"/>
    <cellStyle name="Hipervínculo" xfId="4040" builtinId="8" hidden="1"/>
    <cellStyle name="Hipervínculo" xfId="4042" builtinId="8" hidden="1"/>
    <cellStyle name="Hipervínculo" xfId="4044" builtinId="8" hidden="1"/>
    <cellStyle name="Hipervínculo" xfId="4046" builtinId="8" hidden="1"/>
    <cellStyle name="Hipervínculo" xfId="4048" builtinId="8" hidden="1"/>
    <cellStyle name="Hipervínculo" xfId="4050" builtinId="8" hidden="1"/>
    <cellStyle name="Hipervínculo" xfId="4052" builtinId="8" hidden="1"/>
    <cellStyle name="Hipervínculo" xfId="4054" builtinId="8" hidden="1"/>
    <cellStyle name="Hipervínculo" xfId="4056" builtinId="8" hidden="1"/>
    <cellStyle name="Hipervínculo" xfId="4058" builtinId="8" hidden="1"/>
    <cellStyle name="Hipervínculo" xfId="4060" builtinId="8" hidden="1"/>
    <cellStyle name="Hipervínculo" xfId="4062" builtinId="8" hidden="1"/>
    <cellStyle name="Hipervínculo" xfId="4064" builtinId="8" hidden="1"/>
    <cellStyle name="Hipervínculo" xfId="4066" builtinId="8" hidden="1"/>
    <cellStyle name="Hipervínculo" xfId="4068" builtinId="8" hidden="1"/>
    <cellStyle name="Hipervínculo" xfId="4070" builtinId="8" hidden="1"/>
    <cellStyle name="Hipervínculo" xfId="4072" builtinId="8" hidden="1"/>
    <cellStyle name="Hipervínculo" xfId="4074" builtinId="8" hidden="1"/>
    <cellStyle name="Hipervínculo" xfId="4076" builtinId="8" hidden="1"/>
    <cellStyle name="Hipervínculo" xfId="4078" builtinId="8" hidden="1"/>
    <cellStyle name="Hipervínculo" xfId="4080" builtinId="8" hidden="1"/>
    <cellStyle name="Hipervínculo" xfId="4082" builtinId="8" hidden="1"/>
    <cellStyle name="Hipervínculo" xfId="4084" builtinId="8" hidden="1"/>
    <cellStyle name="Hipervínculo" xfId="4086" builtinId="8" hidden="1"/>
    <cellStyle name="Hipervínculo" xfId="4088" builtinId="8" hidden="1"/>
    <cellStyle name="Hipervínculo" xfId="4090" builtinId="8" hidden="1"/>
    <cellStyle name="Hipervínculo" xfId="4092" builtinId="8" hidden="1"/>
    <cellStyle name="Hipervínculo" xfId="4094" builtinId="8" hidden="1"/>
    <cellStyle name="Hipervínculo" xfId="4096" builtinId="8" hidden="1"/>
    <cellStyle name="Hipervínculo" xfId="4098" builtinId="8" hidden="1"/>
    <cellStyle name="Hipervínculo" xfId="4100" builtinId="8" hidden="1"/>
    <cellStyle name="Hipervínculo" xfId="4102" builtinId="8" hidden="1"/>
    <cellStyle name="Hipervínculo" xfId="4104" builtinId="8" hidden="1"/>
    <cellStyle name="Hipervínculo" xfId="4106" builtinId="8" hidden="1"/>
    <cellStyle name="Hipervínculo" xfId="4108" builtinId="8" hidden="1"/>
    <cellStyle name="Hipervínculo" xfId="4110" builtinId="8" hidden="1"/>
    <cellStyle name="Hipervínculo" xfId="4112" builtinId="8" hidden="1"/>
    <cellStyle name="Hipervínculo" xfId="4114" builtinId="8" hidden="1"/>
    <cellStyle name="Hipervínculo" xfId="4116" builtinId="8" hidden="1"/>
    <cellStyle name="Hipervínculo" xfId="4118" builtinId="8" hidden="1"/>
    <cellStyle name="Hipervínculo" xfId="4120" builtinId="8" hidden="1"/>
    <cellStyle name="Hipervínculo" xfId="4122" builtinId="8" hidden="1"/>
    <cellStyle name="Hipervínculo" xfId="4124" builtinId="8" hidden="1"/>
    <cellStyle name="Hipervínculo" xfId="4126" builtinId="8" hidden="1"/>
    <cellStyle name="Hipervínculo" xfId="4128" builtinId="8" hidden="1"/>
    <cellStyle name="Hipervínculo" xfId="4130" builtinId="8" hidden="1"/>
    <cellStyle name="Hipervínculo" xfId="4132" builtinId="8" hidden="1"/>
    <cellStyle name="Hipervínculo" xfId="4134" builtinId="8" hidden="1"/>
    <cellStyle name="Hipervínculo" xfId="4136" builtinId="8" hidden="1"/>
    <cellStyle name="Hipervínculo" xfId="4138" builtinId="8" hidden="1"/>
    <cellStyle name="Hipervínculo" xfId="4140" builtinId="8" hidden="1"/>
    <cellStyle name="Hipervínculo" xfId="4142" builtinId="8" hidden="1"/>
    <cellStyle name="Hipervínculo" xfId="4144" builtinId="8" hidden="1"/>
    <cellStyle name="Hipervínculo" xfId="4146" builtinId="8" hidden="1"/>
    <cellStyle name="Hipervínculo" xfId="4148" builtinId="8" hidden="1"/>
    <cellStyle name="Hipervínculo" xfId="4150" builtinId="8" hidden="1"/>
    <cellStyle name="Hipervínculo" xfId="4152" builtinId="8" hidden="1"/>
    <cellStyle name="Hipervínculo" xfId="4154" builtinId="8" hidden="1"/>
    <cellStyle name="Hipervínculo" xfId="4156" builtinId="8" hidden="1"/>
    <cellStyle name="Hipervínculo" xfId="4158" builtinId="8" hidden="1"/>
    <cellStyle name="Hipervínculo" xfId="4160" builtinId="8" hidden="1"/>
    <cellStyle name="Hipervínculo" xfId="4162" builtinId="8" hidden="1"/>
    <cellStyle name="Hipervínculo" xfId="4164" builtinId="8" hidden="1"/>
    <cellStyle name="Hipervínculo" xfId="4166" builtinId="8" hidden="1"/>
    <cellStyle name="Hipervínculo" xfId="4168" builtinId="8" hidden="1"/>
    <cellStyle name="Hipervínculo" xfId="4170" builtinId="8" hidden="1"/>
    <cellStyle name="Hipervínculo" xfId="4172" builtinId="8" hidden="1"/>
    <cellStyle name="Hipervínculo" xfId="4174" builtinId="8" hidden="1"/>
    <cellStyle name="Hipervínculo" xfId="4176" builtinId="8" hidden="1"/>
    <cellStyle name="Hipervínculo" xfId="4178" builtinId="8" hidden="1"/>
    <cellStyle name="Hipervínculo" xfId="4180" builtinId="8" hidden="1"/>
    <cellStyle name="Hipervínculo" xfId="4182" builtinId="8" hidden="1"/>
    <cellStyle name="Hipervínculo" xfId="4184" builtinId="8" hidden="1"/>
    <cellStyle name="Hipervínculo" xfId="4186" builtinId="8" hidden="1"/>
    <cellStyle name="Hipervínculo" xfId="4188" builtinId="8" hidden="1"/>
    <cellStyle name="Hipervínculo" xfId="4190" builtinId="8" hidden="1"/>
    <cellStyle name="Hipervínculo" xfId="4192" builtinId="8" hidden="1"/>
    <cellStyle name="Hipervínculo" xfId="4194" builtinId="8" hidden="1"/>
    <cellStyle name="Hipervínculo" xfId="4196" builtinId="8" hidden="1"/>
    <cellStyle name="Hipervínculo" xfId="4198" builtinId="8" hidden="1"/>
    <cellStyle name="Hipervínculo" xfId="4200" builtinId="8" hidden="1"/>
    <cellStyle name="Hipervínculo" xfId="4202" builtinId="8" hidden="1"/>
    <cellStyle name="Hipervínculo" xfId="4204" builtinId="8" hidden="1"/>
    <cellStyle name="Hipervínculo" xfId="4206" builtinId="8" hidden="1"/>
    <cellStyle name="Hipervínculo" xfId="4208" builtinId="8" hidden="1"/>
    <cellStyle name="Hipervínculo" xfId="4210" builtinId="8" hidden="1"/>
    <cellStyle name="Hipervínculo" xfId="4212" builtinId="8" hidden="1"/>
    <cellStyle name="Hipervínculo" xfId="4214" builtinId="8" hidden="1"/>
    <cellStyle name="Hipervínculo" xfId="4216" builtinId="8" hidden="1"/>
    <cellStyle name="Hipervínculo" xfId="4218" builtinId="8" hidden="1"/>
    <cellStyle name="Hipervínculo" xfId="4220" builtinId="8" hidden="1"/>
    <cellStyle name="Hipervínculo" xfId="4222" builtinId="8" hidden="1"/>
    <cellStyle name="Hipervínculo" xfId="4224" builtinId="8" hidden="1"/>
    <cellStyle name="Hipervínculo" xfId="4226" builtinId="8" hidden="1"/>
    <cellStyle name="Hipervínculo" xfId="4228" builtinId="8" hidden="1"/>
    <cellStyle name="Hipervínculo" xfId="4230" builtinId="8" hidden="1"/>
    <cellStyle name="Hipervínculo" xfId="4232" builtinId="8" hidden="1"/>
    <cellStyle name="Hipervínculo" xfId="4234" builtinId="8" hidden="1"/>
    <cellStyle name="Hipervínculo" xfId="4236" builtinId="8" hidden="1"/>
    <cellStyle name="Hipervínculo" xfId="4238" builtinId="8" hidden="1"/>
    <cellStyle name="Hipervínculo" xfId="4240" builtinId="8" hidden="1"/>
    <cellStyle name="Hipervínculo" xfId="4242" builtinId="8" hidden="1"/>
    <cellStyle name="Hipervínculo" xfId="4244" builtinId="8" hidden="1"/>
    <cellStyle name="Hipervínculo" xfId="4246" builtinId="8" hidden="1"/>
    <cellStyle name="Hipervínculo" xfId="4248" builtinId="8" hidden="1"/>
    <cellStyle name="Hipervínculo" xfId="4250" builtinId="8" hidden="1"/>
    <cellStyle name="Hipervínculo" xfId="4252" builtinId="8" hidden="1"/>
    <cellStyle name="Hipervínculo" xfId="4254" builtinId="8" hidden="1"/>
    <cellStyle name="Hipervínculo" xfId="4256" builtinId="8" hidden="1"/>
    <cellStyle name="Hipervínculo" xfId="4258" builtinId="8" hidden="1"/>
    <cellStyle name="Hipervínculo" xfId="4260" builtinId="8" hidden="1"/>
    <cellStyle name="Hipervínculo" xfId="4262" builtinId="8" hidden="1"/>
    <cellStyle name="Hipervínculo" xfId="4264" builtinId="8" hidden="1"/>
    <cellStyle name="Hipervínculo" xfId="4266" builtinId="8" hidden="1"/>
    <cellStyle name="Hipervínculo" xfId="4268" builtinId="8" hidden="1"/>
    <cellStyle name="Hipervínculo" xfId="4270" builtinId="8" hidden="1"/>
    <cellStyle name="Hipervínculo" xfId="4272" builtinId="8" hidden="1"/>
    <cellStyle name="Hipervínculo" xfId="4274" builtinId="8" hidden="1"/>
    <cellStyle name="Hipervínculo" xfId="4276" builtinId="8" hidden="1"/>
    <cellStyle name="Hipervínculo" xfId="4278" builtinId="8" hidden="1"/>
    <cellStyle name="Hipervínculo" xfId="4280" builtinId="8" hidden="1"/>
    <cellStyle name="Hipervínculo" xfId="4282" builtinId="8" hidden="1"/>
    <cellStyle name="Hipervínculo" xfId="4284" builtinId="8" hidden="1"/>
    <cellStyle name="Hipervínculo" xfId="4286" builtinId="8" hidden="1"/>
    <cellStyle name="Hipervínculo" xfId="4288" builtinId="8" hidden="1"/>
    <cellStyle name="Hipervínculo" xfId="4290" builtinId="8" hidden="1"/>
    <cellStyle name="Hipervínculo" xfId="4292" builtinId="8" hidden="1"/>
    <cellStyle name="Hipervínculo" xfId="4294" builtinId="8" hidden="1"/>
    <cellStyle name="Hipervínculo" xfId="4296" builtinId="8" hidden="1"/>
    <cellStyle name="Hipervínculo" xfId="4298" builtinId="8" hidden="1"/>
    <cellStyle name="Hipervínculo" xfId="4300" builtinId="8" hidden="1"/>
    <cellStyle name="Hipervínculo" xfId="4302" builtinId="8" hidden="1"/>
    <cellStyle name="Hipervínculo" xfId="4304" builtinId="8" hidden="1"/>
    <cellStyle name="Hipervínculo" xfId="4306" builtinId="8" hidden="1"/>
    <cellStyle name="Hipervínculo" xfId="4308" builtinId="8" hidden="1"/>
    <cellStyle name="Hipervínculo" xfId="4310" builtinId="8" hidden="1"/>
    <cellStyle name="Hipervínculo" xfId="4312" builtinId="8" hidden="1"/>
    <cellStyle name="Hipervínculo" xfId="4314" builtinId="8" hidden="1"/>
    <cellStyle name="Hipervínculo" xfId="4316" builtinId="8" hidden="1"/>
    <cellStyle name="Hipervínculo" xfId="4318" builtinId="8" hidden="1"/>
    <cellStyle name="Hipervínculo" xfId="4320" builtinId="8" hidden="1"/>
    <cellStyle name="Hipervínculo" xfId="4322" builtinId="8" hidden="1"/>
    <cellStyle name="Hipervínculo" xfId="4324" builtinId="8" hidden="1"/>
    <cellStyle name="Hipervínculo" xfId="4326" builtinId="8" hidden="1"/>
    <cellStyle name="Hipervínculo" xfId="4328" builtinId="8" hidden="1"/>
    <cellStyle name="Hipervínculo" xfId="4330" builtinId="8" hidden="1"/>
    <cellStyle name="Hipervínculo" xfId="4332" builtinId="8" hidden="1"/>
    <cellStyle name="Hipervínculo" xfId="4334" builtinId="8" hidden="1"/>
    <cellStyle name="Hipervínculo" xfId="4336" builtinId="8" hidden="1"/>
    <cellStyle name="Hipervínculo" xfId="4338" builtinId="8" hidden="1"/>
    <cellStyle name="Hipervínculo" xfId="4340" builtinId="8" hidden="1"/>
    <cellStyle name="Hipervínculo" xfId="4342" builtinId="8" hidden="1"/>
    <cellStyle name="Hipervínculo" xfId="4344" builtinId="8" hidden="1"/>
    <cellStyle name="Hipervínculo" xfId="4346" builtinId="8" hidden="1"/>
    <cellStyle name="Hipervínculo" xfId="4348" builtinId="8" hidden="1"/>
    <cellStyle name="Hipervínculo" xfId="4350" builtinId="8" hidden="1"/>
    <cellStyle name="Hipervínculo" xfId="4352" builtinId="8" hidden="1"/>
    <cellStyle name="Hipervínculo" xfId="4354" builtinId="8" hidden="1"/>
    <cellStyle name="Hipervínculo" xfId="4356" builtinId="8" hidden="1"/>
    <cellStyle name="Hipervínculo" xfId="4358" builtinId="8" hidden="1"/>
    <cellStyle name="Hipervínculo" xfId="4360" builtinId="8" hidden="1"/>
    <cellStyle name="Hipervínculo" xfId="4362" builtinId="8" hidden="1"/>
    <cellStyle name="Hipervínculo" xfId="4364" builtinId="8" hidden="1"/>
    <cellStyle name="Hipervínculo" xfId="4366" builtinId="8" hidden="1"/>
    <cellStyle name="Hipervínculo" xfId="4368" builtinId="8" hidden="1"/>
    <cellStyle name="Hipervínculo" xfId="4370" builtinId="8" hidden="1"/>
    <cellStyle name="Hipervínculo" xfId="4372" builtinId="8" hidden="1"/>
    <cellStyle name="Hipervínculo" xfId="4374" builtinId="8" hidden="1"/>
    <cellStyle name="Hipervínculo" xfId="4376" builtinId="8" hidden="1"/>
    <cellStyle name="Hipervínculo" xfId="4378" builtinId="8" hidden="1"/>
    <cellStyle name="Hipervínculo" xfId="4380" builtinId="8" hidden="1"/>
    <cellStyle name="Hipervínculo" xfId="4382" builtinId="8" hidden="1"/>
    <cellStyle name="Hipervínculo" xfId="4384" builtinId="8" hidden="1"/>
    <cellStyle name="Hipervínculo" xfId="4386" builtinId="8" hidden="1"/>
    <cellStyle name="Hipervínculo" xfId="4388" builtinId="8" hidden="1"/>
    <cellStyle name="Hipervínculo" xfId="4390" builtinId="8" hidden="1"/>
    <cellStyle name="Hipervínculo" xfId="4392" builtinId="8" hidden="1"/>
    <cellStyle name="Hipervínculo" xfId="4394" builtinId="8" hidden="1"/>
    <cellStyle name="Hipervínculo" xfId="4396" builtinId="8" hidden="1"/>
    <cellStyle name="Hipervínculo" xfId="4398" builtinId="8" hidden="1"/>
    <cellStyle name="Hipervínculo" xfId="4400" builtinId="8" hidden="1"/>
    <cellStyle name="Hipervínculo" xfId="4402" builtinId="8" hidden="1"/>
    <cellStyle name="Hipervínculo" xfId="4404" builtinId="8" hidden="1"/>
    <cellStyle name="Hipervínculo" xfId="4406" builtinId="8" hidden="1"/>
    <cellStyle name="Hipervínculo" xfId="4408" builtinId="8" hidden="1"/>
    <cellStyle name="Hipervínculo" xfId="4410" builtinId="8" hidden="1"/>
    <cellStyle name="Hipervínculo" xfId="4412" builtinId="8" hidden="1"/>
    <cellStyle name="Hipervínculo" xfId="4414" builtinId="8" hidden="1"/>
    <cellStyle name="Hipervínculo" xfId="4416" builtinId="8" hidden="1"/>
    <cellStyle name="Hipervínculo" xfId="4418" builtinId="8" hidden="1"/>
    <cellStyle name="Hipervínculo" xfId="4420" builtinId="8" hidden="1"/>
    <cellStyle name="Hipervínculo" xfId="4422" builtinId="8" hidden="1"/>
    <cellStyle name="Hipervínculo" xfId="4424" builtinId="8" hidden="1"/>
    <cellStyle name="Hipervínculo" xfId="4426" builtinId="8" hidden="1"/>
    <cellStyle name="Hipervínculo" xfId="4428" builtinId="8" hidden="1"/>
    <cellStyle name="Hipervínculo" xfId="4430" builtinId="8" hidden="1"/>
    <cellStyle name="Hipervínculo" xfId="4432" builtinId="8" hidden="1"/>
    <cellStyle name="Hipervínculo" xfId="4434" builtinId="8" hidden="1"/>
    <cellStyle name="Hipervínculo" xfId="4436" builtinId="8" hidden="1"/>
    <cellStyle name="Hipervínculo" xfId="4438" builtinId="8" hidden="1"/>
    <cellStyle name="Hipervínculo" xfId="4440" builtinId="8" hidden="1"/>
    <cellStyle name="Hipervínculo" xfId="4442" builtinId="8" hidden="1"/>
    <cellStyle name="Hipervínculo" xfId="4444" builtinId="8" hidden="1"/>
    <cellStyle name="Hipervínculo" xfId="4446" builtinId="8" hidden="1"/>
    <cellStyle name="Hipervínculo" xfId="4448" builtinId="8" hidden="1"/>
    <cellStyle name="Hipervínculo" xfId="4450" builtinId="8" hidden="1"/>
    <cellStyle name="Hipervínculo" xfId="4452" builtinId="8" hidden="1"/>
    <cellStyle name="Hipervínculo" xfId="4454" builtinId="8" hidden="1"/>
    <cellStyle name="Hipervínculo" xfId="4456" builtinId="8" hidden="1"/>
    <cellStyle name="Hipervínculo" xfId="4458" builtinId="8" hidden="1"/>
    <cellStyle name="Hipervínculo" xfId="4460" builtinId="8" hidden="1"/>
    <cellStyle name="Hipervínculo" xfId="4462" builtinId="8" hidden="1"/>
    <cellStyle name="Hipervínculo" xfId="4464" builtinId="8" hidden="1"/>
    <cellStyle name="Hipervínculo" xfId="4466" builtinId="8" hidden="1"/>
    <cellStyle name="Hipervínculo" xfId="4468" builtinId="8" hidden="1"/>
    <cellStyle name="Hipervínculo" xfId="4470" builtinId="8" hidden="1"/>
    <cellStyle name="Hipervínculo" xfId="4472" builtinId="8" hidden="1"/>
    <cellStyle name="Hipervínculo" xfId="4474" builtinId="8" hidden="1"/>
    <cellStyle name="Hipervínculo" xfId="4476" builtinId="8" hidden="1"/>
    <cellStyle name="Hipervínculo" xfId="4478" builtinId="8" hidden="1"/>
    <cellStyle name="Hipervínculo" xfId="4480" builtinId="8" hidden="1"/>
    <cellStyle name="Hipervínculo" xfId="4482" builtinId="8" hidden="1"/>
    <cellStyle name="Hipervínculo" xfId="4484" builtinId="8" hidden="1"/>
    <cellStyle name="Hipervínculo" xfId="4486" builtinId="8" hidden="1"/>
    <cellStyle name="Hipervínculo" xfId="4488" builtinId="8" hidden="1"/>
    <cellStyle name="Hipervínculo" xfId="4490" builtinId="8" hidden="1"/>
    <cellStyle name="Hipervínculo" xfId="4492" builtinId="8" hidden="1"/>
    <cellStyle name="Hipervínculo" xfId="4494" builtinId="8" hidden="1"/>
    <cellStyle name="Hipervínculo" xfId="4496" builtinId="8" hidden="1"/>
    <cellStyle name="Hipervínculo" xfId="4498" builtinId="8" hidden="1"/>
    <cellStyle name="Hipervínculo" xfId="4500" builtinId="8" hidden="1"/>
    <cellStyle name="Hipervínculo" xfId="4502" builtinId="8" hidden="1"/>
    <cellStyle name="Hipervínculo" xfId="4504" builtinId="8" hidden="1"/>
    <cellStyle name="Hipervínculo" xfId="4506" builtinId="8" hidden="1"/>
    <cellStyle name="Hipervínculo" xfId="4508" builtinId="8" hidden="1"/>
    <cellStyle name="Hipervínculo" xfId="4510" builtinId="8" hidden="1"/>
    <cellStyle name="Hipervínculo" xfId="4512" builtinId="8" hidden="1"/>
    <cellStyle name="Hipervínculo" xfId="4514" builtinId="8" hidden="1"/>
    <cellStyle name="Hipervínculo" xfId="4516" builtinId="8" hidden="1"/>
    <cellStyle name="Hipervínculo" xfId="4518" builtinId="8" hidden="1"/>
    <cellStyle name="Hipervínculo" xfId="4520" builtinId="8" hidden="1"/>
    <cellStyle name="Hipervínculo" xfId="4522" builtinId="8" hidden="1"/>
    <cellStyle name="Hipervínculo" xfId="4524" builtinId="8" hidden="1"/>
    <cellStyle name="Hipervínculo" xfId="4526" builtinId="8" hidden="1"/>
    <cellStyle name="Hipervínculo" xfId="4528" builtinId="8" hidden="1"/>
    <cellStyle name="Hipervínculo" xfId="4530" builtinId="8" hidden="1"/>
    <cellStyle name="Hipervínculo" xfId="4532" builtinId="8" hidden="1"/>
    <cellStyle name="Hipervínculo" xfId="4534" builtinId="8" hidden="1"/>
    <cellStyle name="Hipervínculo" xfId="4536" builtinId="8" hidden="1"/>
    <cellStyle name="Hipervínculo" xfId="4538" builtinId="8" hidden="1"/>
    <cellStyle name="Hipervínculo" xfId="4540" builtinId="8" hidden="1"/>
    <cellStyle name="Hipervínculo" xfId="4542" builtinId="8" hidden="1"/>
    <cellStyle name="Hipervínculo" xfId="4544" builtinId="8" hidden="1"/>
    <cellStyle name="Hipervínculo" xfId="4546" builtinId="8" hidden="1"/>
    <cellStyle name="Hipervínculo" xfId="4548" builtinId="8" hidden="1"/>
    <cellStyle name="Hipervínculo" xfId="4550" builtinId="8" hidden="1"/>
    <cellStyle name="Hipervínculo" xfId="4552" builtinId="8" hidden="1"/>
    <cellStyle name="Hipervínculo" xfId="4554" builtinId="8" hidden="1"/>
    <cellStyle name="Hipervínculo" xfId="4556" builtinId="8" hidden="1"/>
    <cellStyle name="Hipervínculo" xfId="4558" builtinId="8" hidden="1"/>
    <cellStyle name="Hipervínculo" xfId="4560" builtinId="8" hidden="1"/>
    <cellStyle name="Hipervínculo" xfId="4562" builtinId="8" hidden="1"/>
    <cellStyle name="Hipervínculo" xfId="4564" builtinId="8" hidden="1"/>
    <cellStyle name="Hipervínculo" xfId="4566" builtinId="8" hidden="1"/>
    <cellStyle name="Hipervínculo" xfId="4568" builtinId="8" hidden="1"/>
    <cellStyle name="Hipervínculo" xfId="4570" builtinId="8" hidden="1"/>
    <cellStyle name="Hipervínculo" xfId="4572" builtinId="8" hidden="1"/>
    <cellStyle name="Hipervínculo" xfId="4574" builtinId="8" hidden="1"/>
    <cellStyle name="Hipervínculo" xfId="4576" builtinId="8" hidden="1"/>
    <cellStyle name="Hipervínculo" xfId="4578" builtinId="8" hidden="1"/>
    <cellStyle name="Hipervínculo" xfId="4580" builtinId="8" hidden="1"/>
    <cellStyle name="Hipervínculo" xfId="4582" builtinId="8" hidden="1"/>
    <cellStyle name="Hipervínculo" xfId="4584" builtinId="8" hidden="1"/>
    <cellStyle name="Hipervínculo" xfId="4586" builtinId="8" hidden="1"/>
    <cellStyle name="Hipervínculo" xfId="4588" builtinId="8" hidden="1"/>
    <cellStyle name="Hipervínculo" xfId="4590" builtinId="8" hidden="1"/>
    <cellStyle name="Hipervínculo" xfId="4592" builtinId="8" hidden="1"/>
    <cellStyle name="Hipervínculo" xfId="4594" builtinId="8" hidden="1"/>
    <cellStyle name="Hipervínculo" xfId="4596" builtinId="8" hidden="1"/>
    <cellStyle name="Hipervínculo" xfId="4598" builtinId="8" hidden="1"/>
    <cellStyle name="Hipervínculo" xfId="4600" builtinId="8" hidden="1"/>
    <cellStyle name="Hipervínculo" xfId="4602" builtinId="8" hidden="1"/>
    <cellStyle name="Hipervínculo" xfId="4604" builtinId="8" hidden="1"/>
    <cellStyle name="Hipervínculo" xfId="4606" builtinId="8" hidden="1"/>
    <cellStyle name="Hipervínculo" xfId="4608" builtinId="8" hidden="1"/>
    <cellStyle name="Hipervínculo" xfId="4610" builtinId="8" hidden="1"/>
    <cellStyle name="Hipervínculo" xfId="4612" builtinId="8" hidden="1"/>
    <cellStyle name="Hipervínculo" xfId="4614" builtinId="8" hidden="1"/>
    <cellStyle name="Hipervínculo" xfId="4616" builtinId="8" hidden="1"/>
    <cellStyle name="Hipervínculo" xfId="4618" builtinId="8" hidden="1"/>
    <cellStyle name="Hipervínculo" xfId="4620" builtinId="8" hidden="1"/>
    <cellStyle name="Hipervínculo" xfId="4622" builtinId="8" hidden="1"/>
    <cellStyle name="Hipervínculo" xfId="4624" builtinId="8" hidden="1"/>
    <cellStyle name="Hipervínculo" xfId="4626" builtinId="8" hidden="1"/>
    <cellStyle name="Hipervínculo" xfId="4628" builtinId="8" hidden="1"/>
    <cellStyle name="Hipervínculo" xfId="4630" builtinId="8" hidden="1"/>
    <cellStyle name="Hipervínculo" xfId="4632" builtinId="8" hidden="1"/>
    <cellStyle name="Hipervínculo" xfId="4634" builtinId="8" hidden="1"/>
    <cellStyle name="Hipervínculo" xfId="4636" builtinId="8" hidden="1"/>
    <cellStyle name="Hipervínculo" xfId="4638" builtinId="8" hidden="1"/>
    <cellStyle name="Hipervínculo" xfId="4640" builtinId="8" hidden="1"/>
    <cellStyle name="Hipervínculo" xfId="4642" builtinId="8" hidden="1"/>
    <cellStyle name="Hipervínculo" xfId="4644" builtinId="8" hidden="1"/>
    <cellStyle name="Hipervínculo" xfId="4646" builtinId="8" hidden="1"/>
    <cellStyle name="Hipervínculo" xfId="4648" builtinId="8" hidden="1"/>
    <cellStyle name="Hipervínculo" xfId="4650" builtinId="8" hidden="1"/>
    <cellStyle name="Hipervínculo" xfId="4652" builtinId="8" hidden="1"/>
    <cellStyle name="Hipervínculo" xfId="4654" builtinId="8" hidden="1"/>
    <cellStyle name="Hipervínculo" xfId="4656" builtinId="8" hidden="1"/>
    <cellStyle name="Hipervínculo" xfId="4658" builtinId="8" hidden="1"/>
    <cellStyle name="Hipervínculo" xfId="4660" builtinId="8" hidden="1"/>
    <cellStyle name="Hipervínculo" xfId="4662" builtinId="8" hidden="1"/>
    <cellStyle name="Hipervínculo" xfId="4664" builtinId="8" hidden="1"/>
    <cellStyle name="Hipervínculo" xfId="4666" builtinId="8" hidden="1"/>
    <cellStyle name="Hipervínculo" xfId="4668" builtinId="8" hidden="1"/>
    <cellStyle name="Hipervínculo" xfId="4670" builtinId="8" hidden="1"/>
    <cellStyle name="Hipervínculo" xfId="4672" builtinId="8" hidden="1"/>
    <cellStyle name="Hipervínculo" xfId="4674" builtinId="8" hidden="1"/>
    <cellStyle name="Hipervínculo" xfId="4676" builtinId="8" hidden="1"/>
    <cellStyle name="Hipervínculo" xfId="4678" builtinId="8" hidden="1"/>
    <cellStyle name="Hipervínculo" xfId="4680" builtinId="8" hidden="1"/>
    <cellStyle name="Hipervínculo" xfId="4682" builtinId="8" hidden="1"/>
    <cellStyle name="Hipervínculo" xfId="4684" builtinId="8" hidden="1"/>
    <cellStyle name="Hipervínculo" xfId="4686" builtinId="8" hidden="1"/>
    <cellStyle name="Hipervínculo" xfId="4688" builtinId="8" hidden="1"/>
    <cellStyle name="Hipervínculo" xfId="4690" builtinId="8" hidden="1"/>
    <cellStyle name="Hipervínculo" xfId="4692" builtinId="8" hidden="1"/>
    <cellStyle name="Hipervínculo" xfId="4694" builtinId="8" hidden="1"/>
    <cellStyle name="Hipervínculo" xfId="4696" builtinId="8" hidden="1"/>
    <cellStyle name="Hipervínculo" xfId="4698" builtinId="8" hidden="1"/>
    <cellStyle name="Hipervínculo" xfId="4700" builtinId="8" hidden="1"/>
    <cellStyle name="Hipervínculo" xfId="4702" builtinId="8" hidden="1"/>
    <cellStyle name="Hipervínculo" xfId="4704" builtinId="8" hidden="1"/>
    <cellStyle name="Hipervínculo" xfId="4706" builtinId="8" hidden="1"/>
    <cellStyle name="Hipervínculo" xfId="4708" builtinId="8" hidden="1"/>
    <cellStyle name="Hipervínculo" xfId="4710" builtinId="8" hidden="1"/>
    <cellStyle name="Hipervínculo" xfId="4712" builtinId="8" hidden="1"/>
    <cellStyle name="Hipervínculo" xfId="4714" builtinId="8" hidden="1"/>
    <cellStyle name="Hipervínculo" xfId="4716" builtinId="8" hidden="1"/>
    <cellStyle name="Hipervínculo" xfId="4718" builtinId="8" hidden="1"/>
    <cellStyle name="Hipervínculo" xfId="4720" builtinId="8" hidden="1"/>
    <cellStyle name="Hipervínculo" xfId="4722" builtinId="8" hidden="1"/>
    <cellStyle name="Hipervínculo" xfId="4724" builtinId="8" hidden="1"/>
    <cellStyle name="Hipervínculo" xfId="4726" builtinId="8" hidden="1"/>
    <cellStyle name="Hipervínculo" xfId="4728" builtinId="8" hidden="1"/>
    <cellStyle name="Hipervínculo" xfId="4730" builtinId="8" hidden="1"/>
    <cellStyle name="Hipervínculo" xfId="4732" builtinId="8" hidden="1"/>
    <cellStyle name="Hipervínculo" xfId="4734" builtinId="8" hidden="1"/>
    <cellStyle name="Hipervínculo" xfId="4736" builtinId="8" hidden="1"/>
    <cellStyle name="Hipervínculo" xfId="4738" builtinId="8" hidden="1"/>
    <cellStyle name="Hipervínculo" xfId="4740" builtinId="8" hidden="1"/>
    <cellStyle name="Hipervínculo" xfId="4742" builtinId="8" hidden="1"/>
    <cellStyle name="Hipervínculo" xfId="4744" builtinId="8" hidden="1"/>
    <cellStyle name="Hipervínculo" xfId="4746" builtinId="8" hidden="1"/>
    <cellStyle name="Hipervínculo" xfId="4748" builtinId="8" hidden="1"/>
    <cellStyle name="Hipervínculo" xfId="4750" builtinId="8" hidden="1"/>
    <cellStyle name="Hipervínculo" xfId="4752" builtinId="8" hidden="1"/>
    <cellStyle name="Hipervínculo" xfId="4754" builtinId="8" hidden="1"/>
    <cellStyle name="Hipervínculo" xfId="4756" builtinId="8" hidden="1"/>
    <cellStyle name="Hipervínculo" xfId="4758" builtinId="8" hidden="1"/>
    <cellStyle name="Hipervínculo" xfId="4760" builtinId="8" hidden="1"/>
    <cellStyle name="Hipervínculo" xfId="4762" builtinId="8" hidden="1"/>
    <cellStyle name="Hipervínculo" xfId="4764" builtinId="8" hidden="1"/>
    <cellStyle name="Hipervínculo" xfId="4766" builtinId="8" hidden="1"/>
    <cellStyle name="Hipervínculo" xfId="4768" builtinId="8" hidden="1"/>
    <cellStyle name="Hipervínculo" xfId="4770" builtinId="8" hidden="1"/>
    <cellStyle name="Hipervínculo" xfId="4772" builtinId="8" hidden="1"/>
    <cellStyle name="Hipervínculo" xfId="4774" builtinId="8" hidden="1"/>
    <cellStyle name="Hipervínculo" xfId="4776" builtinId="8" hidden="1"/>
    <cellStyle name="Hipervínculo" xfId="4778" builtinId="8" hidden="1"/>
    <cellStyle name="Hipervínculo" xfId="4780" builtinId="8" hidden="1"/>
    <cellStyle name="Hipervínculo" xfId="4782" builtinId="8" hidden="1"/>
    <cellStyle name="Hipervínculo" xfId="4784" builtinId="8" hidden="1"/>
    <cellStyle name="Hipervínculo" xfId="4786" builtinId="8" hidden="1"/>
    <cellStyle name="Hipervínculo" xfId="4788" builtinId="8" hidden="1"/>
    <cellStyle name="Hipervínculo" xfId="4790" builtinId="8" hidden="1"/>
    <cellStyle name="Hipervínculo" xfId="4792" builtinId="8" hidden="1"/>
    <cellStyle name="Hipervínculo" xfId="4794" builtinId="8" hidden="1"/>
    <cellStyle name="Hipervínculo" xfId="4796" builtinId="8" hidden="1"/>
    <cellStyle name="Hipervínculo" xfId="4798" builtinId="8" hidden="1"/>
    <cellStyle name="Hipervínculo" xfId="4800" builtinId="8" hidden="1"/>
    <cellStyle name="Hipervínculo" xfId="4802" builtinId="8" hidden="1"/>
    <cellStyle name="Hipervínculo" xfId="4804" builtinId="8" hidden="1"/>
    <cellStyle name="Hipervínculo" xfId="4806" builtinId="8" hidden="1"/>
    <cellStyle name="Hipervínculo" xfId="4808" builtinId="8" hidden="1"/>
    <cellStyle name="Hipervínculo" xfId="4810" builtinId="8" hidden="1"/>
    <cellStyle name="Hipervínculo" xfId="4812" builtinId="8" hidden="1"/>
    <cellStyle name="Hipervínculo" xfId="4814" builtinId="8" hidden="1"/>
    <cellStyle name="Hipervínculo" xfId="4816" builtinId="8" hidden="1"/>
    <cellStyle name="Hipervínculo" xfId="4818" builtinId="8" hidden="1"/>
    <cellStyle name="Hipervínculo" xfId="4820" builtinId="8" hidden="1"/>
    <cellStyle name="Hipervínculo" xfId="4822" builtinId="8" hidden="1"/>
    <cellStyle name="Hipervínculo" xfId="4824" builtinId="8" hidden="1"/>
    <cellStyle name="Hipervínculo" xfId="4826" builtinId="8" hidden="1"/>
    <cellStyle name="Hipervínculo" xfId="4828" builtinId="8" hidden="1"/>
    <cellStyle name="Hipervínculo" xfId="4830" builtinId="8" hidden="1"/>
    <cellStyle name="Hipervínculo" xfId="4832" builtinId="8" hidden="1"/>
    <cellStyle name="Hipervínculo" xfId="4834" builtinId="8" hidden="1"/>
    <cellStyle name="Hipervínculo" xfId="4836" builtinId="8" hidden="1"/>
    <cellStyle name="Hipervínculo" xfId="4838" builtinId="8" hidden="1"/>
    <cellStyle name="Hipervínculo" xfId="4840" builtinId="8" hidden="1"/>
    <cellStyle name="Hipervínculo" xfId="4842" builtinId="8" hidden="1"/>
    <cellStyle name="Hipervínculo" xfId="4844" builtinId="8" hidden="1"/>
    <cellStyle name="Hipervínculo" xfId="4846" builtinId="8" hidden="1"/>
    <cellStyle name="Hipervínculo" xfId="4848" builtinId="8" hidden="1"/>
    <cellStyle name="Hipervínculo" xfId="4850" builtinId="8" hidden="1"/>
    <cellStyle name="Hipervínculo" xfId="4852" builtinId="8" hidden="1"/>
    <cellStyle name="Hipervínculo" xfId="4854" builtinId="8" hidden="1"/>
    <cellStyle name="Hipervínculo" xfId="4856" builtinId="8" hidden="1"/>
    <cellStyle name="Hipervínculo" xfId="4858" builtinId="8" hidden="1"/>
    <cellStyle name="Hipervínculo" xfId="4860" builtinId="8" hidden="1"/>
    <cellStyle name="Hipervínculo" xfId="4862" builtinId="8" hidden="1"/>
    <cellStyle name="Hipervínculo" xfId="4864" builtinId="8" hidden="1"/>
    <cellStyle name="Hipervínculo" xfId="4866" builtinId="8" hidden="1"/>
    <cellStyle name="Hipervínculo" xfId="4868" builtinId="8" hidden="1"/>
    <cellStyle name="Hipervínculo" xfId="4870" builtinId="8" hidden="1"/>
    <cellStyle name="Hipervínculo" xfId="4872" builtinId="8" hidden="1"/>
    <cellStyle name="Hipervínculo" xfId="4874" builtinId="8" hidden="1"/>
    <cellStyle name="Hipervínculo" xfId="4876" builtinId="8" hidden="1"/>
    <cellStyle name="Hipervínculo" xfId="4878" builtinId="8" hidden="1"/>
    <cellStyle name="Hipervínculo" xfId="4880" builtinId="8" hidden="1"/>
    <cellStyle name="Hipervínculo" xfId="4882" builtinId="8" hidden="1"/>
    <cellStyle name="Hipervínculo" xfId="4884" builtinId="8" hidden="1"/>
    <cellStyle name="Hipervínculo" xfId="4886" builtinId="8" hidden="1"/>
    <cellStyle name="Hipervínculo" xfId="4888" builtinId="8" hidden="1"/>
    <cellStyle name="Hipervínculo" xfId="4890" builtinId="8" hidden="1"/>
    <cellStyle name="Hipervínculo" xfId="4892" builtinId="8" hidden="1"/>
    <cellStyle name="Hipervínculo" xfId="4894" builtinId="8" hidden="1"/>
    <cellStyle name="Hipervínculo" xfId="4896" builtinId="8" hidden="1"/>
    <cellStyle name="Hipervínculo" xfId="4898" builtinId="8" hidden="1"/>
    <cellStyle name="Hipervínculo" xfId="4900" builtinId="8" hidden="1"/>
    <cellStyle name="Hipervínculo" xfId="4902" builtinId="8" hidden="1"/>
    <cellStyle name="Hipervínculo" xfId="4904" builtinId="8" hidden="1"/>
    <cellStyle name="Hipervínculo" xfId="4906" builtinId="8" hidden="1"/>
    <cellStyle name="Hipervínculo" xfId="4908" builtinId="8" hidden="1"/>
    <cellStyle name="Hipervínculo" xfId="4910" builtinId="8" hidden="1"/>
    <cellStyle name="Hipervínculo" xfId="4912" builtinId="8" hidden="1"/>
    <cellStyle name="Hipervínculo" xfId="4914" builtinId="8" hidden="1"/>
    <cellStyle name="Hipervínculo" xfId="4916" builtinId="8" hidden="1"/>
    <cellStyle name="Hipervínculo" xfId="4918" builtinId="8" hidden="1"/>
    <cellStyle name="Hipervínculo" xfId="4920" builtinId="8" hidden="1"/>
    <cellStyle name="Hipervínculo" xfId="4922" builtinId="8" hidden="1"/>
    <cellStyle name="Hipervínculo" xfId="4924" builtinId="8" hidden="1"/>
    <cellStyle name="Hipervínculo" xfId="4926" builtinId="8" hidden="1"/>
    <cellStyle name="Hipervínculo" xfId="4928" builtinId="8" hidden="1"/>
    <cellStyle name="Hipervínculo" xfId="4930" builtinId="8" hidden="1"/>
    <cellStyle name="Hipervínculo" xfId="4932" builtinId="8" hidden="1"/>
    <cellStyle name="Hipervínculo" xfId="4934" builtinId="8" hidden="1"/>
    <cellStyle name="Hipervínculo" xfId="4936" builtinId="8" hidden="1"/>
    <cellStyle name="Hipervínculo" xfId="4938" builtinId="8" hidden="1"/>
    <cellStyle name="Hipervínculo" xfId="4940" builtinId="8" hidden="1"/>
    <cellStyle name="Hipervínculo" xfId="4942" builtinId="8" hidden="1"/>
    <cellStyle name="Hipervínculo" xfId="4944" builtinId="8" hidden="1"/>
    <cellStyle name="Hipervínculo" xfId="4946" builtinId="8" hidden="1"/>
    <cellStyle name="Hipervínculo" xfId="4948" builtinId="8" hidden="1"/>
    <cellStyle name="Hipervínculo" xfId="4950" builtinId="8" hidden="1"/>
    <cellStyle name="Hipervínculo" xfId="4952" builtinId="8" hidden="1"/>
    <cellStyle name="Hipervínculo" xfId="4954" builtinId="8" hidden="1"/>
    <cellStyle name="Hipervínculo" xfId="4956" builtinId="8" hidden="1"/>
    <cellStyle name="Hipervínculo" xfId="4958" builtinId="8" hidden="1"/>
    <cellStyle name="Hipervínculo" xfId="4960" builtinId="8" hidden="1"/>
    <cellStyle name="Hipervínculo" xfId="4962" builtinId="8" hidden="1"/>
    <cellStyle name="Hipervínculo" xfId="4964" builtinId="8" hidden="1"/>
    <cellStyle name="Hipervínculo" xfId="4966" builtinId="8" hidden="1"/>
    <cellStyle name="Hipervínculo" xfId="4968" builtinId="8" hidden="1"/>
    <cellStyle name="Hipervínculo" xfId="4970" builtinId="8" hidden="1"/>
    <cellStyle name="Hipervínculo" xfId="4972" builtinId="8" hidden="1"/>
    <cellStyle name="Hipervínculo" xfId="4974" builtinId="8" hidden="1"/>
    <cellStyle name="Hipervínculo" xfId="4976" builtinId="8" hidden="1"/>
    <cellStyle name="Hipervínculo" xfId="4978" builtinId="8" hidden="1"/>
    <cellStyle name="Hipervínculo" xfId="4980" builtinId="8" hidden="1"/>
    <cellStyle name="Hipervínculo" xfId="4982" builtinId="8" hidden="1"/>
    <cellStyle name="Hipervínculo" xfId="4984" builtinId="8" hidden="1"/>
    <cellStyle name="Hipervínculo" xfId="4986" builtinId="8" hidden="1"/>
    <cellStyle name="Hipervínculo" xfId="4988" builtinId="8" hidden="1"/>
    <cellStyle name="Hipervínculo" xfId="4990" builtinId="8" hidden="1"/>
    <cellStyle name="Hipervínculo" xfId="4992" builtinId="8" hidden="1"/>
    <cellStyle name="Hipervínculo" xfId="4994" builtinId="8" hidden="1"/>
    <cellStyle name="Hipervínculo" xfId="4996" builtinId="8" hidden="1"/>
    <cellStyle name="Hipervínculo" xfId="4998" builtinId="8" hidden="1"/>
    <cellStyle name="Hipervínculo" xfId="5000" builtinId="8" hidden="1"/>
    <cellStyle name="Hipervínculo" xfId="5002" builtinId="8" hidden="1"/>
    <cellStyle name="Hipervínculo" xfId="5004" builtinId="8" hidden="1"/>
    <cellStyle name="Hipervínculo" xfId="5006" builtinId="8" hidden="1"/>
    <cellStyle name="Hipervínculo" xfId="5008" builtinId="8" hidden="1"/>
    <cellStyle name="Hipervínculo" xfId="5010" builtinId="8" hidden="1"/>
    <cellStyle name="Hipervínculo" xfId="5012" builtinId="8" hidden="1"/>
    <cellStyle name="Hipervínculo" xfId="5014" builtinId="8" hidden="1"/>
    <cellStyle name="Hipervínculo" xfId="5016" builtinId="8" hidden="1"/>
    <cellStyle name="Hipervínculo" xfId="5018" builtinId="8" hidden="1"/>
    <cellStyle name="Hipervínculo" xfId="5020" builtinId="8" hidden="1"/>
    <cellStyle name="Hipervínculo" xfId="5022" builtinId="8" hidden="1"/>
    <cellStyle name="Hipervínculo" xfId="5024" builtinId="8" hidden="1"/>
    <cellStyle name="Hipervínculo" xfId="5026" builtinId="8" hidden="1"/>
    <cellStyle name="Hipervínculo" xfId="5028" builtinId="8" hidden="1"/>
    <cellStyle name="Hipervínculo" xfId="5030" builtinId="8" hidden="1"/>
    <cellStyle name="Hipervínculo" xfId="5032" builtinId="8" hidden="1"/>
    <cellStyle name="Hipervínculo" xfId="5034" builtinId="8" hidden="1"/>
    <cellStyle name="Hipervínculo" xfId="5036" builtinId="8" hidden="1"/>
    <cellStyle name="Hipervínculo" xfId="5038" builtinId="8" hidden="1"/>
    <cellStyle name="Hipervínculo" xfId="5040" builtinId="8" hidden="1"/>
    <cellStyle name="Hipervínculo" xfId="5042" builtinId="8" hidden="1"/>
    <cellStyle name="Hipervínculo" xfId="5044" builtinId="8" hidden="1"/>
    <cellStyle name="Hipervínculo" xfId="5046" builtinId="8" hidden="1"/>
    <cellStyle name="Hipervínculo" xfId="5048" builtinId="8" hidden="1"/>
    <cellStyle name="Hipervínculo" xfId="5050" builtinId="8" hidden="1"/>
    <cellStyle name="Hipervínculo" xfId="5052" builtinId="8" hidden="1"/>
    <cellStyle name="Hipervínculo" xfId="5054" builtinId="8" hidden="1"/>
    <cellStyle name="Hipervínculo" xfId="5056" builtinId="8" hidden="1"/>
    <cellStyle name="Hipervínculo" xfId="5058" builtinId="8" hidden="1"/>
    <cellStyle name="Hipervínculo" xfId="5060" builtinId="8" hidden="1"/>
    <cellStyle name="Hipervínculo" xfId="5062" builtinId="8" hidden="1"/>
    <cellStyle name="Hipervínculo" xfId="5064" builtinId="8" hidden="1"/>
    <cellStyle name="Hipervínculo" xfId="5066" builtinId="8" hidden="1"/>
    <cellStyle name="Hipervínculo" xfId="5068" builtinId="8" hidden="1"/>
    <cellStyle name="Hipervínculo" xfId="5070" builtinId="8" hidden="1"/>
    <cellStyle name="Hipervínculo" xfId="5072" builtinId="8" hidden="1"/>
    <cellStyle name="Hipervínculo" xfId="5074" builtinId="8" hidden="1"/>
    <cellStyle name="Hipervínculo" xfId="5076" builtinId="8" hidden="1"/>
    <cellStyle name="Hipervínculo" xfId="5078" builtinId="8" hidden="1"/>
    <cellStyle name="Hipervínculo" xfId="5080" builtinId="8" hidden="1"/>
    <cellStyle name="Hipervínculo" xfId="5082" builtinId="8" hidden="1"/>
    <cellStyle name="Hipervínculo" xfId="5084" builtinId="8" hidden="1"/>
    <cellStyle name="Hipervínculo" xfId="5086" builtinId="8" hidden="1"/>
    <cellStyle name="Hipervínculo" xfId="5088" builtinId="8" hidden="1"/>
    <cellStyle name="Hipervínculo" xfId="5090" builtinId="8" hidden="1"/>
    <cellStyle name="Hipervínculo" xfId="5092" builtinId="8" hidden="1"/>
    <cellStyle name="Hipervínculo" xfId="5094" builtinId="8" hidden="1"/>
    <cellStyle name="Hipervínculo" xfId="5096" builtinId="8" hidden="1"/>
    <cellStyle name="Hipervínculo" xfId="5098" builtinId="8" hidden="1"/>
    <cellStyle name="Hipervínculo" xfId="5100" builtinId="8" hidden="1"/>
    <cellStyle name="Hipervínculo" xfId="5102" builtinId="8" hidden="1"/>
    <cellStyle name="Hipervínculo" xfId="5104" builtinId="8" hidden="1"/>
    <cellStyle name="Hipervínculo" xfId="5106" builtinId="8" hidden="1"/>
    <cellStyle name="Hipervínculo" xfId="5108" builtinId="8" hidden="1"/>
    <cellStyle name="Hipervínculo" xfId="5110" builtinId="8" hidden="1"/>
    <cellStyle name="Hipervínculo" xfId="5112" builtinId="8" hidden="1"/>
    <cellStyle name="Hipervínculo" xfId="5114" builtinId="8" hidden="1"/>
    <cellStyle name="Hipervínculo" xfId="5116" builtinId="8" hidden="1"/>
    <cellStyle name="Hipervínculo" xfId="5118" builtinId="8" hidden="1"/>
    <cellStyle name="Hipervínculo" xfId="5120" builtinId="8" hidden="1"/>
    <cellStyle name="Hipervínculo" xfId="5122" builtinId="8" hidden="1"/>
    <cellStyle name="Hipervínculo" xfId="5124" builtinId="8" hidden="1"/>
    <cellStyle name="Hipervínculo" xfId="5126" builtinId="8" hidden="1"/>
    <cellStyle name="Hipervínculo" xfId="5128" builtinId="8" hidden="1"/>
    <cellStyle name="Hipervínculo" xfId="5130" builtinId="8" hidden="1"/>
    <cellStyle name="Hipervínculo" xfId="5132" builtinId="8" hidden="1"/>
    <cellStyle name="Hipervínculo" xfId="5134" builtinId="8" hidden="1"/>
    <cellStyle name="Hipervínculo" xfId="5136" builtinId="8" hidden="1"/>
    <cellStyle name="Hipervínculo" xfId="5138" builtinId="8" hidden="1"/>
    <cellStyle name="Hipervínculo" xfId="5140" builtinId="8" hidden="1"/>
    <cellStyle name="Hipervínculo" xfId="5142" builtinId="8" hidden="1"/>
    <cellStyle name="Hipervínculo" xfId="5144" builtinId="8" hidden="1"/>
    <cellStyle name="Hipervínculo" xfId="5146" builtinId="8" hidden="1"/>
    <cellStyle name="Hipervínculo" xfId="5148" builtinId="8" hidden="1"/>
    <cellStyle name="Hipervínculo" xfId="5150" builtinId="8" hidden="1"/>
    <cellStyle name="Hipervínculo" xfId="5152" builtinId="8" hidden="1"/>
    <cellStyle name="Hipervínculo" xfId="5154" builtinId="8" hidden="1"/>
    <cellStyle name="Hipervínculo" xfId="5156" builtinId="8" hidden="1"/>
    <cellStyle name="Hipervínculo" xfId="5158" builtinId="8" hidden="1"/>
    <cellStyle name="Hipervínculo" xfId="5160" builtinId="8" hidden="1"/>
    <cellStyle name="Hipervínculo" xfId="5162" builtinId="8" hidden="1"/>
    <cellStyle name="Hipervínculo" xfId="5164" builtinId="8" hidden="1"/>
    <cellStyle name="Hipervínculo" xfId="5166" builtinId="8" hidden="1"/>
    <cellStyle name="Hipervínculo" xfId="5168" builtinId="8" hidden="1"/>
    <cellStyle name="Hipervínculo" xfId="5170" builtinId="8" hidden="1"/>
    <cellStyle name="Hipervínculo" xfId="5172" builtinId="8" hidden="1"/>
    <cellStyle name="Hipervínculo" xfId="5174" builtinId="8" hidden="1"/>
    <cellStyle name="Hipervínculo" xfId="5176" builtinId="8" hidden="1"/>
    <cellStyle name="Hipervínculo" xfId="5178" builtinId="8" hidden="1"/>
    <cellStyle name="Hipervínculo" xfId="5180" builtinId="8" hidden="1"/>
    <cellStyle name="Hipervínculo" xfId="5182" builtinId="8" hidden="1"/>
    <cellStyle name="Hipervínculo" xfId="5184" builtinId="8" hidden="1"/>
    <cellStyle name="Hipervínculo" xfId="5186" builtinId="8" hidden="1"/>
    <cellStyle name="Hipervínculo" xfId="5188" builtinId="8" hidden="1"/>
    <cellStyle name="Hipervínculo" xfId="5190" builtinId="8" hidden="1"/>
    <cellStyle name="Hipervínculo" xfId="5192" builtinId="8" hidden="1"/>
    <cellStyle name="Hipervínculo" xfId="5194" builtinId="8" hidden="1"/>
    <cellStyle name="Hipervínculo" xfId="5196" builtinId="8" hidden="1"/>
    <cellStyle name="Hipervínculo" xfId="5198" builtinId="8" hidden="1"/>
    <cellStyle name="Hipervínculo" xfId="5200" builtinId="8" hidden="1"/>
    <cellStyle name="Hipervínculo" xfId="5202" builtinId="8" hidden="1"/>
    <cellStyle name="Hipervínculo" xfId="5204" builtinId="8" hidden="1"/>
    <cellStyle name="Hipervínculo" xfId="5206" builtinId="8" hidden="1"/>
    <cellStyle name="Hipervínculo" xfId="5208" builtinId="8" hidden="1"/>
    <cellStyle name="Hipervínculo" xfId="5210" builtinId="8" hidden="1"/>
    <cellStyle name="Hipervínculo" xfId="5212" builtinId="8" hidden="1"/>
    <cellStyle name="Hipervínculo" xfId="5214" builtinId="8" hidden="1"/>
    <cellStyle name="Hipervínculo" xfId="5216" builtinId="8" hidden="1"/>
    <cellStyle name="Hipervínculo" xfId="5218" builtinId="8" hidden="1"/>
    <cellStyle name="Hipervínculo" xfId="5220" builtinId="8" hidden="1"/>
    <cellStyle name="Hipervínculo" xfId="5222" builtinId="8" hidden="1"/>
    <cellStyle name="Hipervínculo" xfId="5224" builtinId="8" hidden="1"/>
    <cellStyle name="Hipervínculo" xfId="5226" builtinId="8" hidden="1"/>
    <cellStyle name="Hipervínculo" xfId="5228" builtinId="8" hidden="1"/>
    <cellStyle name="Hipervínculo" xfId="5230" builtinId="8" hidden="1"/>
    <cellStyle name="Hipervínculo" xfId="5232" builtinId="8" hidden="1"/>
    <cellStyle name="Hipervínculo" xfId="5234" builtinId="8" hidden="1"/>
    <cellStyle name="Hipervínculo" xfId="5236" builtinId="8" hidden="1"/>
    <cellStyle name="Hipervínculo" xfId="5238" builtinId="8" hidden="1"/>
    <cellStyle name="Hipervínculo" xfId="5240" builtinId="8" hidden="1"/>
    <cellStyle name="Hipervínculo" xfId="5242" builtinId="8" hidden="1"/>
    <cellStyle name="Hipervínculo" xfId="5244" builtinId="8" hidden="1"/>
    <cellStyle name="Hipervínculo" xfId="5246" builtinId="8" hidden="1"/>
    <cellStyle name="Hipervínculo" xfId="5248" builtinId="8" hidden="1"/>
    <cellStyle name="Hipervínculo" xfId="5250" builtinId="8" hidden="1"/>
    <cellStyle name="Hipervínculo" xfId="5252" builtinId="8" hidden="1"/>
    <cellStyle name="Hipervínculo" xfId="5254" builtinId="8" hidden="1"/>
    <cellStyle name="Hipervínculo" xfId="5256" builtinId="8" hidden="1"/>
    <cellStyle name="Hipervínculo" xfId="5258" builtinId="8" hidden="1"/>
    <cellStyle name="Hipervínculo" xfId="5260" builtinId="8" hidden="1"/>
    <cellStyle name="Hipervínculo" xfId="5262" builtinId="8" hidden="1"/>
    <cellStyle name="Hipervínculo" xfId="5264" builtinId="8" hidden="1"/>
    <cellStyle name="Hipervínculo" xfId="5266" builtinId="8" hidden="1"/>
    <cellStyle name="Hipervínculo" xfId="5268" builtinId="8" hidden="1"/>
    <cellStyle name="Hipervínculo" xfId="5270" builtinId="8" hidden="1"/>
    <cellStyle name="Hipervínculo" xfId="5272" builtinId="8" hidden="1"/>
    <cellStyle name="Hipervínculo" xfId="5274" builtinId="8" hidden="1"/>
    <cellStyle name="Hipervínculo" xfId="5276" builtinId="8" hidden="1"/>
    <cellStyle name="Hipervínculo" xfId="5278" builtinId="8" hidden="1"/>
    <cellStyle name="Hipervínculo" xfId="5280" builtinId="8" hidden="1"/>
    <cellStyle name="Hipervínculo" xfId="5282" builtinId="8" hidden="1"/>
    <cellStyle name="Hipervínculo" xfId="5284" builtinId="8" hidden="1"/>
    <cellStyle name="Hipervínculo" xfId="5286" builtinId="8" hidden="1"/>
    <cellStyle name="Hipervínculo" xfId="5288" builtinId="8" hidden="1"/>
    <cellStyle name="Hipervínculo" xfId="5290" builtinId="8" hidden="1"/>
    <cellStyle name="Hipervínculo" xfId="5292" builtinId="8" hidden="1"/>
    <cellStyle name="Hipervínculo" xfId="5294" builtinId="8" hidden="1"/>
    <cellStyle name="Hipervínculo" xfId="5296" builtinId="8" hidden="1"/>
    <cellStyle name="Hipervínculo" xfId="5298" builtinId="8" hidden="1"/>
    <cellStyle name="Hipervínculo" xfId="5300" builtinId="8" hidden="1"/>
    <cellStyle name="Hipervínculo" xfId="5302" builtinId="8" hidden="1"/>
    <cellStyle name="Hipervínculo" xfId="5304" builtinId="8" hidden="1"/>
    <cellStyle name="Hipervínculo" xfId="5306" builtinId="8" hidden="1"/>
    <cellStyle name="Hipervínculo" xfId="5308" builtinId="8" hidden="1"/>
    <cellStyle name="Hipervínculo" xfId="5310" builtinId="8" hidden="1"/>
    <cellStyle name="Hipervínculo" xfId="5312" builtinId="8" hidden="1"/>
    <cellStyle name="Hipervínculo" xfId="5314" builtinId="8" hidden="1"/>
    <cellStyle name="Hipervínculo" xfId="5316" builtinId="8" hidden="1"/>
    <cellStyle name="Hipervínculo" xfId="5318" builtinId="8" hidden="1"/>
    <cellStyle name="Hipervínculo" xfId="5320" builtinId="8" hidden="1"/>
    <cellStyle name="Hipervínculo" xfId="5322" builtinId="8" hidden="1"/>
    <cellStyle name="Hipervínculo" xfId="5324" builtinId="8" hidden="1"/>
    <cellStyle name="Hipervínculo" xfId="5326" builtinId="8" hidden="1"/>
    <cellStyle name="Hipervínculo" xfId="5328" builtinId="8" hidden="1"/>
    <cellStyle name="Hipervínculo" xfId="5330" builtinId="8" hidden="1"/>
    <cellStyle name="Hipervínculo" xfId="5332" builtinId="8" hidden="1"/>
    <cellStyle name="Hipervínculo" xfId="5334" builtinId="8" hidden="1"/>
    <cellStyle name="Hipervínculo" xfId="5336" builtinId="8" hidden="1"/>
    <cellStyle name="Hipervínculo" xfId="5338" builtinId="8" hidden="1"/>
    <cellStyle name="Hipervínculo" xfId="5340" builtinId="8" hidden="1"/>
    <cellStyle name="Hipervínculo" xfId="5342" builtinId="8" hidden="1"/>
    <cellStyle name="Hipervínculo" xfId="5344" builtinId="8" hidden="1"/>
    <cellStyle name="Hipervínculo" xfId="5346" builtinId="8" hidden="1"/>
    <cellStyle name="Hipervínculo" xfId="5348" builtinId="8" hidden="1"/>
    <cellStyle name="Hipervínculo" xfId="5350" builtinId="8" hidden="1"/>
    <cellStyle name="Hipervínculo" xfId="5352" builtinId="8" hidden="1"/>
    <cellStyle name="Hipervínculo" xfId="5354" builtinId="8" hidden="1"/>
    <cellStyle name="Hipervínculo" xfId="5356" builtinId="8" hidden="1"/>
    <cellStyle name="Hipervínculo" xfId="5358" builtinId="8" hidden="1"/>
    <cellStyle name="Hipervínculo" xfId="5360" builtinId="8" hidden="1"/>
    <cellStyle name="Hipervínculo" xfId="5362" builtinId="8" hidden="1"/>
    <cellStyle name="Hipervínculo" xfId="5364" builtinId="8" hidden="1"/>
    <cellStyle name="Hipervínculo" xfId="5366" builtinId="8" hidden="1"/>
    <cellStyle name="Hipervínculo" xfId="5368" builtinId="8" hidden="1"/>
    <cellStyle name="Hipervínculo" xfId="5370" builtinId="8" hidden="1"/>
    <cellStyle name="Hipervínculo" xfId="5372" builtinId="8" hidden="1"/>
    <cellStyle name="Hipervínculo" xfId="5374" builtinId="8" hidden="1"/>
    <cellStyle name="Hipervínculo" xfId="5376" builtinId="8" hidden="1"/>
    <cellStyle name="Hipervínculo" xfId="5378" builtinId="8" hidden="1"/>
    <cellStyle name="Hipervínculo" xfId="5380" builtinId="8" hidden="1"/>
    <cellStyle name="Hipervínculo" xfId="5382" builtinId="8" hidden="1"/>
    <cellStyle name="Hipervínculo" xfId="5384" builtinId="8" hidden="1"/>
    <cellStyle name="Hipervínculo" xfId="5386" builtinId="8" hidden="1"/>
    <cellStyle name="Hipervínculo" xfId="5388" builtinId="8" hidden="1"/>
    <cellStyle name="Hipervínculo" xfId="5390" builtinId="8" hidden="1"/>
    <cellStyle name="Hipervínculo" xfId="5392" builtinId="8" hidden="1"/>
    <cellStyle name="Hipervínculo" xfId="5394" builtinId="8" hidden="1"/>
    <cellStyle name="Hipervínculo" xfId="5396" builtinId="8" hidden="1"/>
    <cellStyle name="Hipervínculo" xfId="5398" builtinId="8" hidden="1"/>
    <cellStyle name="Hipervínculo" xfId="5400" builtinId="8" hidden="1"/>
    <cellStyle name="Hipervínculo" xfId="5402" builtinId="8" hidden="1"/>
    <cellStyle name="Hipervínculo" xfId="5404" builtinId="8" hidden="1"/>
    <cellStyle name="Hipervínculo" xfId="5406" builtinId="8" hidden="1"/>
    <cellStyle name="Hipervínculo" xfId="5408" builtinId="8" hidden="1"/>
    <cellStyle name="Hipervínculo" xfId="5410" builtinId="8" hidden="1"/>
    <cellStyle name="Hipervínculo" xfId="5412" builtinId="8" hidden="1"/>
    <cellStyle name="Hipervínculo" xfId="5414" builtinId="8" hidden="1"/>
    <cellStyle name="Hipervínculo" xfId="5416" builtinId="8" hidden="1"/>
    <cellStyle name="Hipervínculo" xfId="5418" builtinId="8" hidden="1"/>
    <cellStyle name="Hipervínculo" xfId="5420" builtinId="8" hidden="1"/>
    <cellStyle name="Hipervínculo" xfId="5422" builtinId="8" hidden="1"/>
    <cellStyle name="Hipervínculo" xfId="5424" builtinId="8" hidden="1"/>
    <cellStyle name="Hipervínculo" xfId="5426" builtinId="8" hidden="1"/>
    <cellStyle name="Hipervínculo" xfId="5428" builtinId="8" hidden="1"/>
    <cellStyle name="Hipervínculo" xfId="5430" builtinId="8" hidden="1"/>
    <cellStyle name="Hipervínculo" xfId="5432" builtinId="8" hidden="1"/>
    <cellStyle name="Hipervínculo" xfId="5434" builtinId="8" hidden="1"/>
    <cellStyle name="Hipervínculo" xfId="5436" builtinId="8" hidden="1"/>
    <cellStyle name="Hipervínculo" xfId="5438" builtinId="8" hidden="1"/>
    <cellStyle name="Hipervínculo" xfId="5440" builtinId="8" hidden="1"/>
    <cellStyle name="Hipervínculo" xfId="5442" builtinId="8" hidden="1"/>
    <cellStyle name="Hipervínculo" xfId="5444" builtinId="8" hidden="1"/>
    <cellStyle name="Hipervínculo" xfId="5446" builtinId="8" hidden="1"/>
    <cellStyle name="Hipervínculo" xfId="5448" builtinId="8" hidden="1"/>
    <cellStyle name="Hipervínculo" xfId="5450" builtinId="8" hidden="1"/>
    <cellStyle name="Hipervínculo" xfId="5452" builtinId="8" hidden="1"/>
    <cellStyle name="Hipervínculo" xfId="5454" builtinId="8" hidden="1"/>
    <cellStyle name="Hipervínculo" xfId="5456" builtinId="8" hidden="1"/>
    <cellStyle name="Hipervínculo" xfId="5458" builtinId="8" hidden="1"/>
    <cellStyle name="Hipervínculo" xfId="5460" builtinId="8" hidden="1"/>
    <cellStyle name="Hipervínculo" xfId="5462" builtinId="8" hidden="1"/>
    <cellStyle name="Hipervínculo" xfId="5464" builtinId="8" hidden="1"/>
    <cellStyle name="Hipervínculo" xfId="5466" builtinId="8" hidden="1"/>
    <cellStyle name="Hipervínculo" xfId="5468" builtinId="8" hidden="1"/>
    <cellStyle name="Hipervínculo" xfId="5470" builtinId="8" hidden="1"/>
    <cellStyle name="Hipervínculo" xfId="5472" builtinId="8" hidden="1"/>
    <cellStyle name="Hipervínculo" xfId="5474" builtinId="8" hidden="1"/>
    <cellStyle name="Hipervínculo" xfId="5476" builtinId="8" hidden="1"/>
    <cellStyle name="Hipervínculo" xfId="5478" builtinId="8" hidden="1"/>
    <cellStyle name="Hipervínculo" xfId="5480" builtinId="8" hidden="1"/>
    <cellStyle name="Hipervínculo" xfId="5482" builtinId="8" hidden="1"/>
    <cellStyle name="Hipervínculo" xfId="5484" builtinId="8" hidden="1"/>
    <cellStyle name="Hipervínculo" xfId="5486" builtinId="8" hidden="1"/>
    <cellStyle name="Hipervínculo" xfId="5488" builtinId="8" hidden="1"/>
    <cellStyle name="Hipervínculo" xfId="5490" builtinId="8" hidden="1"/>
    <cellStyle name="Hipervínculo" xfId="5492" builtinId="8" hidden="1"/>
    <cellStyle name="Hipervínculo" xfId="5494" builtinId="8" hidden="1"/>
    <cellStyle name="Hipervínculo" xfId="5496" builtinId="8" hidden="1"/>
    <cellStyle name="Hipervínculo" xfId="5498" builtinId="8" hidden="1"/>
    <cellStyle name="Hipervínculo" xfId="5500" builtinId="8" hidden="1"/>
    <cellStyle name="Hipervínculo" xfId="5502" builtinId="8" hidden="1"/>
    <cellStyle name="Hipervínculo" xfId="5504" builtinId="8" hidden="1"/>
    <cellStyle name="Hipervínculo" xfId="5506" builtinId="8" hidden="1"/>
    <cellStyle name="Hipervínculo" xfId="5508" builtinId="8" hidden="1"/>
    <cellStyle name="Hipervínculo" xfId="5510" builtinId="8" hidden="1"/>
    <cellStyle name="Hipervínculo" xfId="5512" builtinId="8" hidden="1"/>
    <cellStyle name="Hipervínculo" xfId="5514" builtinId="8" hidden="1"/>
    <cellStyle name="Hipervínculo" xfId="5516" builtinId="8" hidden="1"/>
    <cellStyle name="Hipervínculo" xfId="5518" builtinId="8" hidden="1"/>
    <cellStyle name="Hipervínculo" xfId="5520" builtinId="8" hidden="1"/>
    <cellStyle name="Hipervínculo" xfId="5522" builtinId="8" hidden="1"/>
    <cellStyle name="Hipervínculo" xfId="5524" builtinId="8" hidden="1"/>
    <cellStyle name="Hipervínculo" xfId="5526" builtinId="8" hidden="1"/>
    <cellStyle name="Hipervínculo" xfId="5528" builtinId="8" hidden="1"/>
    <cellStyle name="Hipervínculo" xfId="5530" builtinId="8" hidden="1"/>
    <cellStyle name="Hipervínculo" xfId="5532" builtinId="8" hidden="1"/>
    <cellStyle name="Hipervínculo" xfId="5534" builtinId="8" hidden="1"/>
    <cellStyle name="Hipervínculo" xfId="5536" builtinId="8" hidden="1"/>
    <cellStyle name="Hipervínculo" xfId="5538" builtinId="8" hidden="1"/>
    <cellStyle name="Hipervínculo" xfId="5540" builtinId="8" hidden="1"/>
    <cellStyle name="Hipervínculo" xfId="5542" builtinId="8" hidden="1"/>
    <cellStyle name="Hipervínculo" xfId="5544" builtinId="8" hidden="1"/>
    <cellStyle name="Hipervínculo" xfId="5546" builtinId="8" hidden="1"/>
    <cellStyle name="Hipervínculo" xfId="5548" builtinId="8" hidden="1"/>
    <cellStyle name="Hipervínculo" xfId="5550" builtinId="8" hidden="1"/>
    <cellStyle name="Hipervínculo" xfId="5552" builtinId="8" hidden="1"/>
    <cellStyle name="Hipervínculo" xfId="5554" builtinId="8" hidden="1"/>
    <cellStyle name="Hipervínculo" xfId="5556" builtinId="8" hidden="1"/>
    <cellStyle name="Hipervínculo" xfId="5558" builtinId="8" hidden="1"/>
    <cellStyle name="Hipervínculo" xfId="5560" builtinId="8" hidden="1"/>
    <cellStyle name="Hipervínculo" xfId="5562" builtinId="8" hidden="1"/>
    <cellStyle name="Hipervínculo" xfId="5564" builtinId="8" hidden="1"/>
    <cellStyle name="Hipervínculo" xfId="5566" builtinId="8" hidden="1"/>
    <cellStyle name="Hipervínculo" xfId="5568" builtinId="8" hidden="1"/>
    <cellStyle name="Hipervínculo" xfId="5570" builtinId="8" hidden="1"/>
    <cellStyle name="Hipervínculo" xfId="5572" builtinId="8" hidden="1"/>
    <cellStyle name="Hipervínculo" xfId="5574" builtinId="8" hidden="1"/>
    <cellStyle name="Hipervínculo" xfId="5576" builtinId="8" hidden="1"/>
    <cellStyle name="Hipervínculo" xfId="5578" builtinId="8" hidden="1"/>
    <cellStyle name="Hipervínculo" xfId="5580" builtinId="8" hidden="1"/>
    <cellStyle name="Hipervínculo" xfId="5582" builtinId="8" hidden="1"/>
    <cellStyle name="Hipervínculo" xfId="5584" builtinId="8" hidden="1"/>
    <cellStyle name="Hipervínculo" xfId="5586" builtinId="8" hidden="1"/>
    <cellStyle name="Hipervínculo" xfId="5588" builtinId="8" hidden="1"/>
    <cellStyle name="Hipervínculo" xfId="5590" builtinId="8" hidden="1"/>
    <cellStyle name="Hipervínculo" xfId="5592" builtinId="8" hidden="1"/>
    <cellStyle name="Hipervínculo" xfId="5594" builtinId="8" hidden="1"/>
    <cellStyle name="Hipervínculo" xfId="5596" builtinId="8" hidden="1"/>
    <cellStyle name="Hipervínculo" xfId="5598" builtinId="8" hidden="1"/>
    <cellStyle name="Hipervínculo" xfId="5600" builtinId="8" hidden="1"/>
    <cellStyle name="Hipervínculo" xfId="5602" builtinId="8" hidden="1"/>
    <cellStyle name="Hipervínculo" xfId="5604" builtinId="8" hidden="1"/>
    <cellStyle name="Hipervínculo" xfId="5606" builtinId="8" hidden="1"/>
    <cellStyle name="Hipervínculo" xfId="5608" builtinId="8" hidden="1"/>
    <cellStyle name="Hipervínculo" xfId="5610" builtinId="8" hidden="1"/>
    <cellStyle name="Hipervínculo" xfId="5612" builtinId="8" hidden="1"/>
    <cellStyle name="Hipervínculo" xfId="5614" builtinId="8" hidden="1"/>
    <cellStyle name="Hipervínculo" xfId="5616" builtinId="8" hidden="1"/>
    <cellStyle name="Hipervínculo" xfId="5618" builtinId="8" hidden="1"/>
    <cellStyle name="Hipervínculo" xfId="5620" builtinId="8" hidden="1"/>
    <cellStyle name="Hipervínculo" xfId="5622" builtinId="8" hidden="1"/>
    <cellStyle name="Hipervínculo" xfId="5624" builtinId="8" hidden="1"/>
    <cellStyle name="Hipervínculo" xfId="5626" builtinId="8" hidden="1"/>
    <cellStyle name="Hipervínculo" xfId="5628" builtinId="8" hidden="1"/>
    <cellStyle name="Hipervínculo" xfId="5630" builtinId="8" hidden="1"/>
    <cellStyle name="Hipervínculo" xfId="5632" builtinId="8" hidden="1"/>
    <cellStyle name="Hipervínculo" xfId="5634" builtinId="8" hidden="1"/>
    <cellStyle name="Hipervínculo" xfId="5636" builtinId="8" hidden="1"/>
    <cellStyle name="Hipervínculo" xfId="5638" builtinId="8" hidden="1"/>
    <cellStyle name="Hipervínculo" xfId="5640" builtinId="8" hidden="1"/>
    <cellStyle name="Hipervínculo" xfId="5642" builtinId="8" hidden="1"/>
    <cellStyle name="Hipervínculo" xfId="5644" builtinId="8" hidden="1"/>
    <cellStyle name="Hipervínculo" xfId="5646" builtinId="8" hidden="1"/>
    <cellStyle name="Hipervínculo" xfId="5648" builtinId="8" hidden="1"/>
    <cellStyle name="Hipervínculo" xfId="5650" builtinId="8" hidden="1"/>
    <cellStyle name="Hipervínculo" xfId="5652" builtinId="8" hidden="1"/>
    <cellStyle name="Hipervínculo" xfId="5654" builtinId="8" hidden="1"/>
    <cellStyle name="Hipervínculo" xfId="5656" builtinId="8" hidden="1"/>
    <cellStyle name="Hipervínculo" xfId="5658" builtinId="8" hidden="1"/>
    <cellStyle name="Hipervínculo" xfId="5660" builtinId="8" hidden="1"/>
    <cellStyle name="Hipervínculo" xfId="5662" builtinId="8" hidden="1"/>
    <cellStyle name="Hipervínculo" xfId="5664" builtinId="8" hidden="1"/>
    <cellStyle name="Hipervínculo" xfId="5666" builtinId="8" hidden="1"/>
    <cellStyle name="Hipervínculo" xfId="5668" builtinId="8" hidden="1"/>
    <cellStyle name="Hipervínculo" xfId="5670" builtinId="8" hidden="1"/>
    <cellStyle name="Hipervínculo" xfId="5672" builtinId="8" hidden="1"/>
    <cellStyle name="Hipervínculo" xfId="5674" builtinId="8" hidden="1"/>
    <cellStyle name="Hipervínculo" xfId="5676" builtinId="8" hidden="1"/>
    <cellStyle name="Hipervínculo" xfId="5678" builtinId="8" hidden="1"/>
    <cellStyle name="Hipervínculo" xfId="5680" builtinId="8" hidden="1"/>
    <cellStyle name="Hipervínculo" xfId="5682" builtinId="8" hidden="1"/>
    <cellStyle name="Hipervínculo" xfId="5684" builtinId="8" hidden="1"/>
    <cellStyle name="Hipervínculo" xfId="5686" builtinId="8" hidden="1"/>
    <cellStyle name="Hipervínculo" xfId="5688" builtinId="8" hidden="1"/>
    <cellStyle name="Hipervínculo" xfId="5690" builtinId="8" hidden="1"/>
    <cellStyle name="Hipervínculo" xfId="5692" builtinId="8" hidden="1"/>
    <cellStyle name="Hipervínculo" xfId="5694" builtinId="8" hidden="1"/>
    <cellStyle name="Hipervínculo" xfId="5696" builtinId="8" hidden="1"/>
    <cellStyle name="Hipervínculo" xfId="5698" builtinId="8" hidden="1"/>
    <cellStyle name="Hipervínculo" xfId="5700" builtinId="8" hidden="1"/>
    <cellStyle name="Hipervínculo" xfId="5702" builtinId="8" hidden="1"/>
    <cellStyle name="Hipervínculo" xfId="5704" builtinId="8" hidden="1"/>
    <cellStyle name="Hipervínculo" xfId="5706" builtinId="8" hidden="1"/>
    <cellStyle name="Hipervínculo" xfId="5708" builtinId="8" hidden="1"/>
    <cellStyle name="Hipervínculo" xfId="5710" builtinId="8" hidden="1"/>
    <cellStyle name="Hipervínculo" xfId="5712" builtinId="8" hidden="1"/>
    <cellStyle name="Hipervínculo" xfId="5714" builtinId="8" hidden="1"/>
    <cellStyle name="Hipervínculo" xfId="5716" builtinId="8" hidden="1"/>
    <cellStyle name="Hipervínculo" xfId="5718" builtinId="8" hidden="1"/>
    <cellStyle name="Hipervínculo" xfId="5720" builtinId="8" hidden="1"/>
    <cellStyle name="Hipervínculo" xfId="5722" builtinId="8" hidden="1"/>
    <cellStyle name="Hipervínculo" xfId="5724" builtinId="8" hidden="1"/>
    <cellStyle name="Hipervínculo" xfId="5726" builtinId="8" hidden="1"/>
    <cellStyle name="Hipervínculo" xfId="5728" builtinId="8" hidden="1"/>
    <cellStyle name="Hipervínculo" xfId="5730" builtinId="8" hidden="1"/>
    <cellStyle name="Hipervínculo" xfId="5732" builtinId="8" hidden="1"/>
    <cellStyle name="Hipervínculo" xfId="5734" builtinId="8" hidden="1"/>
    <cellStyle name="Hipervínculo" xfId="5736" builtinId="8" hidden="1"/>
    <cellStyle name="Hipervínculo" xfId="5738" builtinId="8" hidden="1"/>
    <cellStyle name="Hipervínculo" xfId="5740" builtinId="8" hidden="1"/>
    <cellStyle name="Hipervínculo" xfId="5742" builtinId="8" hidden="1"/>
    <cellStyle name="Hipervínculo" xfId="5744" builtinId="8" hidden="1"/>
    <cellStyle name="Hipervínculo" xfId="5746" builtinId="8" hidden="1"/>
    <cellStyle name="Hipervínculo" xfId="5748" builtinId="8" hidden="1"/>
    <cellStyle name="Hipervínculo" xfId="5750" builtinId="8" hidden="1"/>
    <cellStyle name="Hipervínculo" xfId="5752" builtinId="8" hidden="1"/>
    <cellStyle name="Hipervínculo" xfId="5754" builtinId="8" hidden="1"/>
    <cellStyle name="Hipervínculo" xfId="5756" builtinId="8" hidden="1"/>
    <cellStyle name="Hipervínculo" xfId="5758" builtinId="8" hidden="1"/>
    <cellStyle name="Hipervínculo" xfId="5760" builtinId="8" hidden="1"/>
    <cellStyle name="Hipervínculo" xfId="5762" builtinId="8" hidden="1"/>
    <cellStyle name="Hipervínculo" xfId="5764" builtinId="8" hidden="1"/>
    <cellStyle name="Hipervínculo" xfId="5766" builtinId="8" hidden="1"/>
    <cellStyle name="Hipervínculo" xfId="5768" builtinId="8" hidden="1"/>
    <cellStyle name="Hipervínculo" xfId="5770" builtinId="8" hidden="1"/>
    <cellStyle name="Hipervínculo" xfId="5772" builtinId="8" hidden="1"/>
    <cellStyle name="Hipervínculo" xfId="5774" builtinId="8" hidden="1"/>
    <cellStyle name="Hipervínculo" xfId="5776" builtinId="8" hidden="1"/>
    <cellStyle name="Hipervínculo" xfId="5778" builtinId="8" hidden="1"/>
    <cellStyle name="Hipervínculo" xfId="5780" builtinId="8" hidden="1"/>
    <cellStyle name="Hipervínculo" xfId="5782" builtinId="8" hidden="1"/>
    <cellStyle name="Hipervínculo" xfId="5784" builtinId="8" hidden="1"/>
    <cellStyle name="Hipervínculo" xfId="5786" builtinId="8" hidden="1"/>
    <cellStyle name="Hipervínculo" xfId="5788" builtinId="8" hidden="1"/>
    <cellStyle name="Hipervínculo" xfId="5790" builtinId="8" hidden="1"/>
    <cellStyle name="Hipervínculo" xfId="5792" builtinId="8" hidden="1"/>
    <cellStyle name="Hipervínculo" xfId="5794" builtinId="8" hidden="1"/>
    <cellStyle name="Hipervínculo" xfId="5796" builtinId="8" hidden="1"/>
    <cellStyle name="Hipervínculo" xfId="5798" builtinId="8" hidden="1"/>
    <cellStyle name="Hipervínculo" xfId="5800" builtinId="8" hidden="1"/>
    <cellStyle name="Hipervínculo" xfId="5802" builtinId="8" hidden="1"/>
    <cellStyle name="Hipervínculo" xfId="5804" builtinId="8" hidden="1"/>
    <cellStyle name="Hipervínculo" xfId="5806" builtinId="8" hidden="1"/>
    <cellStyle name="Hipervínculo" xfId="5808" builtinId="8" hidden="1"/>
    <cellStyle name="Hipervínculo" xfId="5810" builtinId="8" hidden="1"/>
    <cellStyle name="Hipervínculo" xfId="5812" builtinId="8" hidden="1"/>
    <cellStyle name="Hipervínculo" xfId="5814" builtinId="8" hidden="1"/>
    <cellStyle name="Hipervínculo" xfId="5816" builtinId="8" hidden="1"/>
    <cellStyle name="Hipervínculo" xfId="5818" builtinId="8" hidden="1"/>
    <cellStyle name="Hipervínculo" xfId="5820" builtinId="8" hidden="1"/>
    <cellStyle name="Hipervínculo" xfId="5822" builtinId="8" hidden="1"/>
    <cellStyle name="Hipervínculo" xfId="5824" builtinId="8" hidden="1"/>
    <cellStyle name="Hipervínculo" xfId="5826" builtinId="8" hidden="1"/>
    <cellStyle name="Hipervínculo" xfId="5828" builtinId="8" hidden="1"/>
    <cellStyle name="Hipervínculo" xfId="5830" builtinId="8" hidden="1"/>
    <cellStyle name="Hipervínculo" xfId="5832" builtinId="8" hidden="1"/>
    <cellStyle name="Hipervínculo" xfId="5834" builtinId="8" hidden="1"/>
    <cellStyle name="Hipervínculo" xfId="5836" builtinId="8" hidden="1"/>
    <cellStyle name="Hipervínculo" xfId="5838" builtinId="8" hidden="1"/>
    <cellStyle name="Hipervínculo" xfId="5840" builtinId="8" hidden="1"/>
    <cellStyle name="Hipervínculo" xfId="5842" builtinId="8" hidden="1"/>
    <cellStyle name="Hipervínculo" xfId="5844" builtinId="8" hidden="1"/>
    <cellStyle name="Hipervínculo" xfId="5846" builtinId="8" hidden="1"/>
    <cellStyle name="Hipervínculo" xfId="5848" builtinId="8" hidden="1"/>
    <cellStyle name="Hipervínculo" xfId="5850" builtinId="8" hidden="1"/>
    <cellStyle name="Hipervínculo" xfId="5852" builtinId="8" hidden="1"/>
    <cellStyle name="Hipervínculo" xfId="5854" builtinId="8" hidden="1"/>
    <cellStyle name="Hipervínculo" xfId="5856" builtinId="8" hidden="1"/>
    <cellStyle name="Hipervínculo" xfId="5858" builtinId="8" hidden="1"/>
    <cellStyle name="Hipervínculo" xfId="5860" builtinId="8" hidden="1"/>
    <cellStyle name="Hipervínculo" xfId="5862" builtinId="8" hidden="1"/>
    <cellStyle name="Hipervínculo" xfId="5864" builtinId="8" hidden="1"/>
    <cellStyle name="Hipervínculo" xfId="5866" builtinId="8" hidden="1"/>
    <cellStyle name="Hipervínculo" xfId="5868" builtinId="8" hidden="1"/>
    <cellStyle name="Hipervínculo" xfId="5870" builtinId="8" hidden="1"/>
    <cellStyle name="Hipervínculo" xfId="5872" builtinId="8" hidden="1"/>
    <cellStyle name="Hipervínculo" xfId="5874" builtinId="8" hidden="1"/>
    <cellStyle name="Hipervínculo" xfId="5876" builtinId="8" hidden="1"/>
    <cellStyle name="Hipervínculo" xfId="5878" builtinId="8" hidden="1"/>
    <cellStyle name="Hipervínculo" xfId="5880" builtinId="8" hidden="1"/>
    <cellStyle name="Hipervínculo" xfId="5882" builtinId="8" hidden="1"/>
    <cellStyle name="Hipervínculo" xfId="5884" builtinId="8" hidden="1"/>
    <cellStyle name="Hipervínculo" xfId="5886" builtinId="8" hidden="1"/>
    <cellStyle name="Hipervínculo" xfId="5888" builtinId="8" hidden="1"/>
    <cellStyle name="Hipervínculo" xfId="5890" builtinId="8" hidden="1"/>
    <cellStyle name="Hipervínculo" xfId="5892" builtinId="8" hidden="1"/>
    <cellStyle name="Hipervínculo" xfId="5894" builtinId="8" hidden="1"/>
    <cellStyle name="Hipervínculo" xfId="5896" builtinId="8" hidden="1"/>
    <cellStyle name="Hipervínculo" xfId="5898" builtinId="8" hidden="1"/>
    <cellStyle name="Hipervínculo" xfId="5900" builtinId="8" hidden="1"/>
    <cellStyle name="Hipervínculo" xfId="5902" builtinId="8" hidden="1"/>
    <cellStyle name="Hipervínculo" xfId="5904" builtinId="8" hidden="1"/>
    <cellStyle name="Hipervínculo" xfId="5906" builtinId="8" hidden="1"/>
    <cellStyle name="Hipervínculo" xfId="5908" builtinId="8" hidden="1"/>
    <cellStyle name="Hipervínculo" xfId="5910" builtinId="8" hidden="1"/>
    <cellStyle name="Hipervínculo" xfId="5912" builtinId="8" hidden="1"/>
    <cellStyle name="Hipervínculo" xfId="5914" builtinId="8" hidden="1"/>
    <cellStyle name="Hipervínculo" xfId="5916" builtinId="8" hidden="1"/>
    <cellStyle name="Hipervínculo" xfId="5918" builtinId="8" hidden="1"/>
    <cellStyle name="Hipervínculo" xfId="5920" builtinId="8" hidden="1"/>
    <cellStyle name="Hipervínculo" xfId="5922" builtinId="8" hidden="1"/>
    <cellStyle name="Hipervínculo" xfId="5924" builtinId="8" hidden="1"/>
    <cellStyle name="Hipervínculo" xfId="5926" builtinId="8" hidden="1"/>
    <cellStyle name="Hipervínculo" xfId="5928" builtinId="8" hidden="1"/>
    <cellStyle name="Hipervínculo" xfId="5930" builtinId="8" hidden="1"/>
    <cellStyle name="Hipervínculo" xfId="5932" builtinId="8" hidden="1"/>
    <cellStyle name="Hipervínculo" xfId="5934" builtinId="8" hidden="1"/>
    <cellStyle name="Hipervínculo" xfId="5936" builtinId="8" hidden="1"/>
    <cellStyle name="Hipervínculo" xfId="5938" builtinId="8" hidden="1"/>
    <cellStyle name="Hipervínculo" xfId="5940" builtinId="8" hidden="1"/>
    <cellStyle name="Hipervínculo" xfId="5942" builtinId="8" hidden="1"/>
    <cellStyle name="Hipervínculo" xfId="5944" builtinId="8" hidden="1"/>
    <cellStyle name="Hipervínculo" xfId="5946" builtinId="8" hidden="1"/>
    <cellStyle name="Hipervínculo" xfId="5948" builtinId="8" hidden="1"/>
    <cellStyle name="Hipervínculo" xfId="5950" builtinId="8" hidden="1"/>
    <cellStyle name="Hipervínculo" xfId="5952" builtinId="8" hidden="1"/>
    <cellStyle name="Hipervínculo" xfId="5954" builtinId="8" hidden="1"/>
    <cellStyle name="Hipervínculo" xfId="5956" builtinId="8" hidden="1"/>
    <cellStyle name="Hipervínculo" xfId="5958" builtinId="8" hidden="1"/>
    <cellStyle name="Hipervínculo" xfId="5960" builtinId="8" hidden="1"/>
    <cellStyle name="Hipervínculo" xfId="5962" builtinId="8" hidden="1"/>
    <cellStyle name="Hipervínculo" xfId="5964" builtinId="8" hidden="1"/>
    <cellStyle name="Hipervínculo" xfId="5966" builtinId="8" hidden="1"/>
    <cellStyle name="Hipervínculo" xfId="5968" builtinId="8" hidden="1"/>
    <cellStyle name="Hipervínculo" xfId="5970" builtinId="8" hidden="1"/>
    <cellStyle name="Hipervínculo" xfId="5972" builtinId="8" hidden="1"/>
    <cellStyle name="Hipervínculo" xfId="5974" builtinId="8" hidden="1"/>
    <cellStyle name="Hipervínculo" xfId="5976" builtinId="8" hidden="1"/>
    <cellStyle name="Hipervínculo" xfId="5978" builtinId="8" hidden="1"/>
    <cellStyle name="Hipervínculo" xfId="5980" builtinId="8" hidden="1"/>
    <cellStyle name="Hipervínculo" xfId="5982" builtinId="8" hidden="1"/>
    <cellStyle name="Hipervínculo" xfId="5984" builtinId="8" hidden="1"/>
    <cellStyle name="Hipervínculo" xfId="5986" builtinId="8" hidden="1"/>
    <cellStyle name="Hipervínculo" xfId="5988" builtinId="8" hidden="1"/>
    <cellStyle name="Hipervínculo" xfId="5990" builtinId="8" hidden="1"/>
    <cellStyle name="Hipervínculo" xfId="5992" builtinId="8" hidden="1"/>
    <cellStyle name="Hipervínculo" xfId="5994" builtinId="8" hidden="1"/>
    <cellStyle name="Hipervínculo" xfId="5996" builtinId="8" hidden="1"/>
    <cellStyle name="Hipervínculo" xfId="5998" builtinId="8" hidden="1"/>
    <cellStyle name="Hipervínculo" xfId="6000" builtinId="8" hidden="1"/>
    <cellStyle name="Hipervínculo" xfId="6002" builtinId="8" hidden="1"/>
    <cellStyle name="Hipervínculo" xfId="6004" builtinId="8" hidden="1"/>
    <cellStyle name="Hipervínculo" xfId="6006" builtinId="8" hidden="1"/>
    <cellStyle name="Hipervínculo" xfId="6008" builtinId="8" hidden="1"/>
    <cellStyle name="Hipervínculo" xfId="6010" builtinId="8" hidden="1"/>
    <cellStyle name="Hipervínculo" xfId="6012" builtinId="8" hidden="1"/>
    <cellStyle name="Hipervínculo" xfId="6014" builtinId="8" hidden="1"/>
    <cellStyle name="Hipervínculo" xfId="6016" builtinId="8" hidden="1"/>
    <cellStyle name="Hipervínculo" xfId="6018" builtinId="8" hidden="1"/>
    <cellStyle name="Hipervínculo" xfId="6020" builtinId="8" hidden="1"/>
    <cellStyle name="Hipervínculo" xfId="6022" builtinId="8" hidden="1"/>
    <cellStyle name="Hipervínculo" xfId="6024" builtinId="8" hidden="1"/>
    <cellStyle name="Hipervínculo" xfId="6026" builtinId="8" hidden="1"/>
    <cellStyle name="Hipervínculo" xfId="6028" builtinId="8" hidden="1"/>
    <cellStyle name="Hipervínculo" xfId="6030" builtinId="8" hidden="1"/>
    <cellStyle name="Hipervínculo" xfId="6032" builtinId="8" hidden="1"/>
    <cellStyle name="Hipervínculo" xfId="6034" builtinId="8" hidden="1"/>
    <cellStyle name="Hipervínculo" xfId="6036" builtinId="8" hidden="1"/>
    <cellStyle name="Hipervínculo" xfId="6038" builtinId="8" hidden="1"/>
    <cellStyle name="Hipervínculo" xfId="6040" builtinId="8" hidden="1"/>
    <cellStyle name="Hipervínculo" xfId="6042" builtinId="8" hidden="1"/>
    <cellStyle name="Hipervínculo" xfId="6044" builtinId="8" hidden="1"/>
    <cellStyle name="Hipervínculo" xfId="6046" builtinId="8" hidden="1"/>
    <cellStyle name="Hipervínculo" xfId="6048" builtinId="8" hidden="1"/>
    <cellStyle name="Hipervínculo" xfId="6050" builtinId="8" hidden="1"/>
    <cellStyle name="Hipervínculo" xfId="6052" builtinId="8" hidden="1"/>
    <cellStyle name="Hipervínculo" xfId="6054" builtinId="8" hidden="1"/>
    <cellStyle name="Hipervínculo" xfId="6056" builtinId="8" hidden="1"/>
    <cellStyle name="Hipervínculo" xfId="6058" builtinId="8" hidden="1"/>
    <cellStyle name="Hipervínculo" xfId="6060" builtinId="8" hidden="1"/>
    <cellStyle name="Hipervínculo" xfId="6062" builtinId="8" hidden="1"/>
    <cellStyle name="Hipervínculo" xfId="6064" builtinId="8" hidden="1"/>
    <cellStyle name="Hipervínculo" xfId="6066" builtinId="8" hidden="1"/>
    <cellStyle name="Hipervínculo" xfId="6068" builtinId="8" hidden="1"/>
    <cellStyle name="Hipervínculo" xfId="6070" builtinId="8" hidden="1"/>
    <cellStyle name="Hipervínculo" xfId="6072" builtinId="8" hidden="1"/>
    <cellStyle name="Hipervínculo" xfId="6074" builtinId="8" hidden="1"/>
    <cellStyle name="Hipervínculo" xfId="6076" builtinId="8" hidden="1"/>
    <cellStyle name="Hipervínculo" xfId="6078" builtinId="8" hidden="1"/>
    <cellStyle name="Hipervínculo" xfId="6080" builtinId="8" hidden="1"/>
    <cellStyle name="Hipervínculo" xfId="6082" builtinId="8" hidden="1"/>
    <cellStyle name="Hipervínculo" xfId="6084" builtinId="8" hidden="1"/>
    <cellStyle name="Hipervínculo" xfId="6086" builtinId="8" hidden="1"/>
    <cellStyle name="Hipervínculo" xfId="6088" builtinId="8" hidden="1"/>
    <cellStyle name="Hipervínculo" xfId="6090" builtinId="8" hidden="1"/>
    <cellStyle name="Hipervínculo" xfId="6092" builtinId="8" hidden="1"/>
    <cellStyle name="Hipervínculo" xfId="6094" builtinId="8" hidden="1"/>
    <cellStyle name="Hipervínculo" xfId="6096" builtinId="8" hidden="1"/>
    <cellStyle name="Hipervínculo" xfId="6098" builtinId="8" hidden="1"/>
    <cellStyle name="Hipervínculo" xfId="6100" builtinId="8" hidden="1"/>
    <cellStyle name="Hipervínculo" xfId="6102" builtinId="8" hidden="1"/>
    <cellStyle name="Hipervínculo" xfId="6104" builtinId="8" hidden="1"/>
    <cellStyle name="Hipervínculo" xfId="6106" builtinId="8" hidden="1"/>
    <cellStyle name="Hipervínculo" xfId="6108" builtinId="8" hidden="1"/>
    <cellStyle name="Hipervínculo" xfId="6110" builtinId="8" hidden="1"/>
    <cellStyle name="Hipervínculo" xfId="6112" builtinId="8" hidden="1"/>
    <cellStyle name="Hipervínculo" xfId="6114" builtinId="8" hidden="1"/>
    <cellStyle name="Hipervínculo" xfId="6116" builtinId="8" hidden="1"/>
    <cellStyle name="Hipervínculo" xfId="6118" builtinId="8" hidden="1"/>
    <cellStyle name="Hipervínculo" xfId="6120" builtinId="8" hidden="1"/>
    <cellStyle name="Hipervínculo" xfId="6122" builtinId="8" hidden="1"/>
    <cellStyle name="Hipervínculo" xfId="6124" builtinId="8" hidden="1"/>
    <cellStyle name="Hipervínculo" xfId="6126" builtinId="8" hidden="1"/>
    <cellStyle name="Hipervínculo" xfId="6128" builtinId="8" hidden="1"/>
    <cellStyle name="Hipervínculo" xfId="6130" builtinId="8" hidden="1"/>
    <cellStyle name="Hipervínculo" xfId="6132" builtinId="8" hidden="1"/>
    <cellStyle name="Hipervínculo" xfId="6134" builtinId="8" hidden="1"/>
    <cellStyle name="Hipervínculo" xfId="6136" builtinId="8" hidden="1"/>
    <cellStyle name="Hipervínculo" xfId="6138" builtinId="8" hidden="1"/>
    <cellStyle name="Hipervínculo" xfId="6140" builtinId="8" hidden="1"/>
    <cellStyle name="Hipervínculo" xfId="6142" builtinId="8" hidden="1"/>
    <cellStyle name="Hipervínculo" xfId="6144" builtinId="8" hidden="1"/>
    <cellStyle name="Hipervínculo" xfId="6146" builtinId="8" hidden="1"/>
    <cellStyle name="Hipervínculo" xfId="6148" builtinId="8" hidden="1"/>
    <cellStyle name="Hipervínculo" xfId="6150" builtinId="8" hidden="1"/>
    <cellStyle name="Hipervínculo" xfId="6152" builtinId="8" hidden="1"/>
    <cellStyle name="Hipervínculo" xfId="6154" builtinId="8" hidden="1"/>
    <cellStyle name="Hipervínculo" xfId="6156" builtinId="8" hidden="1"/>
    <cellStyle name="Hipervínculo" xfId="6158" builtinId="8" hidden="1"/>
    <cellStyle name="Hipervínculo" xfId="6160" builtinId="8" hidden="1"/>
    <cellStyle name="Hipervínculo" xfId="6162" builtinId="8" hidden="1"/>
    <cellStyle name="Hipervínculo" xfId="6164" builtinId="8" hidden="1"/>
    <cellStyle name="Hipervínculo" xfId="6166" builtinId="8" hidden="1"/>
    <cellStyle name="Hipervínculo" xfId="6168" builtinId="8" hidden="1"/>
    <cellStyle name="Hipervínculo" xfId="6170" builtinId="8" hidden="1"/>
    <cellStyle name="Hipervínculo" xfId="6172" builtinId="8" hidden="1"/>
    <cellStyle name="Hipervínculo" xfId="6174" builtinId="8" hidden="1"/>
    <cellStyle name="Hipervínculo" xfId="6176" builtinId="8" hidden="1"/>
    <cellStyle name="Hipervínculo" xfId="6178" builtinId="8" hidden="1"/>
    <cellStyle name="Hipervínculo" xfId="6180" builtinId="8" hidden="1"/>
    <cellStyle name="Hipervínculo" xfId="6182" builtinId="8" hidden="1"/>
    <cellStyle name="Hipervínculo" xfId="6184" builtinId="8" hidden="1"/>
    <cellStyle name="Hipervínculo" xfId="6186" builtinId="8" hidden="1"/>
    <cellStyle name="Hipervínculo" xfId="6188" builtinId="8" hidden="1"/>
    <cellStyle name="Hipervínculo" xfId="6190" builtinId="8" hidden="1"/>
    <cellStyle name="Hipervínculo" xfId="6192" builtinId="8" hidden="1"/>
    <cellStyle name="Hipervínculo" xfId="6194" builtinId="8" hidden="1"/>
    <cellStyle name="Hipervínculo" xfId="6196" builtinId="8" hidden="1"/>
    <cellStyle name="Hipervínculo" xfId="6198" builtinId="8" hidden="1"/>
    <cellStyle name="Hipervínculo" xfId="6200" builtinId="8" hidden="1"/>
    <cellStyle name="Hipervínculo" xfId="6202" builtinId="8" hidden="1"/>
    <cellStyle name="Hipervínculo" xfId="6204" builtinId="8" hidden="1"/>
    <cellStyle name="Hipervínculo" xfId="6206" builtinId="8" hidden="1"/>
    <cellStyle name="Hipervínculo" xfId="6208" builtinId="8" hidden="1"/>
    <cellStyle name="Hipervínculo" xfId="6210" builtinId="8" hidden="1"/>
    <cellStyle name="Hipervínculo" xfId="6212" builtinId="8" hidden="1"/>
    <cellStyle name="Hipervínculo" xfId="6214" builtinId="8" hidden="1"/>
    <cellStyle name="Hipervínculo" xfId="6216" builtinId="8" hidden="1"/>
    <cellStyle name="Hipervínculo" xfId="6218" builtinId="8" hidden="1"/>
    <cellStyle name="Hipervínculo" xfId="6220" builtinId="8" hidden="1"/>
    <cellStyle name="Hipervínculo" xfId="6222" builtinId="8" hidden="1"/>
    <cellStyle name="Hipervínculo" xfId="6224" builtinId="8" hidden="1"/>
    <cellStyle name="Hipervínculo" xfId="6226" builtinId="8" hidden="1"/>
    <cellStyle name="Hipervínculo" xfId="6228" builtinId="8" hidden="1"/>
    <cellStyle name="Hipervínculo" xfId="6230" builtinId="8" hidden="1"/>
    <cellStyle name="Hipervínculo" xfId="6232" builtinId="8" hidden="1"/>
    <cellStyle name="Hipervínculo" xfId="6234" builtinId="8" hidden="1"/>
    <cellStyle name="Hipervínculo" xfId="6236" builtinId="8" hidden="1"/>
    <cellStyle name="Hipervínculo" xfId="6238" builtinId="8" hidden="1"/>
    <cellStyle name="Hipervínculo" xfId="6240" builtinId="8" hidden="1"/>
    <cellStyle name="Hipervínculo" xfId="6242" builtinId="8" hidden="1"/>
    <cellStyle name="Hipervínculo" xfId="6244" builtinId="8" hidden="1"/>
    <cellStyle name="Hipervínculo" xfId="6246" builtinId="8" hidden="1"/>
    <cellStyle name="Hipervínculo" xfId="6248" builtinId="8" hidden="1"/>
    <cellStyle name="Hipervínculo" xfId="6250" builtinId="8" hidden="1"/>
    <cellStyle name="Hipervínculo" xfId="6252" builtinId="8" hidden="1"/>
    <cellStyle name="Hipervínculo" xfId="6254" builtinId="8" hidden="1"/>
    <cellStyle name="Hipervínculo" xfId="6256" builtinId="8" hidden="1"/>
    <cellStyle name="Hipervínculo" xfId="6258" builtinId="8" hidden="1"/>
    <cellStyle name="Hipervínculo" xfId="6260" builtinId="8" hidden="1"/>
    <cellStyle name="Hipervínculo" xfId="6262" builtinId="8" hidden="1"/>
    <cellStyle name="Hipervínculo" xfId="6264" builtinId="8" hidden="1"/>
    <cellStyle name="Hipervínculo" xfId="6266" builtinId="8" hidden="1"/>
    <cellStyle name="Hipervínculo" xfId="6268" builtinId="8" hidden="1"/>
    <cellStyle name="Hipervínculo" xfId="6270" builtinId="8" hidden="1"/>
    <cellStyle name="Hipervínculo" xfId="6272" builtinId="8" hidden="1"/>
    <cellStyle name="Hipervínculo" xfId="6274" builtinId="8" hidden="1"/>
    <cellStyle name="Hipervínculo" xfId="6276" builtinId="8" hidden="1"/>
    <cellStyle name="Hipervínculo" xfId="6278" builtinId="8" hidden="1"/>
    <cellStyle name="Hipervínculo" xfId="6280" builtinId="8" hidden="1"/>
    <cellStyle name="Hipervínculo" xfId="6282" builtinId="8" hidden="1"/>
    <cellStyle name="Hipervínculo" xfId="6284" builtinId="8" hidden="1"/>
    <cellStyle name="Hipervínculo" xfId="6286" builtinId="8" hidden="1"/>
    <cellStyle name="Hipervínculo" xfId="6288" builtinId="8" hidden="1"/>
    <cellStyle name="Hipervínculo" xfId="6290" builtinId="8" hidden="1"/>
    <cellStyle name="Hipervínculo" xfId="6292" builtinId="8" hidden="1"/>
    <cellStyle name="Hipervínculo" xfId="6294" builtinId="8" hidden="1"/>
    <cellStyle name="Hipervínculo" xfId="6296" builtinId="8" hidden="1"/>
    <cellStyle name="Hipervínculo" xfId="6298" builtinId="8" hidden="1"/>
    <cellStyle name="Hipervínculo" xfId="6300" builtinId="8" hidden="1"/>
    <cellStyle name="Hipervínculo" xfId="6302" builtinId="8" hidden="1"/>
    <cellStyle name="Hipervínculo" xfId="6304" builtinId="8" hidden="1"/>
    <cellStyle name="Hipervínculo" xfId="6306" builtinId="8" hidden="1"/>
    <cellStyle name="Hipervínculo" xfId="6308" builtinId="8" hidden="1"/>
    <cellStyle name="Hipervínculo" xfId="6310" builtinId="8" hidden="1"/>
    <cellStyle name="Hipervínculo" xfId="6312" builtinId="8" hidden="1"/>
    <cellStyle name="Hipervínculo" xfId="6314" builtinId="8" hidden="1"/>
    <cellStyle name="Hipervínculo" xfId="6316" builtinId="8" hidden="1"/>
    <cellStyle name="Hipervínculo" xfId="6318" builtinId="8" hidden="1"/>
    <cellStyle name="Hipervínculo" xfId="6320" builtinId="8" hidden="1"/>
    <cellStyle name="Hipervínculo" xfId="6322" builtinId="8" hidden="1"/>
    <cellStyle name="Hipervínculo" xfId="6324" builtinId="8" hidden="1"/>
    <cellStyle name="Hipervínculo" xfId="6326" builtinId="8" hidden="1"/>
    <cellStyle name="Hipervínculo" xfId="6328" builtinId="8" hidden="1"/>
    <cellStyle name="Hipervínculo" xfId="6330" builtinId="8" hidden="1"/>
    <cellStyle name="Hipervínculo" xfId="6332" builtinId="8" hidden="1"/>
    <cellStyle name="Hipervínculo" xfId="6334" builtinId="8" hidden="1"/>
    <cellStyle name="Hipervínculo" xfId="6336" builtinId="8" hidden="1"/>
    <cellStyle name="Hipervínculo" xfId="6338" builtinId="8" hidden="1"/>
    <cellStyle name="Hipervínculo" xfId="6340" builtinId="8" hidden="1"/>
    <cellStyle name="Hipervínculo" xfId="6342" builtinId="8" hidden="1"/>
    <cellStyle name="Hipervínculo" xfId="6344" builtinId="8" hidden="1"/>
    <cellStyle name="Hipervínculo" xfId="6346" builtinId="8" hidden="1"/>
    <cellStyle name="Hipervínculo" xfId="6348" builtinId="8" hidden="1"/>
    <cellStyle name="Hipervínculo" xfId="6350" builtinId="8" hidden="1"/>
    <cellStyle name="Hipervínculo" xfId="6352" builtinId="8" hidden="1"/>
    <cellStyle name="Hipervínculo" xfId="6354" builtinId="8" hidden="1"/>
    <cellStyle name="Hipervínculo" xfId="6356" builtinId="8" hidden="1"/>
    <cellStyle name="Hipervínculo" xfId="6358" builtinId="8" hidden="1"/>
    <cellStyle name="Hipervínculo" xfId="6360" builtinId="8" hidden="1"/>
    <cellStyle name="Hipervínculo" xfId="6362" builtinId="8" hidden="1"/>
    <cellStyle name="Hipervínculo" xfId="6364" builtinId="8" hidden="1"/>
    <cellStyle name="Hipervínculo" xfId="6366" builtinId="8" hidden="1"/>
    <cellStyle name="Hipervínculo" xfId="6368" builtinId="8" hidden="1"/>
    <cellStyle name="Hipervínculo" xfId="6370" builtinId="8" hidden="1"/>
    <cellStyle name="Hipervínculo" xfId="6372" builtinId="8" hidden="1"/>
    <cellStyle name="Hipervínculo" xfId="6374" builtinId="8" hidden="1"/>
    <cellStyle name="Hipervínculo" xfId="6376" builtinId="8" hidden="1"/>
    <cellStyle name="Hipervínculo" xfId="6378" builtinId="8" hidden="1"/>
    <cellStyle name="Hipervínculo" xfId="6380" builtinId="8" hidden="1"/>
    <cellStyle name="Hipervínculo" xfId="6382" builtinId="8" hidden="1"/>
    <cellStyle name="Hipervínculo" xfId="6384" builtinId="8" hidden="1"/>
    <cellStyle name="Hipervínculo" xfId="6386" builtinId="8" hidden="1"/>
    <cellStyle name="Hipervínculo" xfId="6388" builtinId="8" hidden="1"/>
    <cellStyle name="Hipervínculo" xfId="6390" builtinId="8" hidden="1"/>
    <cellStyle name="Hipervínculo" xfId="6392" builtinId="8" hidden="1"/>
    <cellStyle name="Hipervínculo" xfId="6394" builtinId="8" hidden="1"/>
    <cellStyle name="Hipervínculo" xfId="6396" builtinId="8" hidden="1"/>
    <cellStyle name="Hipervínculo" xfId="6398" builtinId="8" hidden="1"/>
    <cellStyle name="Hipervínculo" xfId="6400" builtinId="8" hidden="1"/>
    <cellStyle name="Hipervínculo" xfId="6402" builtinId="8" hidden="1"/>
    <cellStyle name="Hipervínculo" xfId="6404" builtinId="8" hidden="1"/>
    <cellStyle name="Hipervínculo" xfId="6406" builtinId="8" hidden="1"/>
    <cellStyle name="Hipervínculo" xfId="6408" builtinId="8" hidden="1"/>
    <cellStyle name="Hipervínculo" xfId="6410" builtinId="8" hidden="1"/>
    <cellStyle name="Hipervínculo" xfId="6412" builtinId="8" hidden="1"/>
    <cellStyle name="Hipervínculo" xfId="6414" builtinId="8" hidden="1"/>
    <cellStyle name="Hipervínculo" xfId="6416" builtinId="8" hidden="1"/>
    <cellStyle name="Hipervínculo" xfId="6418" builtinId="8" hidden="1"/>
    <cellStyle name="Hipervínculo" xfId="6420" builtinId="8" hidden="1"/>
    <cellStyle name="Hipervínculo" xfId="6422" builtinId="8" hidden="1"/>
    <cellStyle name="Hipervínculo" xfId="6424" builtinId="8" hidden="1"/>
    <cellStyle name="Hipervínculo" xfId="6426" builtinId="8" hidden="1"/>
    <cellStyle name="Hipervínculo" xfId="6428" builtinId="8" hidden="1"/>
    <cellStyle name="Hipervínculo" xfId="6430" builtinId="8" hidden="1"/>
    <cellStyle name="Hipervínculo" xfId="6432" builtinId="8" hidden="1"/>
    <cellStyle name="Hipervínculo" xfId="6434" builtinId="8" hidden="1"/>
    <cellStyle name="Hipervínculo" xfId="6436" builtinId="8" hidden="1"/>
    <cellStyle name="Hipervínculo" xfId="6438" builtinId="8" hidden="1"/>
    <cellStyle name="Hipervínculo" xfId="6440" builtinId="8" hidden="1"/>
    <cellStyle name="Hipervínculo" xfId="6442" builtinId="8" hidden="1"/>
    <cellStyle name="Hipervínculo" xfId="6444" builtinId="8" hidden="1"/>
    <cellStyle name="Hipervínculo" xfId="6446" builtinId="8" hidden="1"/>
    <cellStyle name="Hipervínculo" xfId="6448" builtinId="8" hidden="1"/>
    <cellStyle name="Hipervínculo" xfId="6450" builtinId="8" hidden="1"/>
    <cellStyle name="Hipervínculo" xfId="6452" builtinId="8" hidden="1"/>
    <cellStyle name="Hipervínculo" xfId="6454" builtinId="8" hidden="1"/>
    <cellStyle name="Hipervínculo" xfId="6456" builtinId="8" hidden="1"/>
    <cellStyle name="Hipervínculo" xfId="6458" builtinId="8" hidden="1"/>
    <cellStyle name="Hipervínculo" xfId="6460" builtinId="8" hidden="1"/>
    <cellStyle name="Hipervínculo" xfId="6462" builtinId="8" hidden="1"/>
    <cellStyle name="Hipervínculo" xfId="6464" builtinId="8" hidden="1"/>
    <cellStyle name="Hipervínculo" xfId="6466" builtinId="8" hidden="1"/>
    <cellStyle name="Hipervínculo" xfId="6468" builtinId="8" hidden="1"/>
    <cellStyle name="Hipervínculo" xfId="6470" builtinId="8" hidden="1"/>
    <cellStyle name="Hipervínculo" xfId="6472" builtinId="8" hidden="1"/>
    <cellStyle name="Hipervínculo" xfId="6474" builtinId="8" hidden="1"/>
    <cellStyle name="Hipervínculo" xfId="6476" builtinId="8" hidden="1"/>
    <cellStyle name="Hipervínculo" xfId="6478" builtinId="8" hidden="1"/>
    <cellStyle name="Hipervínculo" xfId="6480" builtinId="8" hidden="1"/>
    <cellStyle name="Hipervínculo" xfId="6482" builtinId="8" hidden="1"/>
    <cellStyle name="Hipervínculo" xfId="6484" builtinId="8" hidden="1"/>
    <cellStyle name="Hipervínculo" xfId="6486" builtinId="8" hidden="1"/>
    <cellStyle name="Hipervínculo" xfId="6488" builtinId="8" hidden="1"/>
    <cellStyle name="Hipervínculo" xfId="6490" builtinId="8" hidden="1"/>
    <cellStyle name="Hipervínculo" xfId="6492" builtinId="8" hidden="1"/>
    <cellStyle name="Hipervínculo" xfId="6494" builtinId="8" hidden="1"/>
    <cellStyle name="Hipervínculo" xfId="6496" builtinId="8" hidden="1"/>
    <cellStyle name="Hipervínculo" xfId="6498" builtinId="8" hidden="1"/>
    <cellStyle name="Hipervínculo" xfId="6500" builtinId="8" hidden="1"/>
    <cellStyle name="Hipervínculo" xfId="6502" builtinId="8" hidden="1"/>
    <cellStyle name="Hipervínculo" xfId="6504" builtinId="8" hidden="1"/>
    <cellStyle name="Hipervínculo" xfId="6506" builtinId="8" hidden="1"/>
    <cellStyle name="Hipervínculo" xfId="6508" builtinId="8" hidden="1"/>
    <cellStyle name="Hipervínculo" xfId="6510" builtinId="8" hidden="1"/>
    <cellStyle name="Hipervínculo" xfId="6512" builtinId="8" hidden="1"/>
    <cellStyle name="Hipervínculo" xfId="6514" builtinId="8" hidden="1"/>
    <cellStyle name="Hipervínculo" xfId="6516" builtinId="8" hidden="1"/>
    <cellStyle name="Hipervínculo" xfId="6518" builtinId="8" hidden="1"/>
    <cellStyle name="Hipervínculo" xfId="6520" builtinId="8" hidden="1"/>
    <cellStyle name="Hipervínculo" xfId="6522" builtinId="8" hidden="1"/>
    <cellStyle name="Hipervínculo" xfId="6524" builtinId="8" hidden="1"/>
    <cellStyle name="Hipervínculo" xfId="6526" builtinId="8" hidden="1"/>
    <cellStyle name="Hipervínculo" xfId="6528" builtinId="8" hidden="1"/>
    <cellStyle name="Hipervínculo" xfId="6530" builtinId="8" hidden="1"/>
    <cellStyle name="Hipervínculo" xfId="6532" builtinId="8" hidden="1"/>
    <cellStyle name="Hipervínculo" xfId="6534" builtinId="8" hidden="1"/>
    <cellStyle name="Hipervínculo" xfId="6536" builtinId="8" hidden="1"/>
    <cellStyle name="Hipervínculo" xfId="6538" builtinId="8" hidden="1"/>
    <cellStyle name="Hipervínculo" xfId="6540" builtinId="8" hidden="1"/>
    <cellStyle name="Hipervínculo" xfId="6542" builtinId="8" hidden="1"/>
    <cellStyle name="Hipervínculo" xfId="6544" builtinId="8" hidden="1"/>
    <cellStyle name="Hipervínculo" xfId="6546" builtinId="8" hidden="1"/>
    <cellStyle name="Hipervínculo" xfId="6548" builtinId="8" hidden="1"/>
    <cellStyle name="Hipervínculo" xfId="6550" builtinId="8" hidden="1"/>
    <cellStyle name="Hipervínculo" xfId="6552" builtinId="8" hidden="1"/>
    <cellStyle name="Hipervínculo" xfId="6554" builtinId="8" hidden="1"/>
    <cellStyle name="Hipervínculo" xfId="6556" builtinId="8" hidden="1"/>
    <cellStyle name="Hipervínculo" xfId="6558" builtinId="8" hidden="1"/>
    <cellStyle name="Hipervínculo" xfId="6560" builtinId="8" hidden="1"/>
    <cellStyle name="Hipervínculo" xfId="6562" builtinId="8" hidden="1"/>
    <cellStyle name="Hipervínculo" xfId="6564" builtinId="8" hidden="1"/>
    <cellStyle name="Hipervínculo" xfId="6566" builtinId="8" hidden="1"/>
    <cellStyle name="Hipervínculo" xfId="6568" builtinId="8" hidden="1"/>
    <cellStyle name="Hipervínculo" xfId="6570" builtinId="8" hidden="1"/>
    <cellStyle name="Hipervínculo" xfId="6572" builtinId="8" hidden="1"/>
    <cellStyle name="Hipervínculo" xfId="6574" builtinId="8" hidden="1"/>
    <cellStyle name="Hipervínculo" xfId="6576" builtinId="8" hidden="1"/>
    <cellStyle name="Hipervínculo" xfId="6578" builtinId="8" hidden="1"/>
    <cellStyle name="Hipervínculo" xfId="6580" builtinId="8" hidden="1"/>
    <cellStyle name="Hipervínculo" xfId="6582" builtinId="8" hidden="1"/>
    <cellStyle name="Hipervínculo" xfId="6584" builtinId="8" hidden="1"/>
    <cellStyle name="Hipervínculo" xfId="6586" builtinId="8" hidden="1"/>
    <cellStyle name="Hipervínculo" xfId="6588" builtinId="8" hidden="1"/>
    <cellStyle name="Hipervínculo" xfId="6590" builtinId="8" hidden="1"/>
    <cellStyle name="Hipervínculo" xfId="6592" builtinId="8" hidden="1"/>
    <cellStyle name="Hipervínculo" xfId="6594" builtinId="8" hidden="1"/>
    <cellStyle name="Hipervínculo" xfId="6596" builtinId="8" hidden="1"/>
    <cellStyle name="Hipervínculo" xfId="6598" builtinId="8" hidden="1"/>
    <cellStyle name="Hipervínculo" xfId="6600" builtinId="8" hidden="1"/>
    <cellStyle name="Hipervínculo" xfId="6602" builtinId="8" hidden="1"/>
    <cellStyle name="Hipervínculo" xfId="6604" builtinId="8" hidden="1"/>
    <cellStyle name="Hipervínculo" xfId="6606" builtinId="8" hidden="1"/>
    <cellStyle name="Hipervínculo" xfId="6608" builtinId="8" hidden="1"/>
    <cellStyle name="Hipervínculo" xfId="6610" builtinId="8" hidden="1"/>
    <cellStyle name="Hipervínculo" xfId="6612" builtinId="8" hidden="1"/>
    <cellStyle name="Hipervínculo" xfId="6614" builtinId="8" hidden="1"/>
    <cellStyle name="Hipervínculo" xfId="6616" builtinId="8" hidden="1"/>
    <cellStyle name="Hipervínculo" xfId="6618" builtinId="8" hidden="1"/>
    <cellStyle name="Hipervínculo" xfId="6620" builtinId="8" hidden="1"/>
    <cellStyle name="Hipervínculo" xfId="6622" builtinId="8" hidden="1"/>
    <cellStyle name="Hipervínculo" xfId="6624" builtinId="8" hidden="1"/>
    <cellStyle name="Hipervínculo" xfId="6626" builtinId="8" hidden="1"/>
    <cellStyle name="Hipervínculo" xfId="6628" builtinId="8" hidden="1"/>
    <cellStyle name="Hipervínculo" xfId="6630" builtinId="8" hidden="1"/>
    <cellStyle name="Hipervínculo" xfId="6632" builtinId="8" hidden="1"/>
    <cellStyle name="Hipervínculo" xfId="6634" builtinId="8" hidden="1"/>
    <cellStyle name="Hipervínculo" xfId="6636" builtinId="8" hidden="1"/>
    <cellStyle name="Hipervínculo" xfId="6638" builtinId="8" hidden="1"/>
    <cellStyle name="Hipervínculo" xfId="6640" builtinId="8" hidden="1"/>
    <cellStyle name="Hipervínculo" xfId="6642" builtinId="8" hidden="1"/>
    <cellStyle name="Hipervínculo" xfId="6644" builtinId="8" hidden="1"/>
    <cellStyle name="Hipervínculo" xfId="6646" builtinId="8" hidden="1"/>
    <cellStyle name="Hipervínculo" xfId="6648" builtinId="8" hidden="1"/>
    <cellStyle name="Hipervínculo" xfId="6650" builtinId="8" hidden="1"/>
    <cellStyle name="Hipervínculo" xfId="6652" builtinId="8" hidden="1"/>
    <cellStyle name="Hipervínculo" xfId="6654" builtinId="8" hidden="1"/>
    <cellStyle name="Hipervínculo" xfId="6656" builtinId="8" hidden="1"/>
    <cellStyle name="Hipervínculo" xfId="6658" builtinId="8" hidden="1"/>
    <cellStyle name="Hipervínculo" xfId="6660" builtinId="8" hidden="1"/>
    <cellStyle name="Hipervínculo" xfId="6662" builtinId="8" hidden="1"/>
    <cellStyle name="Hipervínculo" xfId="6664" builtinId="8" hidden="1"/>
    <cellStyle name="Hipervínculo" xfId="6666" builtinId="8" hidden="1"/>
    <cellStyle name="Hipervínculo" xfId="6668" builtinId="8" hidden="1"/>
    <cellStyle name="Hipervínculo" xfId="6670" builtinId="8" hidden="1"/>
    <cellStyle name="Hipervínculo" xfId="6672" builtinId="8" hidden="1"/>
    <cellStyle name="Hipervínculo" xfId="6674" builtinId="8" hidden="1"/>
    <cellStyle name="Hipervínculo" xfId="6676" builtinId="8" hidden="1"/>
    <cellStyle name="Hipervínculo" xfId="6678" builtinId="8" hidden="1"/>
    <cellStyle name="Hipervínculo" xfId="6680" builtinId="8" hidden="1"/>
    <cellStyle name="Hipervínculo" xfId="6682" builtinId="8" hidden="1"/>
    <cellStyle name="Hipervínculo" xfId="6684" builtinId="8" hidden="1"/>
    <cellStyle name="Hipervínculo" xfId="6686" builtinId="8" hidden="1"/>
    <cellStyle name="Hipervínculo" xfId="6688" builtinId="8" hidden="1"/>
    <cellStyle name="Hipervínculo" xfId="6690" builtinId="8" hidden="1"/>
    <cellStyle name="Hipervínculo" xfId="6692" builtinId="8" hidden="1"/>
    <cellStyle name="Hipervínculo" xfId="6694" builtinId="8" hidden="1"/>
    <cellStyle name="Hipervínculo" xfId="6696" builtinId="8" hidden="1"/>
    <cellStyle name="Hipervínculo" xfId="6698" builtinId="8" hidden="1"/>
    <cellStyle name="Hipervínculo" xfId="6700" builtinId="8" hidden="1"/>
    <cellStyle name="Hipervínculo" xfId="6702" builtinId="8" hidden="1"/>
    <cellStyle name="Hipervínculo" xfId="6704" builtinId="8" hidden="1"/>
    <cellStyle name="Hipervínculo" xfId="6706" builtinId="8" hidden="1"/>
    <cellStyle name="Hipervínculo" xfId="6708" builtinId="8" hidden="1"/>
    <cellStyle name="Hipervínculo" xfId="6710" builtinId="8" hidden="1"/>
    <cellStyle name="Hipervínculo" xfId="6712" builtinId="8" hidden="1"/>
    <cellStyle name="Hipervínculo" xfId="6714" builtinId="8" hidden="1"/>
    <cellStyle name="Hipervínculo" xfId="6716" builtinId="8" hidden="1"/>
    <cellStyle name="Hipervínculo" xfId="6718" builtinId="8" hidden="1"/>
    <cellStyle name="Hipervínculo" xfId="6720" builtinId="8" hidden="1"/>
    <cellStyle name="Hipervínculo" xfId="6722" builtinId="8" hidden="1"/>
    <cellStyle name="Hipervínculo" xfId="6724" builtinId="8" hidden="1"/>
    <cellStyle name="Hipervínculo" xfId="6726" builtinId="8" hidden="1"/>
    <cellStyle name="Hipervínculo" xfId="6728" builtinId="8" hidden="1"/>
    <cellStyle name="Hipervínculo" xfId="6730" builtinId="8" hidden="1"/>
    <cellStyle name="Hipervínculo" xfId="6732" builtinId="8" hidden="1"/>
    <cellStyle name="Hipervínculo" xfId="6734" builtinId="8" hidden="1"/>
    <cellStyle name="Hipervínculo" xfId="6736" builtinId="8" hidden="1"/>
    <cellStyle name="Hipervínculo" xfId="6738" builtinId="8" hidden="1"/>
    <cellStyle name="Hipervínculo" xfId="6740" builtinId="8" hidden="1"/>
    <cellStyle name="Hipervínculo" xfId="6742" builtinId="8" hidden="1"/>
    <cellStyle name="Hipervínculo" xfId="6744" builtinId="8" hidden="1"/>
    <cellStyle name="Hipervínculo" xfId="6746" builtinId="8" hidden="1"/>
    <cellStyle name="Hipervínculo" xfId="6748" builtinId="8" hidden="1"/>
    <cellStyle name="Hipervínculo" xfId="6750" builtinId="8" hidden="1"/>
    <cellStyle name="Hipervínculo" xfId="6752" builtinId="8" hidden="1"/>
    <cellStyle name="Hipervínculo" xfId="6754" builtinId="8" hidden="1"/>
    <cellStyle name="Hipervínculo" xfId="6756" builtinId="8" hidden="1"/>
    <cellStyle name="Hipervínculo" xfId="6758" builtinId="8" hidden="1"/>
    <cellStyle name="Hipervínculo" xfId="6760" builtinId="8" hidden="1"/>
    <cellStyle name="Hipervínculo" xfId="6762" builtinId="8" hidden="1"/>
    <cellStyle name="Hipervínculo" xfId="6764" builtinId="8" hidden="1"/>
    <cellStyle name="Hipervínculo" xfId="6766" builtinId="8" hidden="1"/>
    <cellStyle name="Hipervínculo" xfId="6768" builtinId="8" hidden="1"/>
    <cellStyle name="Hipervínculo" xfId="6770" builtinId="8" hidden="1"/>
    <cellStyle name="Hipervínculo" xfId="6772" builtinId="8" hidden="1"/>
    <cellStyle name="Hipervínculo" xfId="6774" builtinId="8" hidden="1"/>
    <cellStyle name="Hipervínculo" xfId="6776" builtinId="8" hidden="1"/>
    <cellStyle name="Hipervínculo" xfId="6778" builtinId="8" hidden="1"/>
    <cellStyle name="Hipervínculo" xfId="6780" builtinId="8" hidden="1"/>
    <cellStyle name="Hipervínculo" xfId="6782" builtinId="8" hidden="1"/>
    <cellStyle name="Hipervínculo" xfId="6784" builtinId="8" hidden="1"/>
    <cellStyle name="Hipervínculo" xfId="6786" builtinId="8" hidden="1"/>
    <cellStyle name="Hipervínculo" xfId="6788" builtinId="8" hidden="1"/>
    <cellStyle name="Hipervínculo" xfId="6790" builtinId="8" hidden="1"/>
    <cellStyle name="Hipervínculo" xfId="6792" builtinId="8" hidden="1"/>
    <cellStyle name="Hipervínculo" xfId="6794" builtinId="8" hidden="1"/>
    <cellStyle name="Hipervínculo" xfId="6796" builtinId="8" hidden="1"/>
    <cellStyle name="Hipervínculo" xfId="6798" builtinId="8" hidden="1"/>
    <cellStyle name="Hipervínculo" xfId="6800" builtinId="8" hidden="1"/>
    <cellStyle name="Hipervínculo" xfId="6802" builtinId="8" hidden="1"/>
    <cellStyle name="Hipervínculo" xfId="6804" builtinId="8" hidden="1"/>
    <cellStyle name="Hipervínculo" xfId="6806" builtinId="8" hidden="1"/>
    <cellStyle name="Hipervínculo" xfId="6808" builtinId="8" hidden="1"/>
    <cellStyle name="Hipervínculo" xfId="6810" builtinId="8" hidden="1"/>
    <cellStyle name="Hipervínculo" xfId="6812" builtinId="8" hidden="1"/>
    <cellStyle name="Hipervínculo" xfId="6814" builtinId="8" hidden="1"/>
    <cellStyle name="Hipervínculo" xfId="6816" builtinId="8" hidden="1"/>
    <cellStyle name="Hipervínculo" xfId="6818" builtinId="8" hidden="1"/>
    <cellStyle name="Hipervínculo" xfId="6820" builtinId="8" hidden="1"/>
    <cellStyle name="Hipervínculo" xfId="6822" builtinId="8" hidden="1"/>
    <cellStyle name="Hipervínculo" xfId="6824" builtinId="8" hidden="1"/>
    <cellStyle name="Hipervínculo" xfId="6826" builtinId="8" hidden="1"/>
    <cellStyle name="Hipervínculo" xfId="6828" builtinId="8" hidden="1"/>
    <cellStyle name="Hipervínculo" xfId="6830" builtinId="8" hidden="1"/>
    <cellStyle name="Hipervínculo" xfId="6832" builtinId="8" hidden="1"/>
    <cellStyle name="Hipervínculo" xfId="6834" builtinId="8" hidden="1"/>
    <cellStyle name="Hipervínculo" xfId="6836" builtinId="8" hidden="1"/>
    <cellStyle name="Hipervínculo" xfId="6838" builtinId="8" hidden="1"/>
    <cellStyle name="Hipervínculo" xfId="6840" builtinId="8" hidden="1"/>
    <cellStyle name="Hipervínculo" xfId="6842" builtinId="8" hidden="1"/>
    <cellStyle name="Hipervínculo" xfId="6844" builtinId="8" hidden="1"/>
    <cellStyle name="Hipervínculo" xfId="6846" builtinId="8" hidden="1"/>
    <cellStyle name="Hipervínculo" xfId="6848" builtinId="8" hidden="1"/>
    <cellStyle name="Hipervínculo" xfId="6850" builtinId="8" hidden="1"/>
    <cellStyle name="Hipervínculo" xfId="6852" builtinId="8" hidden="1"/>
    <cellStyle name="Hipervínculo" xfId="6854" builtinId="8" hidden="1"/>
    <cellStyle name="Hipervínculo" xfId="6856" builtinId="8" hidden="1"/>
    <cellStyle name="Hipervínculo" xfId="6858" builtinId="8" hidden="1"/>
    <cellStyle name="Hipervínculo" xfId="6860" builtinId="8" hidden="1"/>
    <cellStyle name="Hipervínculo" xfId="6862" builtinId="8" hidden="1"/>
    <cellStyle name="Hipervínculo" xfId="6864" builtinId="8" hidden="1"/>
    <cellStyle name="Hipervínculo" xfId="6866" builtinId="8" hidden="1"/>
    <cellStyle name="Hipervínculo" xfId="6868" builtinId="8" hidden="1"/>
    <cellStyle name="Hipervínculo" xfId="6870" builtinId="8" hidden="1"/>
    <cellStyle name="Hipervínculo" xfId="6872" builtinId="8" hidden="1"/>
    <cellStyle name="Hipervínculo" xfId="6874" builtinId="8" hidden="1"/>
    <cellStyle name="Hipervínculo" xfId="6876" builtinId="8" hidden="1"/>
    <cellStyle name="Hipervínculo" xfId="6878" builtinId="8" hidden="1"/>
    <cellStyle name="Hipervínculo" xfId="6880" builtinId="8" hidden="1"/>
    <cellStyle name="Hipervínculo" xfId="6882" builtinId="8" hidden="1"/>
    <cellStyle name="Hipervínculo" xfId="6884" builtinId="8" hidden="1"/>
    <cellStyle name="Hipervínculo" xfId="6886" builtinId="8" hidden="1"/>
    <cellStyle name="Hipervínculo" xfId="6888" builtinId="8" hidden="1"/>
    <cellStyle name="Hipervínculo" xfId="6890" builtinId="8" hidden="1"/>
    <cellStyle name="Hipervínculo" xfId="6892" builtinId="8" hidden="1"/>
    <cellStyle name="Hipervínculo" xfId="6894" builtinId="8" hidden="1"/>
    <cellStyle name="Hipervínculo" xfId="6896" builtinId="8" hidden="1"/>
    <cellStyle name="Hipervínculo" xfId="6898" builtinId="8" hidden="1"/>
    <cellStyle name="Hipervínculo" xfId="6900" builtinId="8" hidden="1"/>
    <cellStyle name="Hipervínculo" xfId="6902" builtinId="8" hidden="1"/>
    <cellStyle name="Hipervínculo" xfId="6904" builtinId="8" hidden="1"/>
    <cellStyle name="Hipervínculo" xfId="6906" builtinId="8" hidden="1"/>
    <cellStyle name="Hipervínculo" xfId="6908" builtinId="8" hidden="1"/>
    <cellStyle name="Hipervínculo" xfId="6910" builtinId="8" hidden="1"/>
    <cellStyle name="Hipervínculo" xfId="6912" builtinId="8" hidden="1"/>
    <cellStyle name="Hipervínculo" xfId="6914" builtinId="8" hidden="1"/>
    <cellStyle name="Hipervínculo" xfId="6916" builtinId="8" hidden="1"/>
    <cellStyle name="Hipervínculo" xfId="6918" builtinId="8" hidden="1"/>
    <cellStyle name="Hipervínculo" xfId="6920" builtinId="8" hidden="1"/>
    <cellStyle name="Hipervínculo" xfId="6922" builtinId="8" hidden="1"/>
    <cellStyle name="Hipervínculo" xfId="6924" builtinId="8" hidden="1"/>
    <cellStyle name="Hipervínculo" xfId="6926" builtinId="8" hidden="1"/>
    <cellStyle name="Hipervínculo" xfId="6928" builtinId="8" hidden="1"/>
    <cellStyle name="Hipervínculo" xfId="6930" builtinId="8" hidden="1"/>
    <cellStyle name="Hipervínculo" xfId="6932" builtinId="8" hidden="1"/>
    <cellStyle name="Hipervínculo" xfId="6934" builtinId="8" hidden="1"/>
    <cellStyle name="Hipervínculo" xfId="6936" builtinId="8" hidden="1"/>
    <cellStyle name="Hipervínculo" xfId="6938" builtinId="8" hidden="1"/>
    <cellStyle name="Hipervínculo" xfId="6940" builtinId="8" hidden="1"/>
    <cellStyle name="Hipervínculo" xfId="6942" builtinId="8" hidden="1"/>
    <cellStyle name="Hipervínculo" xfId="6944" builtinId="8" hidden="1"/>
    <cellStyle name="Hipervínculo" xfId="6946" builtinId="8" hidden="1"/>
    <cellStyle name="Hipervínculo" xfId="6948" builtinId="8" hidden="1"/>
    <cellStyle name="Hipervínculo" xfId="6950" builtinId="8" hidden="1"/>
    <cellStyle name="Hipervínculo" xfId="6952" builtinId="8" hidden="1"/>
    <cellStyle name="Hipervínculo" xfId="6954" builtinId="8" hidden="1"/>
    <cellStyle name="Hipervínculo" xfId="6956" builtinId="8" hidden="1"/>
    <cellStyle name="Hipervínculo" xfId="6958" builtinId="8" hidden="1"/>
    <cellStyle name="Hipervínculo" xfId="6960" builtinId="8" hidden="1"/>
    <cellStyle name="Hipervínculo" xfId="6962" builtinId="8" hidden="1"/>
    <cellStyle name="Hipervínculo" xfId="6964" builtinId="8" hidden="1"/>
    <cellStyle name="Hipervínculo" xfId="6966" builtinId="8" hidden="1"/>
    <cellStyle name="Hipervínculo" xfId="6968" builtinId="8" hidden="1"/>
    <cellStyle name="Hipervínculo" xfId="6970" builtinId="8" hidden="1"/>
    <cellStyle name="Hipervínculo" xfId="6972" builtinId="8" hidden="1"/>
    <cellStyle name="Hipervínculo" xfId="6974" builtinId="8" hidden="1"/>
    <cellStyle name="Hipervínculo" xfId="6976" builtinId="8" hidden="1"/>
    <cellStyle name="Hipervínculo" xfId="6978" builtinId="8" hidden="1"/>
    <cellStyle name="Hipervínculo" xfId="6980" builtinId="8" hidden="1"/>
    <cellStyle name="Hipervínculo" xfId="6982" builtinId="8" hidden="1"/>
    <cellStyle name="Hipervínculo" xfId="6984" builtinId="8" hidden="1"/>
    <cellStyle name="Hipervínculo" xfId="6986" builtinId="8" hidden="1"/>
    <cellStyle name="Hipervínculo" xfId="6988" builtinId="8" hidden="1"/>
    <cellStyle name="Hipervínculo" xfId="6990" builtinId="8" hidden="1"/>
    <cellStyle name="Hipervínculo" xfId="6992" builtinId="8" hidden="1"/>
    <cellStyle name="Hipervínculo" xfId="6994" builtinId="8" hidden="1"/>
    <cellStyle name="Hipervínculo" xfId="6996" builtinId="8" hidden="1"/>
    <cellStyle name="Hipervínculo" xfId="6998" builtinId="8" hidden="1"/>
    <cellStyle name="Hipervínculo" xfId="7000" builtinId="8" hidden="1"/>
    <cellStyle name="Hipervínculo" xfId="7002" builtinId="8" hidden="1"/>
    <cellStyle name="Hipervínculo" xfId="7004" builtinId="8" hidden="1"/>
    <cellStyle name="Hipervínculo" xfId="7006" builtinId="8" hidden="1"/>
    <cellStyle name="Hipervínculo" xfId="7008" builtinId="8" hidden="1"/>
    <cellStyle name="Hipervínculo" xfId="7010" builtinId="8" hidden="1"/>
    <cellStyle name="Hipervínculo" xfId="7012" builtinId="8" hidden="1"/>
    <cellStyle name="Hipervínculo" xfId="7014" builtinId="8" hidden="1"/>
    <cellStyle name="Hipervínculo" xfId="7016" builtinId="8" hidden="1"/>
    <cellStyle name="Hipervínculo" xfId="7018" builtinId="8" hidden="1"/>
    <cellStyle name="Hipervínculo" xfId="7020" builtinId="8" hidden="1"/>
    <cellStyle name="Hipervínculo" xfId="7022" builtinId="8" hidden="1"/>
    <cellStyle name="Hipervínculo" xfId="7024" builtinId="8" hidden="1"/>
    <cellStyle name="Hipervínculo" xfId="7026" builtinId="8" hidden="1"/>
    <cellStyle name="Hipervínculo" xfId="7028" builtinId="8" hidden="1"/>
    <cellStyle name="Hipervínculo" xfId="7030" builtinId="8" hidden="1"/>
    <cellStyle name="Hipervínculo" xfId="7032" builtinId="8" hidden="1"/>
    <cellStyle name="Hipervínculo" xfId="7034" builtinId="8" hidden="1"/>
    <cellStyle name="Hipervínculo" xfId="7036" builtinId="8" hidden="1"/>
    <cellStyle name="Hipervínculo" xfId="7038" builtinId="8" hidden="1"/>
    <cellStyle name="Hipervínculo" xfId="7040" builtinId="8" hidden="1"/>
    <cellStyle name="Hipervínculo" xfId="7042" builtinId="8" hidden="1"/>
    <cellStyle name="Hipervínculo" xfId="7044" builtinId="8" hidden="1"/>
    <cellStyle name="Hipervínculo" xfId="7046" builtinId="8" hidden="1"/>
    <cellStyle name="Hipervínculo" xfId="7048" builtinId="8" hidden="1"/>
    <cellStyle name="Hipervínculo" xfId="7050" builtinId="8" hidden="1"/>
    <cellStyle name="Hipervínculo" xfId="7052" builtinId="8" hidden="1"/>
    <cellStyle name="Hipervínculo" xfId="7054" builtinId="8" hidden="1"/>
    <cellStyle name="Hipervínculo" xfId="7056" builtinId="8" hidden="1"/>
    <cellStyle name="Hipervínculo" xfId="7058" builtinId="8" hidden="1"/>
    <cellStyle name="Hipervínculo" xfId="7060" builtinId="8" hidden="1"/>
    <cellStyle name="Hipervínculo" xfId="7062" builtinId="8" hidden="1"/>
    <cellStyle name="Hipervínculo" xfId="7064" builtinId="8" hidden="1"/>
    <cellStyle name="Hipervínculo" xfId="7066" builtinId="8" hidden="1"/>
    <cellStyle name="Hipervínculo" xfId="7068" builtinId="8" hidden="1"/>
    <cellStyle name="Hipervínculo" xfId="7070" builtinId="8" hidden="1"/>
    <cellStyle name="Hipervínculo" xfId="7072" builtinId="8" hidden="1"/>
    <cellStyle name="Hipervínculo" xfId="7074" builtinId="8" hidden="1"/>
    <cellStyle name="Hipervínculo" xfId="7076" builtinId="8" hidden="1"/>
    <cellStyle name="Hipervínculo" xfId="7078" builtinId="8" hidden="1"/>
    <cellStyle name="Hipervínculo" xfId="7080" builtinId="8" hidden="1"/>
    <cellStyle name="Hipervínculo" xfId="7082" builtinId="8" hidden="1"/>
    <cellStyle name="Hipervínculo" xfId="7084" builtinId="8" hidden="1"/>
    <cellStyle name="Hipervínculo" xfId="7086" builtinId="8" hidden="1"/>
    <cellStyle name="Hipervínculo" xfId="7088" builtinId="8" hidden="1"/>
    <cellStyle name="Hipervínculo" xfId="7090" builtinId="8" hidden="1"/>
    <cellStyle name="Hipervínculo" xfId="7092" builtinId="8" hidden="1"/>
    <cellStyle name="Hipervínculo" xfId="7094" builtinId="8" hidden="1"/>
    <cellStyle name="Hipervínculo" xfId="7096" builtinId="8" hidden="1"/>
    <cellStyle name="Hipervínculo" xfId="7098" builtinId="8" hidden="1"/>
    <cellStyle name="Hipervínculo" xfId="7100" builtinId="8" hidden="1"/>
    <cellStyle name="Hipervínculo" xfId="7102" builtinId="8" hidden="1"/>
    <cellStyle name="Hipervínculo" xfId="7104" builtinId="8" hidden="1"/>
    <cellStyle name="Hipervínculo" xfId="7106" builtinId="8" hidden="1"/>
    <cellStyle name="Hipervínculo" xfId="7108" builtinId="8" hidden="1"/>
    <cellStyle name="Hipervínculo" xfId="7110" builtinId="8" hidden="1"/>
    <cellStyle name="Hipervínculo" xfId="7112" builtinId="8" hidden="1"/>
    <cellStyle name="Hipervínculo" xfId="7114" builtinId="8" hidden="1"/>
    <cellStyle name="Hipervínculo" xfId="7116" builtinId="8" hidden="1"/>
    <cellStyle name="Hipervínculo" xfId="7118" builtinId="8" hidden="1"/>
    <cellStyle name="Hipervínculo" xfId="7120" builtinId="8" hidden="1"/>
    <cellStyle name="Hipervínculo" xfId="7122" builtinId="8" hidden="1"/>
    <cellStyle name="Hipervínculo" xfId="7124" builtinId="8" hidden="1"/>
    <cellStyle name="Hipervínculo" xfId="7126" builtinId="8" hidden="1"/>
    <cellStyle name="Hipervínculo" xfId="7128" builtinId="8" hidden="1"/>
    <cellStyle name="Hipervínculo" xfId="7130" builtinId="8" hidden="1"/>
    <cellStyle name="Hipervínculo" xfId="7132" builtinId="8" hidden="1"/>
    <cellStyle name="Hipervínculo" xfId="7134" builtinId="8" hidden="1"/>
    <cellStyle name="Hipervínculo" xfId="7136" builtinId="8" hidden="1"/>
    <cellStyle name="Hipervínculo" xfId="7138" builtinId="8" hidden="1"/>
    <cellStyle name="Hipervínculo" xfId="7140" builtinId="8" hidden="1"/>
    <cellStyle name="Hipervínculo" xfId="7142" builtinId="8" hidden="1"/>
    <cellStyle name="Hipervínculo" xfId="7144" builtinId="8" hidden="1"/>
    <cellStyle name="Hipervínculo" xfId="7146" builtinId="8" hidden="1"/>
    <cellStyle name="Hipervínculo" xfId="7148" builtinId="8" hidden="1"/>
    <cellStyle name="Hipervínculo" xfId="7150" builtinId="8" hidden="1"/>
    <cellStyle name="Hipervínculo" xfId="7152" builtinId="8" hidden="1"/>
    <cellStyle name="Hipervínculo" xfId="7154" builtinId="8" hidden="1"/>
    <cellStyle name="Hipervínculo" xfId="7156" builtinId="8" hidden="1"/>
    <cellStyle name="Hipervínculo" xfId="7158" builtinId="8" hidden="1"/>
    <cellStyle name="Hipervínculo" xfId="7160" builtinId="8" hidden="1"/>
    <cellStyle name="Hipervínculo" xfId="7162" builtinId="8" hidden="1"/>
    <cellStyle name="Hipervínculo" xfId="7164" builtinId="8" hidden="1"/>
    <cellStyle name="Hipervínculo" xfId="7166" builtinId="8" hidden="1"/>
    <cellStyle name="Hipervínculo" xfId="7168" builtinId="8" hidden="1"/>
    <cellStyle name="Hipervínculo" xfId="7170" builtinId="8" hidden="1"/>
    <cellStyle name="Hipervínculo" xfId="7172" builtinId="8" hidden="1"/>
    <cellStyle name="Hipervínculo" xfId="7174" builtinId="8" hidden="1"/>
    <cellStyle name="Hipervínculo" xfId="7176" builtinId="8" hidden="1"/>
    <cellStyle name="Hipervínculo" xfId="7178" builtinId="8" hidden="1"/>
    <cellStyle name="Hipervínculo" xfId="7180" builtinId="8" hidden="1"/>
    <cellStyle name="Hipervínculo" xfId="7182" builtinId="8" hidden="1"/>
    <cellStyle name="Hipervínculo" xfId="7184" builtinId="8" hidden="1"/>
    <cellStyle name="Hipervínculo" xfId="7186" builtinId="8" hidden="1"/>
    <cellStyle name="Hipervínculo" xfId="7188" builtinId="8" hidden="1"/>
    <cellStyle name="Hipervínculo" xfId="7190" builtinId="8" hidden="1"/>
    <cellStyle name="Hipervínculo" xfId="7192" builtinId="8" hidden="1"/>
    <cellStyle name="Hipervínculo" xfId="7194" builtinId="8" hidden="1"/>
    <cellStyle name="Hipervínculo" xfId="7196" builtinId="8" hidden="1"/>
    <cellStyle name="Hipervínculo" xfId="7198" builtinId="8" hidden="1"/>
    <cellStyle name="Hipervínculo" xfId="7200" builtinId="8" hidden="1"/>
    <cellStyle name="Hipervínculo" xfId="7202" builtinId="8" hidden="1"/>
    <cellStyle name="Hipervínculo" xfId="7204" builtinId="8" hidden="1"/>
    <cellStyle name="Hipervínculo" xfId="7206" builtinId="8" hidden="1"/>
    <cellStyle name="Hipervínculo" xfId="7208" builtinId="8" hidden="1"/>
    <cellStyle name="Hipervínculo" xfId="7210" builtinId="8" hidden="1"/>
    <cellStyle name="Hipervínculo" xfId="7212" builtinId="8" hidden="1"/>
    <cellStyle name="Hipervínculo" xfId="7214" builtinId="8" hidden="1"/>
    <cellStyle name="Hipervínculo" xfId="7216" builtinId="8" hidden="1"/>
    <cellStyle name="Hipervínculo" xfId="7218" builtinId="8" hidden="1"/>
    <cellStyle name="Hipervínculo" xfId="7220" builtinId="8" hidden="1"/>
    <cellStyle name="Hipervínculo" xfId="7222" builtinId="8" hidden="1"/>
    <cellStyle name="Hipervínculo" xfId="7224" builtinId="8" hidden="1"/>
    <cellStyle name="Hipervínculo" xfId="7226" builtinId="8" hidden="1"/>
    <cellStyle name="Hipervínculo" xfId="7228" builtinId="8" hidden="1"/>
    <cellStyle name="Hipervínculo" xfId="7230" builtinId="8" hidden="1"/>
    <cellStyle name="Hipervínculo" xfId="7232" builtinId="8" hidden="1"/>
    <cellStyle name="Hipervínculo" xfId="7234" builtinId="8" hidden="1"/>
    <cellStyle name="Hipervínculo" xfId="7236" builtinId="8" hidden="1"/>
    <cellStyle name="Hipervínculo" xfId="7238" builtinId="8" hidden="1"/>
    <cellStyle name="Hipervínculo" xfId="7240" builtinId="8" hidden="1"/>
    <cellStyle name="Hipervínculo" xfId="7242" builtinId="8" hidden="1"/>
    <cellStyle name="Hipervínculo" xfId="7244" builtinId="8" hidden="1"/>
    <cellStyle name="Hipervínculo" xfId="7246" builtinId="8" hidden="1"/>
    <cellStyle name="Hipervínculo" xfId="7248" builtinId="8" hidden="1"/>
    <cellStyle name="Hipervínculo" xfId="7250" builtinId="8" hidden="1"/>
    <cellStyle name="Hipervínculo" xfId="7252" builtinId="8" hidden="1"/>
    <cellStyle name="Hipervínculo" xfId="7254" builtinId="8" hidden="1"/>
    <cellStyle name="Hipervínculo" xfId="7256" builtinId="8" hidden="1"/>
    <cellStyle name="Hipervínculo" xfId="7258" builtinId="8" hidden="1"/>
    <cellStyle name="Hipervínculo" xfId="7260" builtinId="8" hidden="1"/>
    <cellStyle name="Hipervínculo" xfId="7262" builtinId="8" hidden="1"/>
    <cellStyle name="Hipervínculo" xfId="7264" builtinId="8" hidden="1"/>
    <cellStyle name="Hipervínculo" xfId="7266" builtinId="8" hidden="1"/>
    <cellStyle name="Hipervínculo" xfId="7268" builtinId="8" hidden="1"/>
    <cellStyle name="Hipervínculo" xfId="7270" builtinId="8" hidden="1"/>
    <cellStyle name="Hipervínculo" xfId="7272" builtinId="8" hidden="1"/>
    <cellStyle name="Hipervínculo" xfId="7274" builtinId="8" hidden="1"/>
    <cellStyle name="Hipervínculo" xfId="7276" builtinId="8" hidden="1"/>
    <cellStyle name="Hipervínculo" xfId="7278" builtinId="8" hidden="1"/>
    <cellStyle name="Hipervínculo" xfId="7280" builtinId="8" hidden="1"/>
    <cellStyle name="Hipervínculo" xfId="7282" builtinId="8" hidden="1"/>
    <cellStyle name="Hipervínculo" xfId="7284" builtinId="8" hidden="1"/>
    <cellStyle name="Hipervínculo" xfId="7286" builtinId="8" hidden="1"/>
    <cellStyle name="Hipervínculo" xfId="7288" builtinId="8" hidden="1"/>
    <cellStyle name="Hipervínculo" xfId="7290" builtinId="8" hidden="1"/>
    <cellStyle name="Hipervínculo" xfId="7292" builtinId="8" hidden="1"/>
    <cellStyle name="Hipervínculo" xfId="7294" builtinId="8" hidden="1"/>
    <cellStyle name="Hipervínculo" xfId="7296" builtinId="8" hidden="1"/>
    <cellStyle name="Hipervínculo" xfId="7298" builtinId="8" hidden="1"/>
    <cellStyle name="Hipervínculo" xfId="7300" builtinId="8" hidden="1"/>
    <cellStyle name="Hipervínculo" xfId="7302" builtinId="8" hidden="1"/>
    <cellStyle name="Hipervínculo" xfId="7304" builtinId="8" hidden="1"/>
    <cellStyle name="Hipervínculo" xfId="7306" builtinId="8" hidden="1"/>
    <cellStyle name="Hipervínculo" xfId="7308" builtinId="8" hidden="1"/>
    <cellStyle name="Hipervínculo" xfId="7310" builtinId="8" hidden="1"/>
    <cellStyle name="Hipervínculo" xfId="7312" builtinId="8" hidden="1"/>
    <cellStyle name="Hipervínculo" xfId="7314" builtinId="8" hidden="1"/>
    <cellStyle name="Hipervínculo" xfId="7316" builtinId="8" hidden="1"/>
    <cellStyle name="Hipervínculo" xfId="7318" builtinId="8" hidden="1"/>
    <cellStyle name="Hipervínculo" xfId="7320" builtinId="8" hidden="1"/>
    <cellStyle name="Hipervínculo" xfId="7322" builtinId="8" hidden="1"/>
    <cellStyle name="Hipervínculo" xfId="7324" builtinId="8" hidden="1"/>
    <cellStyle name="Hipervínculo" xfId="7326" builtinId="8" hidden="1"/>
    <cellStyle name="Hipervínculo" xfId="7328" builtinId="8" hidden="1"/>
    <cellStyle name="Hipervínculo" xfId="7330" builtinId="8" hidden="1"/>
    <cellStyle name="Hipervínculo" xfId="7332" builtinId="8" hidden="1"/>
    <cellStyle name="Hipervínculo" xfId="7334" builtinId="8" hidden="1"/>
    <cellStyle name="Hipervínculo" xfId="7336" builtinId="8" hidden="1"/>
    <cellStyle name="Hipervínculo" xfId="7338" builtinId="8" hidden="1"/>
    <cellStyle name="Hipervínculo" xfId="7340" builtinId="8" hidden="1"/>
    <cellStyle name="Hipervínculo" xfId="7342" builtinId="8" hidden="1"/>
    <cellStyle name="Hipervínculo" xfId="7344" builtinId="8" hidden="1"/>
    <cellStyle name="Hipervínculo" xfId="7346" builtinId="8" hidden="1"/>
    <cellStyle name="Hipervínculo" xfId="7348" builtinId="8" hidden="1"/>
    <cellStyle name="Hipervínculo" xfId="7350" builtinId="8" hidden="1"/>
    <cellStyle name="Hipervínculo" xfId="7352" builtinId="8" hidden="1"/>
    <cellStyle name="Hipervínculo" xfId="7354" builtinId="8" hidden="1"/>
    <cellStyle name="Hipervínculo" xfId="7356" builtinId="8" hidden="1"/>
    <cellStyle name="Hipervínculo" xfId="7358" builtinId="8" hidden="1"/>
    <cellStyle name="Hipervínculo" xfId="7360" builtinId="8" hidden="1"/>
    <cellStyle name="Hipervínculo" xfId="7362" builtinId="8" hidden="1"/>
    <cellStyle name="Hipervínculo" xfId="7364" builtinId="8" hidden="1"/>
    <cellStyle name="Hipervínculo" xfId="7366" builtinId="8" hidden="1"/>
    <cellStyle name="Hipervínculo" xfId="7368" builtinId="8" hidden="1"/>
    <cellStyle name="Hipervínculo" xfId="7370" builtinId="8" hidden="1"/>
    <cellStyle name="Hipervínculo" xfId="7372" builtinId="8" hidden="1"/>
    <cellStyle name="Hipervínculo" xfId="7374" builtinId="8" hidden="1"/>
    <cellStyle name="Hipervínculo" xfId="7376" builtinId="8" hidden="1"/>
    <cellStyle name="Hipervínculo" xfId="7378" builtinId="8" hidden="1"/>
    <cellStyle name="Hipervínculo" xfId="7380" builtinId="8" hidden="1"/>
    <cellStyle name="Hipervínculo" xfId="7382" builtinId="8" hidden="1"/>
    <cellStyle name="Hipervínculo" xfId="7384" builtinId="8" hidden="1"/>
    <cellStyle name="Hipervínculo" xfId="7386" builtinId="8" hidden="1"/>
    <cellStyle name="Hipervínculo" xfId="7388" builtinId="8" hidden="1"/>
    <cellStyle name="Hipervínculo" xfId="7390" builtinId="8" hidden="1"/>
    <cellStyle name="Hipervínculo" xfId="7392" builtinId="8" hidden="1"/>
    <cellStyle name="Hipervínculo" xfId="7394" builtinId="8" hidden="1"/>
    <cellStyle name="Hipervínculo" xfId="7396" builtinId="8" hidden="1"/>
    <cellStyle name="Hipervínculo" xfId="7398" builtinId="8" hidden="1"/>
    <cellStyle name="Hipervínculo" xfId="7400" builtinId="8" hidden="1"/>
    <cellStyle name="Hipervínculo" xfId="7402" builtinId="8" hidden="1"/>
    <cellStyle name="Hipervínculo" xfId="7404" builtinId="8" hidden="1"/>
    <cellStyle name="Hipervínculo" xfId="7406" builtinId="8" hidden="1"/>
    <cellStyle name="Hipervínculo" xfId="7408" builtinId="8" hidden="1"/>
    <cellStyle name="Hipervínculo" xfId="7410" builtinId="8" hidden="1"/>
    <cellStyle name="Hipervínculo" xfId="7412" builtinId="8" hidden="1"/>
    <cellStyle name="Hipervínculo" xfId="7414" builtinId="8" hidden="1"/>
    <cellStyle name="Hipervínculo" xfId="7416" builtinId="8" hidden="1"/>
    <cellStyle name="Hipervínculo" xfId="7418" builtinId="8" hidden="1"/>
    <cellStyle name="Hipervínculo" xfId="7420" builtinId="8" hidden="1"/>
    <cellStyle name="Hipervínculo" xfId="7422" builtinId="8" hidden="1"/>
    <cellStyle name="Hipervínculo" xfId="7424" builtinId="8" hidden="1"/>
    <cellStyle name="Hipervínculo" xfId="7426" builtinId="8" hidden="1"/>
    <cellStyle name="Hipervínculo" xfId="7428" builtinId="8" hidden="1"/>
    <cellStyle name="Hipervínculo" xfId="7430" builtinId="8" hidden="1"/>
    <cellStyle name="Hipervínculo" xfId="7432" builtinId="8" hidden="1"/>
    <cellStyle name="Hipervínculo" xfId="7434" builtinId="8" hidden="1"/>
    <cellStyle name="Hipervínculo" xfId="7436" builtinId="8" hidden="1"/>
    <cellStyle name="Hipervínculo" xfId="7438" builtinId="8" hidden="1"/>
    <cellStyle name="Hipervínculo" xfId="7440" builtinId="8" hidden="1"/>
    <cellStyle name="Hipervínculo" xfId="7442" builtinId="8" hidden="1"/>
    <cellStyle name="Hipervínculo" xfId="7444" builtinId="8" hidden="1"/>
    <cellStyle name="Hipervínculo" xfId="7446" builtinId="8" hidden="1"/>
    <cellStyle name="Hipervínculo" xfId="7448" builtinId="8" hidden="1"/>
    <cellStyle name="Hipervínculo" xfId="7450" builtinId="8" hidden="1"/>
    <cellStyle name="Hipervínculo" xfId="7452" builtinId="8" hidden="1"/>
    <cellStyle name="Hipervínculo" xfId="7454" builtinId="8" hidden="1"/>
    <cellStyle name="Hipervínculo" xfId="7456" builtinId="8" hidden="1"/>
    <cellStyle name="Hipervínculo" xfId="7458" builtinId="8" hidden="1"/>
    <cellStyle name="Hipervínculo" xfId="7460" builtinId="8" hidden="1"/>
    <cellStyle name="Hipervínculo" xfId="7462" builtinId="8" hidden="1"/>
    <cellStyle name="Hipervínculo" xfId="7464" builtinId="8" hidden="1"/>
    <cellStyle name="Hipervínculo" xfId="7466" builtinId="8" hidden="1"/>
    <cellStyle name="Hipervínculo" xfId="7468" builtinId="8" hidden="1"/>
    <cellStyle name="Hipervínculo" xfId="7470" builtinId="8" hidden="1"/>
    <cellStyle name="Hipervínculo" xfId="7472" builtinId="8" hidden="1"/>
    <cellStyle name="Hipervínculo" xfId="7474" builtinId="8" hidden="1"/>
    <cellStyle name="Hipervínculo" xfId="7476" builtinId="8" hidden="1"/>
    <cellStyle name="Hipervínculo" xfId="7478" builtinId="8" hidden="1"/>
    <cellStyle name="Hipervínculo" xfId="7480" builtinId="8" hidden="1"/>
    <cellStyle name="Hipervínculo" xfId="7482" builtinId="8" hidden="1"/>
    <cellStyle name="Hipervínculo" xfId="7484" builtinId="8" hidden="1"/>
    <cellStyle name="Hipervínculo" xfId="7486" builtinId="8" hidden="1"/>
    <cellStyle name="Hipervínculo" xfId="7488" builtinId="8" hidden="1"/>
    <cellStyle name="Hipervínculo" xfId="7490" builtinId="8" hidden="1"/>
    <cellStyle name="Hipervínculo" xfId="7492" builtinId="8" hidden="1"/>
    <cellStyle name="Hipervínculo" xfId="7494" builtinId="8" hidden="1"/>
    <cellStyle name="Hipervínculo" xfId="7496" builtinId="8" hidden="1"/>
    <cellStyle name="Hipervínculo" xfId="7498" builtinId="8" hidden="1"/>
    <cellStyle name="Hipervínculo" xfId="7500" builtinId="8" hidden="1"/>
    <cellStyle name="Hipervínculo" xfId="7502" builtinId="8" hidden="1"/>
    <cellStyle name="Hipervínculo" xfId="7504" builtinId="8" hidden="1"/>
    <cellStyle name="Hipervínculo" xfId="7506" builtinId="8" hidden="1"/>
    <cellStyle name="Hipervínculo" xfId="7508" builtinId="8" hidden="1"/>
    <cellStyle name="Hipervínculo" xfId="7510" builtinId="8" hidden="1"/>
    <cellStyle name="Hipervínculo" xfId="7512" builtinId="8" hidden="1"/>
    <cellStyle name="Hipervínculo" xfId="7514" builtinId="8" hidden="1"/>
    <cellStyle name="Hipervínculo" xfId="7516" builtinId="8" hidden="1"/>
    <cellStyle name="Hipervínculo" xfId="7518" builtinId="8" hidden="1"/>
    <cellStyle name="Hipervínculo" xfId="7520" builtinId="8" hidden="1"/>
    <cellStyle name="Hipervínculo" xfId="7522" builtinId="8" hidden="1"/>
    <cellStyle name="Hipervínculo" xfId="7524" builtinId="8" hidden="1"/>
    <cellStyle name="Hipervínculo" xfId="7526" builtinId="8" hidden="1"/>
    <cellStyle name="Hipervínculo" xfId="7528" builtinId="8" hidden="1"/>
    <cellStyle name="Hipervínculo" xfId="7530" builtinId="8" hidden="1"/>
    <cellStyle name="Hipervínculo" xfId="7532" builtinId="8" hidden="1"/>
    <cellStyle name="Hipervínculo" xfId="7534" builtinId="8" hidden="1"/>
    <cellStyle name="Hipervínculo" xfId="7536" builtinId="8" hidden="1"/>
    <cellStyle name="Hipervínculo" xfId="7538" builtinId="8" hidden="1"/>
    <cellStyle name="Hipervínculo" xfId="7540" builtinId="8" hidden="1"/>
    <cellStyle name="Hipervínculo" xfId="7542" builtinId="8" hidden="1"/>
    <cellStyle name="Hipervínculo" xfId="7544" builtinId="8" hidden="1"/>
    <cellStyle name="Hipervínculo" xfId="7546" builtinId="8" hidden="1"/>
    <cellStyle name="Hipervínculo" xfId="7548" builtinId="8" hidden="1"/>
    <cellStyle name="Hipervínculo" xfId="7550" builtinId="8" hidden="1"/>
    <cellStyle name="Hipervínculo" xfId="7552" builtinId="8" hidden="1"/>
    <cellStyle name="Hipervínculo" xfId="7554" builtinId="8" hidden="1"/>
    <cellStyle name="Hipervínculo" xfId="7556" builtinId="8" hidden="1"/>
    <cellStyle name="Hipervínculo" xfId="7558" builtinId="8" hidden="1"/>
    <cellStyle name="Hipervínculo" xfId="7560" builtinId="8" hidden="1"/>
    <cellStyle name="Hipervínculo" xfId="7562" builtinId="8" hidden="1"/>
    <cellStyle name="Hipervínculo" xfId="7564" builtinId="8" hidden="1"/>
    <cellStyle name="Hipervínculo" xfId="7566" builtinId="8" hidden="1"/>
    <cellStyle name="Hipervínculo" xfId="7568" builtinId="8" hidden="1"/>
    <cellStyle name="Hipervínculo" xfId="7570" builtinId="8" hidden="1"/>
    <cellStyle name="Hipervínculo" xfId="7572" builtinId="8" hidden="1"/>
    <cellStyle name="Hipervínculo" xfId="7574" builtinId="8" hidden="1"/>
    <cellStyle name="Hipervínculo" xfId="7576" builtinId="8" hidden="1"/>
    <cellStyle name="Hipervínculo" xfId="7578" builtinId="8" hidden="1"/>
    <cellStyle name="Hipervínculo" xfId="7580" builtinId="8" hidden="1"/>
    <cellStyle name="Hipervínculo" xfId="7582" builtinId="8" hidden="1"/>
    <cellStyle name="Hipervínculo" xfId="7584" builtinId="8" hidden="1"/>
    <cellStyle name="Hipervínculo" xfId="7586" builtinId="8" hidden="1"/>
    <cellStyle name="Hipervínculo" xfId="7588" builtinId="8" hidden="1"/>
    <cellStyle name="Hipervínculo" xfId="7590" builtinId="8" hidden="1"/>
    <cellStyle name="Hipervínculo" xfId="7592" builtinId="8" hidden="1"/>
    <cellStyle name="Hipervínculo" xfId="7594" builtinId="8" hidden="1"/>
    <cellStyle name="Hipervínculo" xfId="7596" builtinId="8" hidden="1"/>
    <cellStyle name="Hipervínculo" xfId="7598" builtinId="8" hidden="1"/>
    <cellStyle name="Hipervínculo" xfId="7600" builtinId="8" hidden="1"/>
    <cellStyle name="Hipervínculo" xfId="7602" builtinId="8" hidden="1"/>
    <cellStyle name="Hipervínculo" xfId="7604" builtinId="8" hidden="1"/>
    <cellStyle name="Hipervínculo" xfId="7606" builtinId="8" hidden="1"/>
    <cellStyle name="Hipervínculo" xfId="7608" builtinId="8" hidden="1"/>
    <cellStyle name="Hipervínculo" xfId="7610" builtinId="8" hidden="1"/>
    <cellStyle name="Hipervínculo" xfId="7612" builtinId="8" hidden="1"/>
    <cellStyle name="Hipervínculo" xfId="7614" builtinId="8" hidden="1"/>
    <cellStyle name="Hipervínculo" xfId="7616" builtinId="8" hidden="1"/>
    <cellStyle name="Hipervínculo" xfId="7618" builtinId="8" hidden="1"/>
    <cellStyle name="Hipervínculo" xfId="7620" builtinId="8" hidden="1"/>
    <cellStyle name="Hipervínculo" xfId="7622" builtinId="8" hidden="1"/>
    <cellStyle name="Hipervínculo" xfId="7624" builtinId="8" hidden="1"/>
    <cellStyle name="Hipervínculo" xfId="7626" builtinId="8" hidden="1"/>
    <cellStyle name="Hipervínculo" xfId="7628" builtinId="8" hidden="1"/>
    <cellStyle name="Hipervínculo" xfId="7630" builtinId="8" hidden="1"/>
    <cellStyle name="Hipervínculo" xfId="7632" builtinId="8" hidden="1"/>
    <cellStyle name="Hipervínculo" xfId="7634" builtinId="8" hidden="1"/>
    <cellStyle name="Hipervínculo" xfId="7636" builtinId="8" hidden="1"/>
    <cellStyle name="Hipervínculo" xfId="7638" builtinId="8" hidden="1"/>
    <cellStyle name="Hipervínculo" xfId="7640" builtinId="8" hidden="1"/>
    <cellStyle name="Hipervínculo" xfId="7642" builtinId="8" hidden="1"/>
    <cellStyle name="Hipervínculo" xfId="7644" builtinId="8" hidden="1"/>
    <cellStyle name="Hipervínculo" xfId="7646" builtinId="8" hidden="1"/>
    <cellStyle name="Hipervínculo" xfId="7648" builtinId="8" hidden="1"/>
    <cellStyle name="Hipervínculo" xfId="7650" builtinId="8" hidden="1"/>
    <cellStyle name="Hipervínculo" xfId="7652" builtinId="8" hidden="1"/>
    <cellStyle name="Hipervínculo" xfId="7654" builtinId="8" hidden="1"/>
    <cellStyle name="Hipervínculo" xfId="7656" builtinId="8" hidden="1"/>
    <cellStyle name="Hipervínculo" xfId="7658" builtinId="8" hidden="1"/>
    <cellStyle name="Hipervínculo" xfId="7660" builtinId="8" hidden="1"/>
    <cellStyle name="Hipervínculo" xfId="7662" builtinId="8" hidden="1"/>
    <cellStyle name="Hipervínculo" xfId="7664" builtinId="8" hidden="1"/>
    <cellStyle name="Hipervínculo" xfId="7666" builtinId="8" hidden="1"/>
    <cellStyle name="Hipervínculo" xfId="7668" builtinId="8" hidden="1"/>
    <cellStyle name="Hipervínculo" xfId="7670" builtinId="8" hidden="1"/>
    <cellStyle name="Hipervínculo" xfId="7672" builtinId="8" hidden="1"/>
    <cellStyle name="Hipervínculo" xfId="7674" builtinId="8" hidden="1"/>
    <cellStyle name="Hipervínculo" xfId="7676" builtinId="8" hidden="1"/>
    <cellStyle name="Hipervínculo" xfId="7678" builtinId="8" hidden="1"/>
    <cellStyle name="Hipervínculo" xfId="7680" builtinId="8" hidden="1"/>
    <cellStyle name="Hipervínculo" xfId="7682" builtinId="8" hidden="1"/>
    <cellStyle name="Hipervínculo" xfId="7684" builtinId="8" hidden="1"/>
    <cellStyle name="Hipervínculo" xfId="7686" builtinId="8" hidden="1"/>
    <cellStyle name="Hipervínculo" xfId="7688" builtinId="8" hidden="1"/>
    <cellStyle name="Hipervínculo" xfId="7690" builtinId="8" hidden="1"/>
    <cellStyle name="Hipervínculo" xfId="7692" builtinId="8" hidden="1"/>
    <cellStyle name="Hipervínculo" xfId="7694" builtinId="8" hidden="1"/>
    <cellStyle name="Hipervínculo" xfId="7696" builtinId="8" hidden="1"/>
    <cellStyle name="Hipervínculo" xfId="7698" builtinId="8" hidden="1"/>
    <cellStyle name="Hipervínculo" xfId="7700" builtinId="8" hidden="1"/>
    <cellStyle name="Hipervínculo" xfId="7702" builtinId="8" hidden="1"/>
    <cellStyle name="Hipervínculo" xfId="7704" builtinId="8" hidden="1"/>
    <cellStyle name="Hipervínculo" xfId="7706" builtinId="8" hidden="1"/>
    <cellStyle name="Hipervínculo" xfId="7708" builtinId="8" hidden="1"/>
    <cellStyle name="Hipervínculo" xfId="7710" builtinId="8" hidden="1"/>
    <cellStyle name="Hipervínculo" xfId="7712" builtinId="8" hidden="1"/>
    <cellStyle name="Hipervínculo" xfId="7714" builtinId="8" hidden="1"/>
    <cellStyle name="Hipervínculo" xfId="7716" builtinId="8" hidden="1"/>
    <cellStyle name="Hipervínculo" xfId="7718" builtinId="8" hidden="1"/>
    <cellStyle name="Hipervínculo" xfId="7720" builtinId="8" hidden="1"/>
    <cellStyle name="Hipervínculo" xfId="7722" builtinId="8" hidden="1"/>
    <cellStyle name="Hipervínculo" xfId="7724" builtinId="8" hidden="1"/>
    <cellStyle name="Hipervínculo" xfId="7726" builtinId="8" hidden="1"/>
    <cellStyle name="Hipervínculo" xfId="7728" builtinId="8" hidden="1"/>
    <cellStyle name="Hipervínculo" xfId="7730" builtinId="8" hidden="1"/>
    <cellStyle name="Hipervínculo" xfId="7732" builtinId="8" hidden="1"/>
    <cellStyle name="Hipervínculo" xfId="7734" builtinId="8" hidden="1"/>
    <cellStyle name="Hipervínculo" xfId="7736" builtinId="8" hidden="1"/>
    <cellStyle name="Hipervínculo" xfId="7738" builtinId="8" hidden="1"/>
    <cellStyle name="Hipervínculo" xfId="7740" builtinId="8" hidden="1"/>
    <cellStyle name="Hipervínculo" xfId="7742" builtinId="8" hidden="1"/>
    <cellStyle name="Hipervínculo" xfId="7744" builtinId="8" hidden="1"/>
    <cellStyle name="Hipervínculo" xfId="7746" builtinId="8" hidden="1"/>
    <cellStyle name="Hipervínculo" xfId="7748" builtinId="8" hidden="1"/>
    <cellStyle name="Hipervínculo" xfId="7750" builtinId="8" hidden="1"/>
    <cellStyle name="Hipervínculo" xfId="7752" builtinId="8" hidden="1"/>
    <cellStyle name="Hipervínculo" xfId="7754" builtinId="8" hidden="1"/>
    <cellStyle name="Hipervínculo" xfId="7756" builtinId="8" hidden="1"/>
    <cellStyle name="Hipervínculo" xfId="7758" builtinId="8" hidden="1"/>
    <cellStyle name="Hipervínculo" xfId="7760" builtinId="8" hidden="1"/>
    <cellStyle name="Hipervínculo" xfId="7762" builtinId="8" hidden="1"/>
    <cellStyle name="Hipervínculo" xfId="7764" builtinId="8" hidden="1"/>
    <cellStyle name="Hipervínculo" xfId="7766" builtinId="8" hidden="1"/>
    <cellStyle name="Hipervínculo" xfId="7768" builtinId="8" hidden="1"/>
    <cellStyle name="Hipervínculo" xfId="7770" builtinId="8" hidden="1"/>
    <cellStyle name="Hipervínculo" xfId="7772" builtinId="8" hidden="1"/>
    <cellStyle name="Hipervínculo" xfId="7774" builtinId="8" hidden="1"/>
    <cellStyle name="Hipervínculo" xfId="7776" builtinId="8" hidden="1"/>
    <cellStyle name="Hipervínculo" xfId="7778" builtinId="8" hidden="1"/>
    <cellStyle name="Hipervínculo" xfId="7780" builtinId="8" hidden="1"/>
    <cellStyle name="Hipervínculo" xfId="7782" builtinId="8" hidden="1"/>
    <cellStyle name="Hipervínculo" xfId="7784" builtinId="8" hidden="1"/>
    <cellStyle name="Hipervínculo" xfId="7786" builtinId="8" hidden="1"/>
    <cellStyle name="Hipervínculo" xfId="7788" builtinId="8" hidden="1"/>
    <cellStyle name="Hipervínculo" xfId="7790" builtinId="8" hidden="1"/>
    <cellStyle name="Hipervínculo" xfId="7792" builtinId="8" hidden="1"/>
    <cellStyle name="Hipervínculo" xfId="7794" builtinId="8" hidden="1"/>
    <cellStyle name="Hipervínculo" xfId="7796" builtinId="8" hidden="1"/>
    <cellStyle name="Hipervínculo" xfId="7798" builtinId="8" hidden="1"/>
    <cellStyle name="Hipervínculo" xfId="7800" builtinId="8" hidden="1"/>
    <cellStyle name="Hipervínculo" xfId="7802" builtinId="8" hidden="1"/>
    <cellStyle name="Hipervínculo" xfId="7804" builtinId="8" hidden="1"/>
    <cellStyle name="Hipervínculo" xfId="7806" builtinId="8" hidden="1"/>
    <cellStyle name="Hipervínculo" xfId="7808" builtinId="8" hidden="1"/>
    <cellStyle name="Hipervínculo" xfId="7810" builtinId="8" hidden="1"/>
    <cellStyle name="Hipervínculo" xfId="7812" builtinId="8" hidden="1"/>
    <cellStyle name="Hipervínculo" xfId="7814" builtinId="8" hidden="1"/>
    <cellStyle name="Hipervínculo" xfId="7816" builtinId="8" hidden="1"/>
    <cellStyle name="Hipervínculo" xfId="7818" builtinId="8" hidden="1"/>
    <cellStyle name="Hipervínculo" xfId="7820" builtinId="8" hidden="1"/>
    <cellStyle name="Hipervínculo" xfId="7822" builtinId="8" hidden="1"/>
    <cellStyle name="Hipervínculo" xfId="7824" builtinId="8" hidden="1"/>
    <cellStyle name="Hipervínculo" xfId="7826" builtinId="8" hidden="1"/>
    <cellStyle name="Hipervínculo" xfId="7828" builtinId="8" hidden="1"/>
    <cellStyle name="Hipervínculo" xfId="7830" builtinId="8" hidden="1"/>
    <cellStyle name="Hipervínculo" xfId="7832" builtinId="8" hidden="1"/>
    <cellStyle name="Hipervínculo" xfId="7834" builtinId="8" hidden="1"/>
    <cellStyle name="Hipervínculo" xfId="7836" builtinId="8" hidden="1"/>
    <cellStyle name="Hipervínculo" xfId="7838" builtinId="8" hidden="1"/>
    <cellStyle name="Hipervínculo" xfId="7840" builtinId="8" hidden="1"/>
    <cellStyle name="Hipervínculo" xfId="7842" builtinId="8" hidden="1"/>
    <cellStyle name="Hipervínculo" xfId="7844" builtinId="8" hidden="1"/>
    <cellStyle name="Hipervínculo" xfId="7846" builtinId="8" hidden="1"/>
    <cellStyle name="Hipervínculo" xfId="7848" builtinId="8" hidden="1"/>
    <cellStyle name="Hipervínculo" xfId="7850" builtinId="8" hidden="1"/>
    <cellStyle name="Hipervínculo" xfId="7852" builtinId="8" hidden="1"/>
    <cellStyle name="Hipervínculo" xfId="7854" builtinId="8" hidden="1"/>
    <cellStyle name="Hipervínculo" xfId="7856" builtinId="8" hidden="1"/>
    <cellStyle name="Hipervínculo" xfId="7858" builtinId="8" hidden="1"/>
    <cellStyle name="Hipervínculo" xfId="7860" builtinId="8" hidden="1"/>
    <cellStyle name="Hipervínculo" xfId="7862" builtinId="8" hidden="1"/>
    <cellStyle name="Hipervínculo" xfId="7864" builtinId="8" hidden="1"/>
    <cellStyle name="Hipervínculo" xfId="7866" builtinId="8" hidden="1"/>
    <cellStyle name="Hipervínculo" xfId="7868" builtinId="8" hidden="1"/>
    <cellStyle name="Hipervínculo" xfId="7870" builtinId="8" hidden="1"/>
    <cellStyle name="Hipervínculo" xfId="7872" builtinId="8" hidden="1"/>
    <cellStyle name="Hipervínculo" xfId="7874" builtinId="8" hidden="1"/>
    <cellStyle name="Hipervínculo" xfId="7876" builtinId="8" hidden="1"/>
    <cellStyle name="Hipervínculo" xfId="7878" builtinId="8" hidden="1"/>
    <cellStyle name="Hipervínculo" xfId="7880" builtinId="8" hidden="1"/>
    <cellStyle name="Hipervínculo" xfId="7882" builtinId="8" hidden="1"/>
    <cellStyle name="Hipervínculo" xfId="7884" builtinId="8" hidden="1"/>
    <cellStyle name="Hipervínculo" xfId="7886" builtinId="8" hidden="1"/>
    <cellStyle name="Hipervínculo" xfId="7888" builtinId="8" hidden="1"/>
    <cellStyle name="Hipervínculo" xfId="7890" builtinId="8" hidden="1"/>
    <cellStyle name="Hipervínculo" xfId="7892" builtinId="8" hidden="1"/>
    <cellStyle name="Hipervínculo" xfId="7894" builtinId="8" hidden="1"/>
    <cellStyle name="Hipervínculo" xfId="7896" builtinId="8" hidden="1"/>
    <cellStyle name="Hipervínculo" xfId="7898" builtinId="8" hidden="1"/>
    <cellStyle name="Hipervínculo" xfId="7900" builtinId="8" hidden="1"/>
    <cellStyle name="Hipervínculo" xfId="7902" builtinId="8" hidden="1"/>
    <cellStyle name="Hipervínculo" xfId="7904" builtinId="8" hidden="1"/>
    <cellStyle name="Hipervínculo" xfId="7906" builtinId="8" hidden="1"/>
    <cellStyle name="Hipervínculo" xfId="7908" builtinId="8" hidden="1"/>
    <cellStyle name="Hipervínculo" xfId="7910" builtinId="8" hidden="1"/>
    <cellStyle name="Hipervínculo" xfId="7912" builtinId="8" hidden="1"/>
    <cellStyle name="Hipervínculo" xfId="7914" builtinId="8" hidden="1"/>
    <cellStyle name="Hipervínculo" xfId="7916" builtinId="8" hidden="1"/>
    <cellStyle name="Hipervínculo" xfId="7918" builtinId="8" hidden="1"/>
    <cellStyle name="Hipervínculo" xfId="7920" builtinId="8" hidden="1"/>
    <cellStyle name="Hipervínculo" xfId="7922" builtinId="8" hidden="1"/>
    <cellStyle name="Hipervínculo" xfId="7924" builtinId="8" hidden="1"/>
    <cellStyle name="Hipervínculo" xfId="7926" builtinId="8" hidden="1"/>
    <cellStyle name="Hipervínculo" xfId="7928" builtinId="8" hidden="1"/>
    <cellStyle name="Hipervínculo" xfId="7930" builtinId="8" hidden="1"/>
    <cellStyle name="Hipervínculo" xfId="7932" builtinId="8" hidden="1"/>
    <cellStyle name="Hipervínculo" xfId="7934" builtinId="8" hidden="1"/>
    <cellStyle name="Hipervínculo" xfId="7936" builtinId="8" hidden="1"/>
    <cellStyle name="Hipervínculo" xfId="7938" builtinId="8" hidden="1"/>
    <cellStyle name="Hipervínculo" xfId="7940" builtinId="8" hidden="1"/>
    <cellStyle name="Hipervínculo" xfId="7942" builtinId="8" hidden="1"/>
    <cellStyle name="Hipervínculo" xfId="7944" builtinId="8" hidden="1"/>
    <cellStyle name="Hipervínculo" xfId="7946" builtinId="8" hidden="1"/>
    <cellStyle name="Hipervínculo" xfId="7948" builtinId="8" hidden="1"/>
    <cellStyle name="Hipervínculo" xfId="7950" builtinId="8" hidden="1"/>
    <cellStyle name="Hipervínculo" xfId="7952" builtinId="8" hidden="1"/>
    <cellStyle name="Hipervínculo" xfId="7954" builtinId="8" hidden="1"/>
    <cellStyle name="Hipervínculo" xfId="7956" builtinId="8" hidden="1"/>
    <cellStyle name="Hipervínculo" xfId="7958" builtinId="8" hidden="1"/>
    <cellStyle name="Hipervínculo" xfId="7960" builtinId="8" hidden="1"/>
    <cellStyle name="Hipervínculo" xfId="7962" builtinId="8" hidden="1"/>
    <cellStyle name="Hipervínculo" xfId="7964" builtinId="8" hidden="1"/>
    <cellStyle name="Hipervínculo" xfId="7966" builtinId="8" hidden="1"/>
    <cellStyle name="Hipervínculo" xfId="7968" builtinId="8" hidden="1"/>
    <cellStyle name="Hipervínculo" xfId="7970" builtinId="8" hidden="1"/>
    <cellStyle name="Hipervínculo" xfId="7972" builtinId="8" hidden="1"/>
    <cellStyle name="Hipervínculo" xfId="7974" builtinId="8" hidden="1"/>
    <cellStyle name="Hipervínculo" xfId="7976" builtinId="8" hidden="1"/>
    <cellStyle name="Hipervínculo" xfId="7978" builtinId="8" hidden="1"/>
    <cellStyle name="Hipervínculo" xfId="7980" builtinId="8" hidden="1"/>
    <cellStyle name="Hipervínculo" xfId="7982" builtinId="8" hidden="1"/>
    <cellStyle name="Hipervínculo" xfId="7984" builtinId="8" hidden="1"/>
    <cellStyle name="Hipervínculo" xfId="7986" builtinId="8" hidden="1"/>
    <cellStyle name="Hipervínculo" xfId="7988" builtinId="8" hidden="1"/>
    <cellStyle name="Hipervínculo" xfId="7990" builtinId="8" hidden="1"/>
    <cellStyle name="Hipervínculo" xfId="7992" builtinId="8" hidden="1"/>
    <cellStyle name="Hipervínculo" xfId="7994" builtinId="8" hidden="1"/>
    <cellStyle name="Hipervínculo" xfId="7996" builtinId="8" hidden="1"/>
    <cellStyle name="Hipervínculo" xfId="7998" builtinId="8" hidden="1"/>
    <cellStyle name="Hipervínculo" xfId="8000" builtinId="8" hidden="1"/>
    <cellStyle name="Hipervínculo" xfId="8002" builtinId="8" hidden="1"/>
    <cellStyle name="Hipervínculo" xfId="8004" builtinId="8" hidden="1"/>
    <cellStyle name="Hipervínculo" xfId="8006" builtinId="8" hidden="1"/>
    <cellStyle name="Hipervínculo" xfId="8008" builtinId="8" hidden="1"/>
    <cellStyle name="Hipervínculo" xfId="8010" builtinId="8" hidden="1"/>
    <cellStyle name="Hipervínculo" xfId="8012" builtinId="8" hidden="1"/>
    <cellStyle name="Hipervínculo" xfId="8014" builtinId="8" hidden="1"/>
    <cellStyle name="Hipervínculo" xfId="8016" builtinId="8" hidden="1"/>
    <cellStyle name="Hipervínculo" xfId="8018" builtinId="8" hidden="1"/>
    <cellStyle name="Hipervínculo" xfId="8020" builtinId="8" hidden="1"/>
    <cellStyle name="Hipervínculo" xfId="8022" builtinId="8" hidden="1"/>
    <cellStyle name="Hipervínculo" xfId="8024" builtinId="8" hidden="1"/>
    <cellStyle name="Hipervínculo" xfId="8026" builtinId="8" hidden="1"/>
    <cellStyle name="Hipervínculo" xfId="8028" builtinId="8" hidden="1"/>
    <cellStyle name="Hipervínculo" xfId="8030" builtinId="8" hidden="1"/>
    <cellStyle name="Hipervínculo" xfId="8032" builtinId="8" hidden="1"/>
    <cellStyle name="Hipervínculo" xfId="8034" builtinId="8" hidden="1"/>
    <cellStyle name="Hipervínculo" xfId="8036" builtinId="8" hidden="1"/>
    <cellStyle name="Hipervínculo" xfId="8038" builtinId="8" hidden="1"/>
    <cellStyle name="Hipervínculo" xfId="8040" builtinId="8" hidden="1"/>
    <cellStyle name="Hipervínculo" xfId="8042" builtinId="8" hidden="1"/>
    <cellStyle name="Hipervínculo" xfId="8044" builtinId="8" hidden="1"/>
    <cellStyle name="Hipervínculo" xfId="8046" builtinId="8" hidden="1"/>
    <cellStyle name="Hipervínculo" xfId="8048" builtinId="8" hidden="1"/>
    <cellStyle name="Hipervínculo" xfId="8050" builtinId="8" hidden="1"/>
    <cellStyle name="Hipervínculo" xfId="8052" builtinId="8" hidden="1"/>
    <cellStyle name="Hipervínculo" xfId="8054" builtinId="8" hidden="1"/>
    <cellStyle name="Hipervínculo" xfId="8056" builtinId="8" hidden="1"/>
    <cellStyle name="Hipervínculo" xfId="8058" builtinId="8" hidden="1"/>
    <cellStyle name="Hipervínculo" xfId="8060" builtinId="8" hidden="1"/>
    <cellStyle name="Hipervínculo" xfId="8062" builtinId="8" hidden="1"/>
    <cellStyle name="Hipervínculo" xfId="8064" builtinId="8" hidden="1"/>
    <cellStyle name="Hipervínculo" xfId="8066" builtinId="8" hidden="1"/>
    <cellStyle name="Hipervínculo" xfId="8068" builtinId="8" hidden="1"/>
    <cellStyle name="Hipervínculo" xfId="8070" builtinId="8" hidden="1"/>
    <cellStyle name="Hipervínculo" xfId="8072" builtinId="8" hidden="1"/>
    <cellStyle name="Hipervínculo" xfId="8074" builtinId="8" hidden="1"/>
    <cellStyle name="Hipervínculo" xfId="8076" builtinId="8" hidden="1"/>
    <cellStyle name="Hipervínculo" xfId="8078" builtinId="8" hidden="1"/>
    <cellStyle name="Hipervínculo" xfId="8080" builtinId="8" hidden="1"/>
    <cellStyle name="Hipervínculo" xfId="8082" builtinId="8" hidden="1"/>
    <cellStyle name="Hipervínculo" xfId="8084" builtinId="8" hidden="1"/>
    <cellStyle name="Hipervínculo" xfId="8086" builtinId="8" hidden="1"/>
    <cellStyle name="Hipervínculo" xfId="8088" builtinId="8" hidden="1"/>
    <cellStyle name="Hipervínculo" xfId="8090" builtinId="8" hidden="1"/>
    <cellStyle name="Hipervínculo" xfId="8092" builtinId="8" hidden="1"/>
    <cellStyle name="Hipervínculo" xfId="8094" builtinId="8" hidden="1"/>
    <cellStyle name="Hipervínculo" xfId="8096" builtinId="8" hidden="1"/>
    <cellStyle name="Hipervínculo" xfId="8098" builtinId="8" hidden="1"/>
    <cellStyle name="Hipervínculo" xfId="8100" builtinId="8" hidden="1"/>
    <cellStyle name="Hipervínculo" xfId="8102" builtinId="8" hidden="1"/>
    <cellStyle name="Hipervínculo" xfId="8104" builtinId="8" hidden="1"/>
    <cellStyle name="Hipervínculo" xfId="8106" builtinId="8" hidden="1"/>
    <cellStyle name="Hipervínculo" xfId="8108" builtinId="8" hidden="1"/>
    <cellStyle name="Hipervínculo" xfId="8110" builtinId="8" hidden="1"/>
    <cellStyle name="Hipervínculo" xfId="8112" builtinId="8" hidden="1"/>
    <cellStyle name="Hipervínculo" xfId="8114" builtinId="8" hidden="1"/>
    <cellStyle name="Hipervínculo" xfId="8116" builtinId="8" hidden="1"/>
    <cellStyle name="Hipervínculo" xfId="8118" builtinId="8" hidden="1"/>
    <cellStyle name="Hipervínculo" xfId="8120" builtinId="8" hidden="1"/>
    <cellStyle name="Hipervínculo" xfId="8122" builtinId="8" hidden="1"/>
    <cellStyle name="Hipervínculo" xfId="8124" builtinId="8" hidden="1"/>
    <cellStyle name="Hipervínculo" xfId="8126" builtinId="8" hidden="1"/>
    <cellStyle name="Hipervínculo" xfId="8128" builtinId="8" hidden="1"/>
    <cellStyle name="Hipervínculo" xfId="8130" builtinId="8" hidden="1"/>
    <cellStyle name="Hipervínculo" xfId="8132" builtinId="8" hidden="1"/>
    <cellStyle name="Hipervínculo" xfId="8134" builtinId="8" hidden="1"/>
    <cellStyle name="Hipervínculo" xfId="8136" builtinId="8" hidden="1"/>
    <cellStyle name="Hipervínculo" xfId="8138" builtinId="8" hidden="1"/>
    <cellStyle name="Hipervínculo" xfId="8140" builtinId="8" hidden="1"/>
    <cellStyle name="Hipervínculo" xfId="8142" builtinId="8" hidden="1"/>
    <cellStyle name="Hipervínculo" xfId="8144" builtinId="8" hidden="1"/>
    <cellStyle name="Hipervínculo" xfId="8146" builtinId="8" hidden="1"/>
    <cellStyle name="Hipervínculo" xfId="8148" builtinId="8" hidden="1"/>
    <cellStyle name="Hipervínculo" xfId="8150" builtinId="8" hidden="1"/>
    <cellStyle name="Hipervínculo" xfId="8152" builtinId="8" hidden="1"/>
    <cellStyle name="Hipervínculo" xfId="8154" builtinId="8" hidden="1"/>
    <cellStyle name="Hipervínculo" xfId="8156" builtinId="8" hidden="1"/>
    <cellStyle name="Hipervínculo" xfId="8158" builtinId="8" hidden="1"/>
    <cellStyle name="Hipervínculo" xfId="8160" builtinId="8" hidden="1"/>
    <cellStyle name="Hipervínculo" xfId="8162" builtinId="8" hidden="1"/>
    <cellStyle name="Hipervínculo" xfId="8164" builtinId="8" hidden="1"/>
    <cellStyle name="Hipervínculo" xfId="8166" builtinId="8" hidden="1"/>
    <cellStyle name="Hipervínculo" xfId="8168" builtinId="8" hidden="1"/>
    <cellStyle name="Hipervínculo" xfId="8170" builtinId="8" hidden="1"/>
    <cellStyle name="Hipervínculo" xfId="8172" builtinId="8" hidden="1"/>
    <cellStyle name="Hipervínculo" xfId="8174" builtinId="8" hidden="1"/>
    <cellStyle name="Hipervínculo" xfId="8176" builtinId="8" hidden="1"/>
    <cellStyle name="Hipervínculo" xfId="8178" builtinId="8" hidden="1"/>
    <cellStyle name="Hipervínculo" xfId="8180" builtinId="8" hidden="1"/>
    <cellStyle name="Hipervínculo" xfId="8182" builtinId="8" hidden="1"/>
    <cellStyle name="Hipervínculo" xfId="8184" builtinId="8" hidden="1"/>
    <cellStyle name="Hipervínculo" xfId="8186" builtinId="8" hidden="1"/>
    <cellStyle name="Hipervínculo" xfId="8188" builtinId="8" hidden="1"/>
    <cellStyle name="Hipervínculo" xfId="8190" builtinId="8" hidden="1"/>
    <cellStyle name="Hipervínculo" xfId="8192" builtinId="8" hidden="1"/>
    <cellStyle name="Hipervínculo" xfId="8194" builtinId="8" hidden="1"/>
    <cellStyle name="Hipervínculo" xfId="8196" builtinId="8" hidden="1"/>
    <cellStyle name="Hipervínculo" xfId="8198" builtinId="8" hidden="1"/>
    <cellStyle name="Hipervínculo" xfId="8200" builtinId="8" hidden="1"/>
    <cellStyle name="Hipervínculo" xfId="8202" builtinId="8" hidden="1"/>
    <cellStyle name="Hipervínculo" xfId="8204" builtinId="8" hidden="1"/>
    <cellStyle name="Hipervínculo" xfId="8206" builtinId="8" hidden="1"/>
    <cellStyle name="Hipervínculo" xfId="8208" builtinId="8" hidden="1"/>
    <cellStyle name="Hipervínculo" xfId="8210" builtinId="8" hidden="1"/>
    <cellStyle name="Hipervínculo" xfId="8212" builtinId="8" hidden="1"/>
    <cellStyle name="Hipervínculo" xfId="8214" builtinId="8" hidden="1"/>
    <cellStyle name="Hipervínculo" xfId="8216" builtinId="8" hidden="1"/>
    <cellStyle name="Hipervínculo" xfId="8218" builtinId="8" hidden="1"/>
    <cellStyle name="Hipervínculo" xfId="8220" builtinId="8" hidden="1"/>
    <cellStyle name="Hipervínculo" xfId="8222" builtinId="8" hidden="1"/>
    <cellStyle name="Hipervínculo" xfId="8224" builtinId="8" hidden="1"/>
    <cellStyle name="Hipervínculo" xfId="8226" builtinId="8" hidden="1"/>
    <cellStyle name="Hipervínculo" xfId="8228" builtinId="8" hidden="1"/>
    <cellStyle name="Hipervínculo" xfId="8230" builtinId="8" hidden="1"/>
    <cellStyle name="Hipervínculo" xfId="8232" builtinId="8" hidden="1"/>
    <cellStyle name="Hipervínculo" xfId="8234" builtinId="8" hidden="1"/>
    <cellStyle name="Hipervínculo" xfId="8236" builtinId="8" hidden="1"/>
    <cellStyle name="Hipervínculo" xfId="8238" builtinId="8" hidden="1"/>
    <cellStyle name="Hipervínculo" xfId="8240" builtinId="8" hidden="1"/>
    <cellStyle name="Hipervínculo" xfId="8242" builtinId="8" hidden="1"/>
    <cellStyle name="Hipervínculo" xfId="8244" builtinId="8" hidden="1"/>
    <cellStyle name="Hipervínculo" xfId="8246" builtinId="8" hidden="1"/>
    <cellStyle name="Hipervínculo" xfId="8248" builtinId="8" hidden="1"/>
    <cellStyle name="Hipervínculo" xfId="8250" builtinId="8" hidden="1"/>
    <cellStyle name="Hipervínculo" xfId="8252" builtinId="8" hidden="1"/>
    <cellStyle name="Hipervínculo" xfId="8254" builtinId="8" hidden="1"/>
    <cellStyle name="Hipervínculo" xfId="8256" builtinId="8" hidden="1"/>
    <cellStyle name="Hipervínculo" xfId="8258" builtinId="8" hidden="1"/>
    <cellStyle name="Hipervínculo" xfId="8260" builtinId="8" hidden="1"/>
    <cellStyle name="Hipervínculo" xfId="8262" builtinId="8" hidden="1"/>
    <cellStyle name="Hipervínculo" xfId="8264" builtinId="8" hidden="1"/>
    <cellStyle name="Hipervínculo" xfId="8266" builtinId="8" hidden="1"/>
    <cellStyle name="Hipervínculo" xfId="8268" builtinId="8" hidden="1"/>
    <cellStyle name="Hipervínculo" xfId="8270" builtinId="8" hidden="1"/>
    <cellStyle name="Hipervínculo" xfId="8272" builtinId="8" hidden="1"/>
    <cellStyle name="Hipervínculo" xfId="8274" builtinId="8" hidden="1"/>
    <cellStyle name="Hipervínculo" xfId="8276" builtinId="8" hidden="1"/>
    <cellStyle name="Hipervínculo" xfId="8278" builtinId="8" hidden="1"/>
    <cellStyle name="Hipervínculo" xfId="8280" builtinId="8" hidden="1"/>
    <cellStyle name="Hipervínculo" xfId="8282" builtinId="8" hidden="1"/>
    <cellStyle name="Hipervínculo" xfId="8284" builtinId="8" hidden="1"/>
    <cellStyle name="Hipervínculo" xfId="8286" builtinId="8" hidden="1"/>
    <cellStyle name="Hipervínculo" xfId="8288" builtinId="8" hidden="1"/>
    <cellStyle name="Hipervínculo" xfId="8290" builtinId="8" hidden="1"/>
    <cellStyle name="Hipervínculo" xfId="8292" builtinId="8" hidden="1"/>
    <cellStyle name="Hipervínculo" xfId="8294" builtinId="8" hidden="1"/>
    <cellStyle name="Hipervínculo" xfId="8296" builtinId="8" hidden="1"/>
    <cellStyle name="Hipervínculo" xfId="8298" builtinId="8" hidden="1"/>
    <cellStyle name="Hipervínculo" xfId="8300" builtinId="8" hidden="1"/>
    <cellStyle name="Hipervínculo" xfId="8302" builtinId="8" hidden="1"/>
    <cellStyle name="Hipervínculo" xfId="8304" builtinId="8" hidden="1"/>
    <cellStyle name="Hipervínculo" xfId="8306" builtinId="8" hidden="1"/>
    <cellStyle name="Hipervínculo" xfId="8308" builtinId="8" hidden="1"/>
    <cellStyle name="Hipervínculo" xfId="8310" builtinId="8" hidden="1"/>
    <cellStyle name="Hipervínculo" xfId="8312" builtinId="8" hidden="1"/>
    <cellStyle name="Hipervínculo" xfId="8314" builtinId="8" hidden="1"/>
    <cellStyle name="Hipervínculo" xfId="8316" builtinId="8" hidden="1"/>
    <cellStyle name="Hipervínculo" xfId="8318" builtinId="8" hidden="1"/>
    <cellStyle name="Hipervínculo" xfId="8320" builtinId="8" hidden="1"/>
    <cellStyle name="Hipervínculo" xfId="8322" builtinId="8" hidden="1"/>
    <cellStyle name="Hipervínculo" xfId="8324" builtinId="8" hidden="1"/>
    <cellStyle name="Hipervínculo" xfId="8326" builtinId="8" hidden="1"/>
    <cellStyle name="Hipervínculo" xfId="8328" builtinId="8" hidden="1"/>
    <cellStyle name="Hipervínculo" xfId="8330" builtinId="8" hidden="1"/>
    <cellStyle name="Hipervínculo" xfId="8332" builtinId="8" hidden="1"/>
    <cellStyle name="Hipervínculo" xfId="8334" builtinId="8" hidden="1"/>
    <cellStyle name="Hipervínculo" xfId="8336" builtinId="8" hidden="1"/>
    <cellStyle name="Hipervínculo" xfId="8338" builtinId="8" hidden="1"/>
    <cellStyle name="Hipervínculo" xfId="8340" builtinId="8" hidden="1"/>
    <cellStyle name="Hipervínculo" xfId="8342" builtinId="8" hidden="1"/>
    <cellStyle name="Hipervínculo" xfId="8344" builtinId="8" hidden="1"/>
    <cellStyle name="Hipervínculo" xfId="8346" builtinId="8" hidden="1"/>
    <cellStyle name="Hipervínculo" xfId="8348" builtinId="8" hidden="1"/>
    <cellStyle name="Hipervínculo" xfId="8350" builtinId="8" hidden="1"/>
    <cellStyle name="Hipervínculo" xfId="8352" builtinId="8" hidden="1"/>
    <cellStyle name="Hipervínculo" xfId="8354" builtinId="8" hidden="1"/>
    <cellStyle name="Hipervínculo" xfId="8356" builtinId="8" hidden="1"/>
    <cellStyle name="Hipervínculo" xfId="8358" builtinId="8" hidden="1"/>
    <cellStyle name="Hipervínculo" xfId="8360" builtinId="8" hidden="1"/>
    <cellStyle name="Hipervínculo" xfId="8362" builtinId="8" hidden="1"/>
    <cellStyle name="Hipervínculo" xfId="8364" builtinId="8" hidden="1"/>
    <cellStyle name="Hipervínculo" xfId="8366" builtinId="8" hidden="1"/>
    <cellStyle name="Hipervínculo" xfId="8368" builtinId="8" hidden="1"/>
    <cellStyle name="Hipervínculo" xfId="8370" builtinId="8" hidden="1"/>
    <cellStyle name="Hipervínculo" xfId="8372" builtinId="8" hidden="1"/>
    <cellStyle name="Hipervínculo" xfId="8374" builtinId="8" hidden="1"/>
    <cellStyle name="Hipervínculo" xfId="8376" builtinId="8" hidden="1"/>
    <cellStyle name="Hipervínculo" xfId="8378" builtinId="8" hidden="1"/>
    <cellStyle name="Hipervínculo" xfId="8380" builtinId="8" hidden="1"/>
    <cellStyle name="Hipervínculo" xfId="8382" builtinId="8" hidden="1"/>
    <cellStyle name="Hipervínculo" xfId="8384" builtinId="8" hidden="1"/>
    <cellStyle name="Hipervínculo" xfId="8386" builtinId="8" hidden="1"/>
    <cellStyle name="Hipervínculo" xfId="8388" builtinId="8" hidden="1"/>
    <cellStyle name="Hipervínculo" xfId="8390" builtinId="8" hidden="1"/>
    <cellStyle name="Hipervínculo" xfId="8392" builtinId="8" hidden="1"/>
    <cellStyle name="Hipervínculo" xfId="8394" builtinId="8" hidden="1"/>
    <cellStyle name="Hipervínculo" xfId="8396" builtinId="8" hidden="1"/>
    <cellStyle name="Hipervínculo" xfId="8398" builtinId="8" hidden="1"/>
    <cellStyle name="Hipervínculo" xfId="8400" builtinId="8" hidden="1"/>
    <cellStyle name="Hipervínculo" xfId="8402" builtinId="8" hidden="1"/>
    <cellStyle name="Hipervínculo" xfId="8404" builtinId="8" hidden="1"/>
    <cellStyle name="Hipervínculo" xfId="8406" builtinId="8" hidden="1"/>
    <cellStyle name="Hipervínculo" xfId="8408" builtinId="8" hidden="1"/>
    <cellStyle name="Hipervínculo" xfId="8410" builtinId="8" hidden="1"/>
    <cellStyle name="Hipervínculo" xfId="8412" builtinId="8" hidden="1"/>
    <cellStyle name="Hipervínculo" xfId="8414" builtinId="8" hidden="1"/>
    <cellStyle name="Hipervínculo" xfId="8416" builtinId="8" hidden="1"/>
    <cellStyle name="Hipervínculo" xfId="8418" builtinId="8" hidden="1"/>
    <cellStyle name="Hipervínculo" xfId="8420" builtinId="8" hidden="1"/>
    <cellStyle name="Hipervínculo" xfId="8422" builtinId="8" hidden="1"/>
    <cellStyle name="Hipervínculo" xfId="8424" builtinId="8" hidden="1"/>
    <cellStyle name="Hipervínculo" xfId="8426" builtinId="8" hidden="1"/>
    <cellStyle name="Hipervínculo" xfId="8428" builtinId="8" hidden="1"/>
    <cellStyle name="Hipervínculo" xfId="8430" builtinId="8" hidden="1"/>
    <cellStyle name="Hipervínculo" xfId="8432" builtinId="8" hidden="1"/>
    <cellStyle name="Hipervínculo" xfId="8434" builtinId="8" hidden="1"/>
    <cellStyle name="Hipervínculo" xfId="8436" builtinId="8" hidden="1"/>
    <cellStyle name="Hipervínculo" xfId="8438" builtinId="8" hidden="1"/>
    <cellStyle name="Hipervínculo" xfId="8440" builtinId="8" hidden="1"/>
    <cellStyle name="Hipervínculo" xfId="8442" builtinId="8" hidden="1"/>
    <cellStyle name="Hipervínculo" xfId="8444" builtinId="8" hidden="1"/>
    <cellStyle name="Hipervínculo" xfId="8446" builtinId="8" hidden="1"/>
    <cellStyle name="Hipervínculo" xfId="8448" builtinId="8" hidden="1"/>
    <cellStyle name="Hipervínculo" xfId="8450" builtinId="8" hidden="1"/>
    <cellStyle name="Hipervínculo" xfId="8452" builtinId="8" hidden="1"/>
    <cellStyle name="Hipervínculo" xfId="8454" builtinId="8" hidden="1"/>
    <cellStyle name="Hipervínculo" xfId="8456" builtinId="8" hidden="1"/>
    <cellStyle name="Hipervínculo" xfId="8458" builtinId="8" hidden="1"/>
    <cellStyle name="Hipervínculo" xfId="8460" builtinId="8" hidden="1"/>
    <cellStyle name="Hipervínculo" xfId="8462" builtinId="8" hidden="1"/>
    <cellStyle name="Hipervínculo" xfId="8464" builtinId="8" hidden="1"/>
    <cellStyle name="Hipervínculo" xfId="8466" builtinId="8" hidden="1"/>
    <cellStyle name="Hipervínculo" xfId="8468" builtinId="8" hidden="1"/>
    <cellStyle name="Hipervínculo" xfId="8470" builtinId="8" hidden="1"/>
    <cellStyle name="Hipervínculo" xfId="8472" builtinId="8" hidden="1"/>
    <cellStyle name="Hipervínculo" xfId="8474" builtinId="8" hidden="1"/>
    <cellStyle name="Hipervínculo" xfId="8476" builtinId="8" hidden="1"/>
    <cellStyle name="Hipervínculo" xfId="8478" builtinId="8" hidden="1"/>
    <cellStyle name="Hipervínculo" xfId="8480" builtinId="8" hidden="1"/>
    <cellStyle name="Hipervínculo" xfId="8482" builtinId="8" hidden="1"/>
    <cellStyle name="Hipervínculo" xfId="8484" builtinId="8" hidden="1"/>
    <cellStyle name="Hipervínculo" xfId="8486" builtinId="8" hidden="1"/>
    <cellStyle name="Hipervínculo" xfId="8488" builtinId="8" hidden="1"/>
    <cellStyle name="Hipervínculo" xfId="8490" builtinId="8" hidden="1"/>
    <cellStyle name="Hipervínculo" xfId="8492" builtinId="8" hidden="1"/>
    <cellStyle name="Hipervínculo" xfId="8494" builtinId="8" hidden="1"/>
    <cellStyle name="Hipervínculo" xfId="8496" builtinId="8" hidden="1"/>
    <cellStyle name="Hipervínculo" xfId="8498" builtinId="8" hidden="1"/>
    <cellStyle name="Hipervínculo" xfId="8500" builtinId="8" hidden="1"/>
    <cellStyle name="Hipervínculo" xfId="8502" builtinId="8" hidden="1"/>
    <cellStyle name="Hipervínculo" xfId="8504" builtinId="8" hidden="1"/>
    <cellStyle name="Hipervínculo" xfId="8506" builtinId="8" hidden="1"/>
    <cellStyle name="Hipervínculo" xfId="8508" builtinId="8" hidden="1"/>
    <cellStyle name="Hipervínculo" xfId="8510" builtinId="8" hidden="1"/>
    <cellStyle name="Hipervínculo" xfId="8512" builtinId="8" hidden="1"/>
    <cellStyle name="Hipervínculo" xfId="8514" builtinId="8" hidden="1"/>
    <cellStyle name="Hipervínculo" xfId="8516" builtinId="8" hidden="1"/>
    <cellStyle name="Hipervínculo" xfId="8518" builtinId="8" hidden="1"/>
    <cellStyle name="Hipervínculo" xfId="8520" builtinId="8" hidden="1"/>
    <cellStyle name="Hipervínculo" xfId="8522" builtinId="8" hidden="1"/>
    <cellStyle name="Hipervínculo" xfId="8524" builtinId="8" hidden="1"/>
    <cellStyle name="Hipervínculo" xfId="8526" builtinId="8" hidden="1"/>
    <cellStyle name="Hipervínculo" xfId="8528" builtinId="8" hidden="1"/>
    <cellStyle name="Hipervínculo" xfId="8530" builtinId="8" hidden="1"/>
    <cellStyle name="Hipervínculo" xfId="8532" builtinId="8" hidden="1"/>
    <cellStyle name="Hipervínculo" xfId="8534" builtinId="8" hidden="1"/>
    <cellStyle name="Hipervínculo" xfId="8536" builtinId="8" hidden="1"/>
    <cellStyle name="Hipervínculo" xfId="8538" builtinId="8" hidden="1"/>
    <cellStyle name="Hipervínculo" xfId="8540" builtinId="8" hidden="1"/>
    <cellStyle name="Hipervínculo" xfId="8542" builtinId="8" hidden="1"/>
    <cellStyle name="Hipervínculo" xfId="8544" builtinId="8" hidden="1"/>
    <cellStyle name="Hipervínculo" xfId="8546" builtinId="8" hidden="1"/>
    <cellStyle name="Hipervínculo" xfId="8548" builtinId="8" hidden="1"/>
    <cellStyle name="Hipervínculo" xfId="8550" builtinId="8" hidden="1"/>
    <cellStyle name="Hipervínculo" xfId="8552" builtinId="8" hidden="1"/>
    <cellStyle name="Hipervínculo" xfId="8554" builtinId="8" hidden="1"/>
    <cellStyle name="Hipervínculo" xfId="8556" builtinId="8" hidden="1"/>
    <cellStyle name="Hipervínculo" xfId="8558" builtinId="8" hidden="1"/>
    <cellStyle name="Hipervínculo" xfId="8560" builtinId="8" hidden="1"/>
    <cellStyle name="Hipervínculo" xfId="8562" builtinId="8" hidden="1"/>
    <cellStyle name="Hipervínculo" xfId="8564" builtinId="8" hidden="1"/>
    <cellStyle name="Hipervínculo" xfId="8566" builtinId="8" hidden="1"/>
    <cellStyle name="Hipervínculo" xfId="8568" builtinId="8" hidden="1"/>
    <cellStyle name="Hipervínculo" xfId="8570" builtinId="8" hidden="1"/>
    <cellStyle name="Hipervínculo" xfId="8572" builtinId="8" hidden="1"/>
    <cellStyle name="Hipervínculo" xfId="8574" builtinId="8" hidden="1"/>
    <cellStyle name="Hipervínculo" xfId="8576" builtinId="8" hidden="1"/>
    <cellStyle name="Hipervínculo" xfId="8578" builtinId="8" hidden="1"/>
    <cellStyle name="Hipervínculo" xfId="8580" builtinId="8" hidden="1"/>
    <cellStyle name="Hipervínculo" xfId="8582" builtinId="8" hidden="1"/>
    <cellStyle name="Hipervínculo" xfId="8584" builtinId="8" hidden="1"/>
    <cellStyle name="Hipervínculo" xfId="8586" builtinId="8" hidden="1"/>
    <cellStyle name="Hipervínculo" xfId="8588" builtinId="8" hidden="1"/>
    <cellStyle name="Hipervínculo" xfId="8590" builtinId="8" hidden="1"/>
    <cellStyle name="Hipervínculo" xfId="8592" builtinId="8" hidden="1"/>
    <cellStyle name="Hipervínculo" xfId="8594" builtinId="8" hidden="1"/>
    <cellStyle name="Hipervínculo" xfId="8596" builtinId="8" hidden="1"/>
    <cellStyle name="Hipervínculo" xfId="8598" builtinId="8" hidden="1"/>
    <cellStyle name="Hipervínculo" xfId="8600" builtinId="8" hidden="1"/>
    <cellStyle name="Hipervínculo" xfId="8602" builtinId="8" hidden="1"/>
    <cellStyle name="Hipervínculo" xfId="8604" builtinId="8" hidden="1"/>
    <cellStyle name="Hipervínculo" xfId="8606" builtinId="8" hidden="1"/>
    <cellStyle name="Hipervínculo" xfId="8608" builtinId="8" hidden="1"/>
    <cellStyle name="Hipervínculo" xfId="8610" builtinId="8" hidden="1"/>
    <cellStyle name="Hipervínculo" xfId="8612" builtinId="8" hidden="1"/>
    <cellStyle name="Hipervínculo" xfId="8614" builtinId="8" hidden="1"/>
    <cellStyle name="Hipervínculo" xfId="8616" builtinId="8" hidden="1"/>
    <cellStyle name="Hipervínculo" xfId="8618" builtinId="8" hidden="1"/>
    <cellStyle name="Hipervínculo" xfId="8620" builtinId="8" hidden="1"/>
    <cellStyle name="Hipervínculo" xfId="8622" builtinId="8" hidden="1"/>
    <cellStyle name="Hipervínculo" xfId="8624" builtinId="8" hidden="1"/>
    <cellStyle name="Hipervínculo" xfId="8626" builtinId="8" hidden="1"/>
    <cellStyle name="Hipervínculo" xfId="8628" builtinId="8" hidden="1"/>
    <cellStyle name="Hipervínculo" xfId="8630" builtinId="8" hidden="1"/>
    <cellStyle name="Hipervínculo" xfId="8632" builtinId="8" hidden="1"/>
    <cellStyle name="Hipervínculo" xfId="8634" builtinId="8" hidden="1"/>
    <cellStyle name="Hipervínculo" xfId="8636" builtinId="8" hidden="1"/>
    <cellStyle name="Hipervínculo" xfId="8638" builtinId="8" hidden="1"/>
    <cellStyle name="Hipervínculo" xfId="8640" builtinId="8" hidden="1"/>
    <cellStyle name="Hipervínculo" xfId="8642" builtinId="8" hidden="1"/>
    <cellStyle name="Hipervínculo" xfId="8644" builtinId="8" hidden="1"/>
    <cellStyle name="Hipervínculo" xfId="8646" builtinId="8" hidden="1"/>
    <cellStyle name="Hipervínculo" xfId="8648" builtinId="8" hidden="1"/>
    <cellStyle name="Hipervínculo" xfId="8650" builtinId="8" hidden="1"/>
    <cellStyle name="Hipervínculo" xfId="8652" builtinId="8" hidden="1"/>
    <cellStyle name="Hipervínculo" xfId="8654" builtinId="8" hidden="1"/>
    <cellStyle name="Hipervínculo" xfId="8656" builtinId="8" hidden="1"/>
    <cellStyle name="Hipervínculo" xfId="8658" builtinId="8" hidden="1"/>
    <cellStyle name="Hipervínculo" xfId="8660" builtinId="8" hidden="1"/>
    <cellStyle name="Hipervínculo" xfId="8662" builtinId="8" hidden="1"/>
    <cellStyle name="Hipervínculo" xfId="8664" builtinId="8" hidden="1"/>
    <cellStyle name="Hipervínculo" xfId="8666" builtinId="8" hidden="1"/>
    <cellStyle name="Hipervínculo" xfId="8668" builtinId="8" hidden="1"/>
    <cellStyle name="Hipervínculo" xfId="8670" builtinId="8" hidden="1"/>
    <cellStyle name="Hipervínculo" xfId="8672" builtinId="8" hidden="1"/>
    <cellStyle name="Hipervínculo" xfId="8674" builtinId="8" hidden="1"/>
    <cellStyle name="Hipervínculo" xfId="8676" builtinId="8" hidden="1"/>
    <cellStyle name="Hipervínculo" xfId="8678" builtinId="8" hidden="1"/>
    <cellStyle name="Hipervínculo" xfId="8680" builtinId="8" hidden="1"/>
    <cellStyle name="Hipervínculo" xfId="8682" builtinId="8" hidden="1"/>
    <cellStyle name="Hipervínculo" xfId="8684" builtinId="8" hidden="1"/>
    <cellStyle name="Hipervínculo" xfId="8686" builtinId="8" hidden="1"/>
    <cellStyle name="Hipervínculo" xfId="8688" builtinId="8" hidden="1"/>
    <cellStyle name="Hipervínculo" xfId="8690" builtinId="8" hidden="1"/>
    <cellStyle name="Hipervínculo" xfId="8692" builtinId="8" hidden="1"/>
    <cellStyle name="Hipervínculo" xfId="8694" builtinId="8" hidden="1"/>
    <cellStyle name="Hipervínculo" xfId="8696" builtinId="8" hidden="1"/>
    <cellStyle name="Hipervínculo" xfId="8698" builtinId="8" hidden="1"/>
    <cellStyle name="Hipervínculo" xfId="8700" builtinId="8" hidden="1"/>
    <cellStyle name="Hipervínculo" xfId="8702" builtinId="8" hidden="1"/>
    <cellStyle name="Hipervínculo" xfId="8704" builtinId="8" hidden="1"/>
    <cellStyle name="Hipervínculo" xfId="8706" builtinId="8" hidden="1"/>
    <cellStyle name="Hipervínculo" xfId="8708" builtinId="8" hidden="1"/>
    <cellStyle name="Hipervínculo" xfId="8710" builtinId="8" hidden="1"/>
    <cellStyle name="Hipervínculo" xfId="8712" builtinId="8" hidden="1"/>
    <cellStyle name="Hipervínculo" xfId="8714" builtinId="8" hidden="1"/>
    <cellStyle name="Hipervínculo" xfId="8716" builtinId="8" hidden="1"/>
    <cellStyle name="Hipervínculo" xfId="8718" builtinId="8" hidden="1"/>
    <cellStyle name="Hipervínculo" xfId="8720" builtinId="8" hidden="1"/>
    <cellStyle name="Hipervínculo" xfId="8722" builtinId="8" hidden="1"/>
    <cellStyle name="Hipervínculo" xfId="8724" builtinId="8" hidden="1"/>
    <cellStyle name="Hipervínculo" xfId="8726" builtinId="8" hidden="1"/>
    <cellStyle name="Hipervínculo" xfId="8728" builtinId="8" hidden="1"/>
    <cellStyle name="Hipervínculo" xfId="8730" builtinId="8" hidden="1"/>
    <cellStyle name="Hipervínculo" xfId="8732" builtinId="8" hidden="1"/>
    <cellStyle name="Hipervínculo" xfId="8734" builtinId="8" hidden="1"/>
    <cellStyle name="Hipervínculo" xfId="8736" builtinId="8" hidden="1"/>
    <cellStyle name="Hipervínculo" xfId="8738" builtinId="8" hidden="1"/>
    <cellStyle name="Hipervínculo" xfId="8740" builtinId="8" hidden="1"/>
    <cellStyle name="Hipervínculo" xfId="8742" builtinId="8" hidden="1"/>
    <cellStyle name="Hipervínculo" xfId="8744" builtinId="8" hidden="1"/>
    <cellStyle name="Hipervínculo" xfId="8746" builtinId="8" hidden="1"/>
    <cellStyle name="Hipervínculo" xfId="8748" builtinId="8" hidden="1"/>
    <cellStyle name="Hipervínculo" xfId="8750" builtinId="8" hidden="1"/>
    <cellStyle name="Hipervínculo" xfId="8752" builtinId="8" hidden="1"/>
    <cellStyle name="Hipervínculo" xfId="8754" builtinId="8" hidden="1"/>
    <cellStyle name="Hipervínculo" xfId="8756" builtinId="8" hidden="1"/>
    <cellStyle name="Hipervínculo" xfId="8758" builtinId="8" hidden="1"/>
    <cellStyle name="Hipervínculo" xfId="8760" builtinId="8" hidden="1"/>
    <cellStyle name="Hipervínculo" xfId="8762" builtinId="8" hidden="1"/>
    <cellStyle name="Hipervínculo" xfId="8764" builtinId="8" hidden="1"/>
    <cellStyle name="Hipervínculo" xfId="8766" builtinId="8" hidden="1"/>
    <cellStyle name="Hipervínculo" xfId="8768" builtinId="8" hidden="1"/>
    <cellStyle name="Hipervínculo" xfId="8770" builtinId="8" hidden="1"/>
    <cellStyle name="Hipervínculo" xfId="8772" builtinId="8" hidden="1"/>
    <cellStyle name="Hipervínculo" xfId="8774" builtinId="8" hidden="1"/>
    <cellStyle name="Hipervínculo" xfId="8776" builtinId="8" hidden="1"/>
    <cellStyle name="Hipervínculo" xfId="8778" builtinId="8" hidden="1"/>
    <cellStyle name="Hipervínculo" xfId="8780" builtinId="8" hidden="1"/>
    <cellStyle name="Hipervínculo" xfId="8782" builtinId="8" hidden="1"/>
    <cellStyle name="Hipervínculo" xfId="8784" builtinId="8" hidden="1"/>
    <cellStyle name="Hipervínculo" xfId="8786" builtinId="8" hidden="1"/>
    <cellStyle name="Hipervínculo" xfId="8788" builtinId="8" hidden="1"/>
    <cellStyle name="Hipervínculo" xfId="8790" builtinId="8" hidden="1"/>
    <cellStyle name="Hipervínculo" xfId="8792" builtinId="8" hidden="1"/>
    <cellStyle name="Hipervínculo" xfId="8794" builtinId="8" hidden="1"/>
    <cellStyle name="Hipervínculo" xfId="8796" builtinId="8" hidden="1"/>
    <cellStyle name="Hipervínculo" xfId="8798" builtinId="8" hidden="1"/>
    <cellStyle name="Hipervínculo" xfId="8800" builtinId="8" hidden="1"/>
    <cellStyle name="Hipervínculo" xfId="8802" builtinId="8" hidden="1"/>
    <cellStyle name="Hipervínculo" xfId="8804" builtinId="8" hidden="1"/>
    <cellStyle name="Hipervínculo" xfId="8806" builtinId="8" hidden="1"/>
    <cellStyle name="Hipervínculo" xfId="8808" builtinId="8" hidden="1"/>
    <cellStyle name="Hipervínculo" xfId="8810" builtinId="8" hidden="1"/>
    <cellStyle name="Hipervínculo" xfId="8812" builtinId="8" hidden="1"/>
    <cellStyle name="Hipervínculo" xfId="8814" builtinId="8" hidden="1"/>
    <cellStyle name="Hipervínculo" xfId="8816" builtinId="8" hidden="1"/>
    <cellStyle name="Hipervínculo" xfId="8818" builtinId="8" hidden="1"/>
    <cellStyle name="Hipervínculo" xfId="8820" builtinId="8" hidden="1"/>
    <cellStyle name="Hipervínculo" xfId="8822" builtinId="8" hidden="1"/>
    <cellStyle name="Hipervínculo" xfId="8824" builtinId="8" hidden="1"/>
    <cellStyle name="Hipervínculo" xfId="8826" builtinId="8" hidden="1"/>
    <cellStyle name="Hipervínculo" xfId="8828" builtinId="8" hidden="1"/>
    <cellStyle name="Hipervínculo" xfId="8830" builtinId="8" hidden="1"/>
    <cellStyle name="Hipervínculo" xfId="8832" builtinId="8" hidden="1"/>
    <cellStyle name="Hipervínculo" xfId="8834" builtinId="8" hidden="1"/>
    <cellStyle name="Hipervínculo" xfId="8836" builtinId="8" hidden="1"/>
    <cellStyle name="Hipervínculo" xfId="8838" builtinId="8" hidden="1"/>
    <cellStyle name="Hipervínculo" xfId="8840" builtinId="8" hidden="1"/>
    <cellStyle name="Hipervínculo" xfId="8842" builtinId="8" hidden="1"/>
    <cellStyle name="Hipervínculo" xfId="8844" builtinId="8" hidden="1"/>
    <cellStyle name="Hipervínculo" xfId="8846" builtinId="8" hidden="1"/>
    <cellStyle name="Hipervínculo" xfId="8848" builtinId="8" hidden="1"/>
    <cellStyle name="Hipervínculo" xfId="8850" builtinId="8" hidden="1"/>
    <cellStyle name="Hipervínculo" xfId="8852" builtinId="8" hidden="1"/>
    <cellStyle name="Hipervínculo" xfId="8854" builtinId="8" hidden="1"/>
    <cellStyle name="Hipervínculo" xfId="8856" builtinId="8" hidden="1"/>
    <cellStyle name="Hipervínculo" xfId="8858" builtinId="8" hidden="1"/>
    <cellStyle name="Hipervínculo" xfId="8860" builtinId="8" hidden="1"/>
    <cellStyle name="Hipervínculo" xfId="8862" builtinId="8" hidden="1"/>
    <cellStyle name="Hipervínculo" xfId="8864" builtinId="8" hidden="1"/>
    <cellStyle name="Hipervínculo" xfId="8866" builtinId="8" hidden="1"/>
    <cellStyle name="Hipervínculo" xfId="8868" builtinId="8" hidden="1"/>
    <cellStyle name="Hipervínculo" xfId="8870" builtinId="8" hidden="1"/>
    <cellStyle name="Hipervínculo" xfId="8872" builtinId="8" hidden="1"/>
    <cellStyle name="Hipervínculo" xfId="8874" builtinId="8" hidden="1"/>
    <cellStyle name="Hipervínculo" xfId="8876" builtinId="8" hidden="1"/>
    <cellStyle name="Hipervínculo" xfId="8878" builtinId="8" hidden="1"/>
    <cellStyle name="Hipervínculo" xfId="8880" builtinId="8" hidden="1"/>
    <cellStyle name="Hipervínculo" xfId="8882" builtinId="8" hidden="1"/>
    <cellStyle name="Hipervínculo" xfId="8884" builtinId="8" hidden="1"/>
    <cellStyle name="Hipervínculo" xfId="8886" builtinId="8" hidden="1"/>
    <cellStyle name="Hipervínculo" xfId="8888" builtinId="8" hidden="1"/>
    <cellStyle name="Hipervínculo" xfId="8890" builtinId="8" hidden="1"/>
    <cellStyle name="Hipervínculo" xfId="8892" builtinId="8" hidden="1"/>
    <cellStyle name="Hipervínculo" xfId="8894" builtinId="8" hidden="1"/>
    <cellStyle name="Hipervínculo" xfId="8896" builtinId="8" hidden="1"/>
    <cellStyle name="Hipervínculo" xfId="8898" builtinId="8" hidden="1"/>
    <cellStyle name="Hipervínculo" xfId="8900" builtinId="8" hidden="1"/>
    <cellStyle name="Hipervínculo" xfId="8902" builtinId="8" hidden="1"/>
    <cellStyle name="Hipervínculo" xfId="8904" builtinId="8" hidden="1"/>
    <cellStyle name="Hipervínculo" xfId="8906" builtinId="8" hidden="1"/>
    <cellStyle name="Hipervínculo" xfId="8908" builtinId="8" hidden="1"/>
    <cellStyle name="Hipervínculo" xfId="8910" builtinId="8" hidden="1"/>
    <cellStyle name="Hipervínculo" xfId="8912" builtinId="8" hidden="1"/>
    <cellStyle name="Hipervínculo" xfId="8914" builtinId="8" hidden="1"/>
    <cellStyle name="Hipervínculo" xfId="8916" builtinId="8" hidden="1"/>
    <cellStyle name="Hipervínculo" xfId="8918" builtinId="8" hidden="1"/>
    <cellStyle name="Hipervínculo" xfId="8920" builtinId="8" hidden="1"/>
    <cellStyle name="Hipervínculo" xfId="8922" builtinId="8" hidden="1"/>
    <cellStyle name="Hipervínculo" xfId="8924" builtinId="8" hidden="1"/>
    <cellStyle name="Hipervínculo" xfId="8926" builtinId="8" hidden="1"/>
    <cellStyle name="Hipervínculo" xfId="8928" builtinId="8" hidden="1"/>
    <cellStyle name="Hipervínculo" xfId="8930" builtinId="8" hidden="1"/>
    <cellStyle name="Hipervínculo" xfId="8932" builtinId="8" hidden="1"/>
    <cellStyle name="Hipervínculo" xfId="8934" builtinId="8" hidden="1"/>
    <cellStyle name="Hipervínculo" xfId="8936" builtinId="8" hidden="1"/>
    <cellStyle name="Hipervínculo" xfId="8938" builtinId="8" hidden="1"/>
    <cellStyle name="Hipervínculo" xfId="8940" builtinId="8" hidden="1"/>
    <cellStyle name="Hipervínculo" xfId="8942" builtinId="8" hidden="1"/>
    <cellStyle name="Hipervínculo" xfId="8944" builtinId="8" hidden="1"/>
    <cellStyle name="Hipervínculo" xfId="8946" builtinId="8" hidden="1"/>
    <cellStyle name="Hipervínculo" xfId="8948" builtinId="8" hidden="1"/>
    <cellStyle name="Hipervínculo" xfId="8950" builtinId="8" hidden="1"/>
    <cellStyle name="Hipervínculo" xfId="8952" builtinId="8" hidden="1"/>
    <cellStyle name="Hipervínculo" xfId="8954" builtinId="8" hidden="1"/>
    <cellStyle name="Hipervínculo" xfId="8956" builtinId="8" hidden="1"/>
    <cellStyle name="Hipervínculo" xfId="8958" builtinId="8" hidden="1"/>
    <cellStyle name="Hipervínculo" xfId="8960" builtinId="8" hidden="1"/>
    <cellStyle name="Hipervínculo" xfId="8962" builtinId="8" hidden="1"/>
    <cellStyle name="Hipervínculo" xfId="8964" builtinId="8" hidden="1"/>
    <cellStyle name="Hipervínculo" xfId="8966" builtinId="8" hidden="1"/>
    <cellStyle name="Hipervínculo" xfId="8968" builtinId="8" hidden="1"/>
    <cellStyle name="Hipervínculo" xfId="8970" builtinId="8" hidden="1"/>
    <cellStyle name="Hipervínculo" xfId="8972" builtinId="8" hidden="1"/>
    <cellStyle name="Hipervínculo" xfId="8974" builtinId="8" hidden="1"/>
    <cellStyle name="Hipervínculo" xfId="8976" builtinId="8" hidden="1"/>
    <cellStyle name="Hipervínculo" xfId="8978" builtinId="8" hidden="1"/>
    <cellStyle name="Hipervínculo" xfId="8980" builtinId="8" hidden="1"/>
    <cellStyle name="Hipervínculo" xfId="8982" builtinId="8" hidden="1"/>
    <cellStyle name="Hipervínculo" xfId="8984" builtinId="8" hidden="1"/>
    <cellStyle name="Hipervínculo" xfId="8986" builtinId="8" hidden="1"/>
    <cellStyle name="Hipervínculo" xfId="8988" builtinId="8" hidden="1"/>
    <cellStyle name="Hipervínculo" xfId="8990" builtinId="8" hidden="1"/>
    <cellStyle name="Hipervínculo" xfId="8992" builtinId="8" hidden="1"/>
    <cellStyle name="Hipervínculo" xfId="8994" builtinId="8" hidden="1"/>
    <cellStyle name="Hipervínculo" xfId="8996" builtinId="8" hidden="1"/>
    <cellStyle name="Hipervínculo" xfId="8998" builtinId="8" hidden="1"/>
    <cellStyle name="Hipervínculo" xfId="9000" builtinId="8" hidden="1"/>
    <cellStyle name="Hipervínculo" xfId="9002" builtinId="8" hidden="1"/>
    <cellStyle name="Hipervínculo" xfId="9004" builtinId="8" hidden="1"/>
    <cellStyle name="Hipervínculo" xfId="9006" builtinId="8" hidden="1"/>
    <cellStyle name="Hipervínculo" xfId="9008" builtinId="8" hidden="1"/>
    <cellStyle name="Hipervínculo" xfId="9010" builtinId="8" hidden="1"/>
    <cellStyle name="Hipervínculo" xfId="9012" builtinId="8" hidden="1"/>
    <cellStyle name="Hipervínculo" xfId="9014" builtinId="8" hidden="1"/>
    <cellStyle name="Hipervínculo" xfId="9016" builtinId="8" hidden="1"/>
    <cellStyle name="Hipervínculo" xfId="9018" builtinId="8" hidden="1"/>
    <cellStyle name="Hipervínculo" xfId="9020" builtinId="8" hidden="1"/>
    <cellStyle name="Hipervínculo" xfId="9022" builtinId="8" hidden="1"/>
    <cellStyle name="Hipervínculo" xfId="9024" builtinId="8" hidden="1"/>
    <cellStyle name="Hipervínculo" xfId="9026" builtinId="8" hidden="1"/>
    <cellStyle name="Hipervínculo" xfId="9028" builtinId="8" hidden="1"/>
    <cellStyle name="Hipervínculo" xfId="9030" builtinId="8" hidden="1"/>
    <cellStyle name="Hipervínculo" xfId="9032" builtinId="8" hidden="1"/>
    <cellStyle name="Hipervínculo" xfId="9034" builtinId="8" hidden="1"/>
    <cellStyle name="Hipervínculo" xfId="9036" builtinId="8" hidden="1"/>
    <cellStyle name="Hipervínculo" xfId="9038" builtinId="8" hidden="1"/>
    <cellStyle name="Hipervínculo" xfId="9040" builtinId="8" hidden="1"/>
    <cellStyle name="Hipervínculo" xfId="9042" builtinId="8" hidden="1"/>
    <cellStyle name="Hipervínculo" xfId="9044" builtinId="8" hidden="1"/>
    <cellStyle name="Hipervínculo" xfId="9046" builtinId="8" hidden="1"/>
    <cellStyle name="Hipervínculo" xfId="9048" builtinId="8" hidden="1"/>
    <cellStyle name="Hipervínculo" xfId="9050" builtinId="8" hidden="1"/>
    <cellStyle name="Hipervínculo" xfId="9052" builtinId="8" hidden="1"/>
    <cellStyle name="Hipervínculo" xfId="9054" builtinId="8" hidden="1"/>
    <cellStyle name="Hipervínculo" xfId="9056" builtinId="8" hidden="1"/>
    <cellStyle name="Hipervínculo" xfId="9058" builtinId="8" hidden="1"/>
    <cellStyle name="Hipervínculo" xfId="9060" builtinId="8" hidden="1"/>
    <cellStyle name="Hipervínculo" xfId="9062" builtinId="8" hidden="1"/>
    <cellStyle name="Hipervínculo" xfId="9064" builtinId="8" hidden="1"/>
    <cellStyle name="Hipervínculo" xfId="9066" builtinId="8" hidden="1"/>
    <cellStyle name="Hipervínculo" xfId="9068" builtinId="8" hidden="1"/>
    <cellStyle name="Hipervínculo" xfId="9070" builtinId="8" hidden="1"/>
    <cellStyle name="Hipervínculo" xfId="9072" builtinId="8" hidden="1"/>
    <cellStyle name="Hipervínculo" xfId="9074" builtinId="8" hidden="1"/>
    <cellStyle name="Hipervínculo" xfId="9076" builtinId="8" hidden="1"/>
    <cellStyle name="Hipervínculo" xfId="9078" builtinId="8" hidden="1"/>
    <cellStyle name="Hipervínculo" xfId="9080" builtinId="8" hidden="1"/>
    <cellStyle name="Hipervínculo" xfId="9082" builtinId="8" hidden="1"/>
    <cellStyle name="Hipervínculo" xfId="9084" builtinId="8" hidden="1"/>
    <cellStyle name="Hipervínculo" xfId="9086" builtinId="8" hidden="1"/>
    <cellStyle name="Hipervínculo" xfId="9088" builtinId="8" hidden="1"/>
    <cellStyle name="Hipervínculo" xfId="9090" builtinId="8" hidden="1"/>
    <cellStyle name="Hipervínculo" xfId="9092" builtinId="8" hidden="1"/>
    <cellStyle name="Hipervínculo" xfId="9094" builtinId="8" hidden="1"/>
    <cellStyle name="Hipervínculo" xfId="9096" builtinId="8" hidden="1"/>
    <cellStyle name="Hipervínculo" xfId="9098" builtinId="8" hidden="1"/>
    <cellStyle name="Hipervínculo" xfId="9100" builtinId="8" hidden="1"/>
    <cellStyle name="Hipervínculo" xfId="9102" builtinId="8" hidden="1"/>
    <cellStyle name="Hipervínculo" xfId="9104" builtinId="8" hidden="1"/>
    <cellStyle name="Hipervínculo" xfId="9106" builtinId="8" hidden="1"/>
    <cellStyle name="Hipervínculo" xfId="9108" builtinId="8" hidden="1"/>
    <cellStyle name="Hipervínculo" xfId="9110" builtinId="8" hidden="1"/>
    <cellStyle name="Hipervínculo" xfId="9112" builtinId="8" hidden="1"/>
    <cellStyle name="Hipervínculo" xfId="9114" builtinId="8" hidden="1"/>
    <cellStyle name="Hipervínculo" xfId="9116" builtinId="8" hidden="1"/>
    <cellStyle name="Hipervínculo" xfId="9118" builtinId="8" hidden="1"/>
    <cellStyle name="Hipervínculo" xfId="9120" builtinId="8" hidden="1"/>
    <cellStyle name="Hipervínculo" xfId="9122" builtinId="8" hidden="1"/>
    <cellStyle name="Hipervínculo" xfId="9124" builtinId="8" hidden="1"/>
    <cellStyle name="Hipervínculo" xfId="9126" builtinId="8" hidden="1"/>
    <cellStyle name="Hipervínculo" xfId="9128" builtinId="8" hidden="1"/>
    <cellStyle name="Hipervínculo" xfId="9130" builtinId="8" hidden="1"/>
    <cellStyle name="Hipervínculo" xfId="9132" builtinId="8" hidden="1"/>
    <cellStyle name="Hipervínculo" xfId="9134" builtinId="8" hidden="1"/>
    <cellStyle name="Hipervínculo" xfId="9136" builtinId="8" hidden="1"/>
    <cellStyle name="Hipervínculo" xfId="9138" builtinId="8" hidden="1"/>
    <cellStyle name="Hipervínculo" xfId="9140" builtinId="8" hidden="1"/>
    <cellStyle name="Hipervínculo" xfId="9142" builtinId="8" hidden="1"/>
    <cellStyle name="Hipervínculo" xfId="9144" builtinId="8" hidden="1"/>
    <cellStyle name="Hipervínculo" xfId="9146" builtinId="8" hidden="1"/>
    <cellStyle name="Hipervínculo" xfId="9148" builtinId="8" hidden="1"/>
    <cellStyle name="Hipervínculo" xfId="9150" builtinId="8" hidden="1"/>
    <cellStyle name="Hipervínculo" xfId="9152" builtinId="8" hidden="1"/>
    <cellStyle name="Hipervínculo" xfId="9154" builtinId="8" hidden="1"/>
    <cellStyle name="Hipervínculo" xfId="9156" builtinId="8" hidden="1"/>
    <cellStyle name="Hipervínculo" xfId="9158" builtinId="8" hidden="1"/>
    <cellStyle name="Hipervínculo" xfId="9160" builtinId="8" hidden="1"/>
    <cellStyle name="Hipervínculo" xfId="9162" builtinId="8" hidden="1"/>
    <cellStyle name="Hipervínculo" xfId="9164" builtinId="8" hidden="1"/>
    <cellStyle name="Hipervínculo" xfId="9166" builtinId="8" hidden="1"/>
    <cellStyle name="Hipervínculo" xfId="9168" builtinId="8" hidden="1"/>
    <cellStyle name="Hipervínculo" xfId="9170" builtinId="8" hidden="1"/>
    <cellStyle name="Hipervínculo" xfId="9172" builtinId="8" hidden="1"/>
    <cellStyle name="Hipervínculo" xfId="9174" builtinId="8" hidden="1"/>
    <cellStyle name="Hipervínculo" xfId="9176" builtinId="8" hidden="1"/>
    <cellStyle name="Hipervínculo" xfId="9178" builtinId="8" hidden="1"/>
    <cellStyle name="Hipervínculo" xfId="9180" builtinId="8" hidden="1"/>
    <cellStyle name="Hipervínculo" xfId="9182" builtinId="8" hidden="1"/>
    <cellStyle name="Hipervínculo" xfId="9184" builtinId="8" hidden="1"/>
    <cellStyle name="Hipervínculo" xfId="9186" builtinId="8" hidden="1"/>
    <cellStyle name="Hipervínculo" xfId="9188" builtinId="8" hidden="1"/>
    <cellStyle name="Hipervínculo" xfId="9190" builtinId="8" hidden="1"/>
    <cellStyle name="Hipervínculo" xfId="9192" builtinId="8" hidden="1"/>
    <cellStyle name="Hipervínculo" xfId="9194" builtinId="8" hidden="1"/>
    <cellStyle name="Hipervínculo" xfId="9196" builtinId="8" hidden="1"/>
    <cellStyle name="Hipervínculo" xfId="9198" builtinId="8" hidden="1"/>
    <cellStyle name="Hipervínculo" xfId="9200" builtinId="8" hidden="1"/>
    <cellStyle name="Hipervínculo" xfId="9202" builtinId="8" hidden="1"/>
    <cellStyle name="Hipervínculo" xfId="9204" builtinId="8" hidden="1"/>
    <cellStyle name="Hipervínculo" xfId="9206" builtinId="8" hidden="1"/>
    <cellStyle name="Hipervínculo" xfId="9208" builtinId="8" hidden="1"/>
    <cellStyle name="Hipervínculo" xfId="9210" builtinId="8" hidden="1"/>
    <cellStyle name="Hipervínculo" xfId="9212" builtinId="8" hidden="1"/>
    <cellStyle name="Hipervínculo" xfId="9214" builtinId="8" hidden="1"/>
    <cellStyle name="Hipervínculo" xfId="9216" builtinId="8" hidden="1"/>
    <cellStyle name="Hipervínculo" xfId="9218" builtinId="8" hidden="1"/>
    <cellStyle name="Hipervínculo" xfId="9220" builtinId="8" hidden="1"/>
    <cellStyle name="Hipervínculo" xfId="9222" builtinId="8" hidden="1"/>
    <cellStyle name="Hipervínculo" xfId="9224" builtinId="8" hidden="1"/>
    <cellStyle name="Hipervínculo" xfId="9226" builtinId="8" hidden="1"/>
    <cellStyle name="Hipervínculo" xfId="9228" builtinId="8" hidden="1"/>
    <cellStyle name="Hipervínculo" xfId="9230" builtinId="8" hidden="1"/>
    <cellStyle name="Hipervínculo" xfId="9232" builtinId="8" hidden="1"/>
    <cellStyle name="Hipervínculo" xfId="9234" builtinId="8" hidden="1"/>
    <cellStyle name="Hipervínculo" xfId="9236" builtinId="8" hidden="1"/>
    <cellStyle name="Hipervínculo" xfId="9238" builtinId="8" hidden="1"/>
    <cellStyle name="Hipervínculo" xfId="9240" builtinId="8" hidden="1"/>
    <cellStyle name="Hipervínculo" xfId="9242" builtinId="8" hidden="1"/>
    <cellStyle name="Hipervínculo" xfId="9244" builtinId="8" hidden="1"/>
    <cellStyle name="Hipervínculo" xfId="9246" builtinId="8" hidden="1"/>
    <cellStyle name="Hipervínculo" xfId="9248" builtinId="8" hidden="1"/>
    <cellStyle name="Hipervínculo" xfId="9250" builtinId="8" hidden="1"/>
    <cellStyle name="Hipervínculo" xfId="9252" builtinId="8" hidden="1"/>
    <cellStyle name="Hipervínculo" xfId="9254" builtinId="8" hidden="1"/>
    <cellStyle name="Hipervínculo" xfId="9256" builtinId="8" hidden="1"/>
    <cellStyle name="Hipervínculo" xfId="9258" builtinId="8" hidden="1"/>
    <cellStyle name="Hipervínculo" xfId="9260" builtinId="8" hidden="1"/>
    <cellStyle name="Hipervínculo" xfId="9262" builtinId="8" hidden="1"/>
    <cellStyle name="Hipervínculo" xfId="9264" builtinId="8" hidden="1"/>
    <cellStyle name="Hipervínculo" xfId="9266" builtinId="8" hidden="1"/>
    <cellStyle name="Hipervínculo" xfId="9268" builtinId="8" hidden="1"/>
    <cellStyle name="Hipervínculo" xfId="9270" builtinId="8" hidden="1"/>
    <cellStyle name="Hipervínculo" xfId="9272" builtinId="8" hidden="1"/>
    <cellStyle name="Hipervínculo" xfId="9274" builtinId="8" hidden="1"/>
    <cellStyle name="Hipervínculo" xfId="9276" builtinId="8" hidden="1"/>
    <cellStyle name="Hipervínculo" xfId="9278" builtinId="8" hidden="1"/>
    <cellStyle name="Hipervínculo" xfId="9280" builtinId="8" hidden="1"/>
    <cellStyle name="Hipervínculo" xfId="9282" builtinId="8" hidden="1"/>
    <cellStyle name="Hipervínculo" xfId="9284" builtinId="8" hidden="1"/>
    <cellStyle name="Hipervínculo" xfId="9286" builtinId="8" hidden="1"/>
    <cellStyle name="Hipervínculo" xfId="9288" builtinId="8" hidden="1"/>
    <cellStyle name="Hipervínculo" xfId="9290" builtinId="8" hidden="1"/>
    <cellStyle name="Hipervínculo" xfId="9292" builtinId="8" hidden="1"/>
    <cellStyle name="Hipervínculo" xfId="9294" builtinId="8" hidden="1"/>
    <cellStyle name="Hipervínculo" xfId="9296" builtinId="8" hidden="1"/>
    <cellStyle name="Hipervínculo" xfId="9298" builtinId="8" hidden="1"/>
    <cellStyle name="Hipervínculo" xfId="9300" builtinId="8" hidden="1"/>
    <cellStyle name="Hipervínculo" xfId="9302" builtinId="8" hidden="1"/>
    <cellStyle name="Hipervínculo" xfId="9304" builtinId="8" hidden="1"/>
    <cellStyle name="Hipervínculo" xfId="9306" builtinId="8" hidden="1"/>
    <cellStyle name="Hipervínculo" xfId="9308" builtinId="8" hidden="1"/>
    <cellStyle name="Hipervínculo" xfId="9310" builtinId="8" hidden="1"/>
    <cellStyle name="Hipervínculo" xfId="9312" builtinId="8" hidden="1"/>
    <cellStyle name="Hipervínculo" xfId="9314" builtinId="8" hidden="1"/>
    <cellStyle name="Hipervínculo" xfId="9316" builtinId="8" hidden="1"/>
    <cellStyle name="Hipervínculo" xfId="9318" builtinId="8" hidden="1"/>
    <cellStyle name="Hipervínculo" xfId="9320" builtinId="8" hidden="1"/>
    <cellStyle name="Hipervínculo" xfId="9322" builtinId="8" hidden="1"/>
    <cellStyle name="Hipervínculo" xfId="9324" builtinId="8" hidden="1"/>
    <cellStyle name="Hipervínculo" xfId="9326" builtinId="8" hidden="1"/>
    <cellStyle name="Hipervínculo" xfId="9328" builtinId="8" hidden="1"/>
    <cellStyle name="Hipervínculo" xfId="9330" builtinId="8" hidden="1"/>
    <cellStyle name="Hipervínculo" xfId="9332" builtinId="8" hidden="1"/>
    <cellStyle name="Hipervínculo" xfId="9334" builtinId="8" hidden="1"/>
    <cellStyle name="Hipervínculo" xfId="9336" builtinId="8" hidden="1"/>
    <cellStyle name="Hipervínculo" xfId="9338" builtinId="8" hidden="1"/>
    <cellStyle name="Hipervínculo" xfId="9340" builtinId="8" hidden="1"/>
    <cellStyle name="Hipervínculo" xfId="9342" builtinId="8" hidden="1"/>
    <cellStyle name="Hipervínculo" xfId="9344" builtinId="8" hidden="1"/>
    <cellStyle name="Hipervínculo" xfId="9346" builtinId="8" hidden="1"/>
    <cellStyle name="Hipervínculo" xfId="9348" builtinId="8" hidden="1"/>
    <cellStyle name="Hipervínculo" xfId="9350" builtinId="8" hidden="1"/>
    <cellStyle name="Hipervínculo" xfId="9352" builtinId="8" hidden="1"/>
    <cellStyle name="Hipervínculo" xfId="9354" builtinId="8" hidden="1"/>
    <cellStyle name="Hipervínculo" xfId="9356" builtinId="8" hidden="1"/>
    <cellStyle name="Hipervínculo" xfId="9358" builtinId="8" hidden="1"/>
    <cellStyle name="Hipervínculo" xfId="9360" builtinId="8" hidden="1"/>
    <cellStyle name="Hipervínculo" xfId="9362" builtinId="8" hidden="1"/>
    <cellStyle name="Hipervínculo" xfId="9364" builtinId="8" hidden="1"/>
    <cellStyle name="Hipervínculo" xfId="9366" builtinId="8" hidden="1"/>
    <cellStyle name="Hipervínculo" xfId="9368" builtinId="8" hidden="1"/>
    <cellStyle name="Hipervínculo" xfId="9370" builtinId="8" hidden="1"/>
    <cellStyle name="Hipervínculo" xfId="9372" builtinId="8" hidden="1"/>
    <cellStyle name="Hipervínculo" xfId="9374" builtinId="8" hidden="1"/>
    <cellStyle name="Hipervínculo" xfId="9376" builtinId="8" hidden="1"/>
    <cellStyle name="Hipervínculo" xfId="9378" builtinId="8" hidden="1"/>
    <cellStyle name="Hipervínculo" xfId="9380" builtinId="8" hidden="1"/>
    <cellStyle name="Hipervínculo" xfId="9382" builtinId="8" hidden="1"/>
    <cellStyle name="Hipervínculo" xfId="9384" builtinId="8" hidden="1"/>
    <cellStyle name="Hipervínculo" xfId="9386" builtinId="8" hidden="1"/>
    <cellStyle name="Hipervínculo" xfId="9388" builtinId="8" hidden="1"/>
    <cellStyle name="Hipervínculo" xfId="9390" builtinId="8" hidden="1"/>
    <cellStyle name="Hipervínculo" xfId="9392" builtinId="8" hidden="1"/>
    <cellStyle name="Hipervínculo" xfId="9394" builtinId="8" hidden="1"/>
    <cellStyle name="Hipervínculo" xfId="9396" builtinId="8" hidden="1"/>
    <cellStyle name="Hipervínculo" xfId="9398" builtinId="8" hidden="1"/>
    <cellStyle name="Hipervínculo" xfId="9400" builtinId="8" hidden="1"/>
    <cellStyle name="Hipervínculo" xfId="9402" builtinId="8" hidden="1"/>
    <cellStyle name="Hipervínculo" xfId="9404" builtinId="8" hidden="1"/>
    <cellStyle name="Hipervínculo" xfId="9406" builtinId="8" hidden="1"/>
    <cellStyle name="Hipervínculo" xfId="9408" builtinId="8" hidden="1"/>
    <cellStyle name="Hipervínculo" xfId="9410" builtinId="8" hidden="1"/>
    <cellStyle name="Hipervínculo" xfId="9412" builtinId="8" hidden="1"/>
    <cellStyle name="Hipervínculo" xfId="9414" builtinId="8" hidden="1"/>
    <cellStyle name="Hipervínculo" xfId="9416" builtinId="8" hidden="1"/>
    <cellStyle name="Hipervínculo" xfId="9418" builtinId="8" hidden="1"/>
    <cellStyle name="Hipervínculo" xfId="9420" builtinId="8" hidden="1"/>
    <cellStyle name="Hipervínculo" xfId="9422" builtinId="8" hidden="1"/>
    <cellStyle name="Hipervínculo" xfId="9424" builtinId="8" hidden="1"/>
    <cellStyle name="Hipervínculo" xfId="9426" builtinId="8" hidden="1"/>
    <cellStyle name="Hipervínculo" xfId="9428" builtinId="8" hidden="1"/>
    <cellStyle name="Hipervínculo" xfId="9430" builtinId="8" hidden="1"/>
    <cellStyle name="Hipervínculo" xfId="9432" builtinId="8" hidden="1"/>
    <cellStyle name="Hipervínculo" xfId="9434" builtinId="8" hidden="1"/>
    <cellStyle name="Hipervínculo" xfId="9436" builtinId="8" hidden="1"/>
    <cellStyle name="Hipervínculo" xfId="9438" builtinId="8" hidden="1"/>
    <cellStyle name="Hipervínculo" xfId="9440" builtinId="8" hidden="1"/>
    <cellStyle name="Hipervínculo" xfId="9442" builtinId="8" hidden="1"/>
    <cellStyle name="Hipervínculo" xfId="9444" builtinId="8" hidden="1"/>
    <cellStyle name="Hipervínculo" xfId="9446" builtinId="8" hidden="1"/>
    <cellStyle name="Hipervínculo" xfId="9448" builtinId="8" hidden="1"/>
    <cellStyle name="Hipervínculo" xfId="9450" builtinId="8" hidden="1"/>
    <cellStyle name="Hipervínculo" xfId="9452" builtinId="8" hidden="1"/>
    <cellStyle name="Hipervínculo" xfId="9454" builtinId="8" hidden="1"/>
    <cellStyle name="Hipervínculo" xfId="9456" builtinId="8" hidden="1"/>
    <cellStyle name="Hipervínculo" xfId="9458" builtinId="8" hidden="1"/>
    <cellStyle name="Hipervínculo" xfId="9460" builtinId="8" hidden="1"/>
    <cellStyle name="Hipervínculo" xfId="9462" builtinId="8" hidden="1"/>
    <cellStyle name="Hipervínculo" xfId="9464" builtinId="8" hidden="1"/>
    <cellStyle name="Hipervínculo" xfId="9466" builtinId="8" hidden="1"/>
    <cellStyle name="Hipervínculo" xfId="9468" builtinId="8" hidden="1"/>
    <cellStyle name="Hipervínculo" xfId="9470" builtinId="8" hidden="1"/>
    <cellStyle name="Hipervínculo" xfId="9472" builtinId="8" hidden="1"/>
    <cellStyle name="Hipervínculo" xfId="9474" builtinId="8" hidden="1"/>
    <cellStyle name="Hipervínculo" xfId="9476" builtinId="8" hidden="1"/>
    <cellStyle name="Hipervínculo" xfId="9478" builtinId="8" hidden="1"/>
    <cellStyle name="Hipervínculo" xfId="9480" builtinId="8" hidden="1"/>
    <cellStyle name="Hipervínculo" xfId="9482" builtinId="8" hidden="1"/>
    <cellStyle name="Hipervínculo" xfId="9484" builtinId="8" hidden="1"/>
    <cellStyle name="Hipervínculo" xfId="9486" builtinId="8" hidden="1"/>
    <cellStyle name="Hipervínculo" xfId="9488" builtinId="8" hidden="1"/>
    <cellStyle name="Hipervínculo" xfId="9490" builtinId="8" hidden="1"/>
    <cellStyle name="Hipervínculo" xfId="9492" builtinId="8" hidden="1"/>
    <cellStyle name="Hipervínculo" xfId="9494" builtinId="8" hidden="1"/>
    <cellStyle name="Hipervínculo" xfId="9496" builtinId="8" hidden="1"/>
    <cellStyle name="Hipervínculo" xfId="9498" builtinId="8" hidden="1"/>
    <cellStyle name="Hipervínculo" xfId="9500" builtinId="8" hidden="1"/>
    <cellStyle name="Hipervínculo" xfId="9502" builtinId="8" hidden="1"/>
    <cellStyle name="Hipervínculo" xfId="9504" builtinId="8" hidden="1"/>
    <cellStyle name="Hipervínculo" xfId="9506" builtinId="8" hidden="1"/>
    <cellStyle name="Hipervínculo" xfId="9508" builtinId="8" hidden="1"/>
    <cellStyle name="Hipervínculo" xfId="9510" builtinId="8" hidden="1"/>
    <cellStyle name="Hipervínculo" xfId="9512" builtinId="8" hidden="1"/>
    <cellStyle name="Hipervínculo" xfId="9514" builtinId="8" hidden="1"/>
    <cellStyle name="Hipervínculo" xfId="9516" builtinId="8" hidden="1"/>
    <cellStyle name="Hipervínculo" xfId="9518" builtinId="8" hidden="1"/>
    <cellStyle name="Hipervínculo" xfId="9520" builtinId="8" hidden="1"/>
    <cellStyle name="Hipervínculo" xfId="9522" builtinId="8" hidden="1"/>
    <cellStyle name="Hipervínculo" xfId="9524" builtinId="8" hidden="1"/>
    <cellStyle name="Hipervínculo" xfId="9526" builtinId="8" hidden="1"/>
    <cellStyle name="Hipervínculo" xfId="9528" builtinId="8" hidden="1"/>
    <cellStyle name="Hipervínculo" xfId="9530" builtinId="8" hidden="1"/>
    <cellStyle name="Hipervínculo" xfId="9532" builtinId="8" hidden="1"/>
    <cellStyle name="Hipervínculo" xfId="9534" builtinId="8" hidden="1"/>
    <cellStyle name="Hipervínculo" xfId="9536" builtinId="8" hidden="1"/>
    <cellStyle name="Hipervínculo" xfId="9538" builtinId="8" hidden="1"/>
    <cellStyle name="Hipervínculo" xfId="9540" builtinId="8" hidden="1"/>
    <cellStyle name="Hipervínculo" xfId="9542" builtinId="8" hidden="1"/>
    <cellStyle name="Hipervínculo" xfId="9544" builtinId="8" hidden="1"/>
    <cellStyle name="Hipervínculo" xfId="9546" builtinId="8" hidden="1"/>
    <cellStyle name="Hipervínculo" xfId="9548" builtinId="8" hidden="1"/>
    <cellStyle name="Hipervínculo" xfId="9550" builtinId="8" hidden="1"/>
    <cellStyle name="Hipervínculo" xfId="9552" builtinId="8" hidden="1"/>
    <cellStyle name="Hipervínculo" xfId="9554" builtinId="8" hidden="1"/>
    <cellStyle name="Hipervínculo" xfId="9556" builtinId="8" hidden="1"/>
    <cellStyle name="Hipervínculo" xfId="9558" builtinId="8" hidden="1"/>
    <cellStyle name="Hipervínculo" xfId="9560" builtinId="8" hidden="1"/>
    <cellStyle name="Hipervínculo" xfId="9562" builtinId="8" hidden="1"/>
    <cellStyle name="Hipervínculo" xfId="9564" builtinId="8" hidden="1"/>
    <cellStyle name="Hipervínculo" xfId="9566" builtinId="8" hidden="1"/>
    <cellStyle name="Hipervínculo" xfId="9568" builtinId="8" hidden="1"/>
    <cellStyle name="Hipervínculo" xfId="9570" builtinId="8" hidden="1"/>
    <cellStyle name="Hipervínculo" xfId="9572" builtinId="8" hidden="1"/>
    <cellStyle name="Hipervínculo" xfId="9574" builtinId="8" hidden="1"/>
    <cellStyle name="Hipervínculo" xfId="9576" builtinId="8" hidden="1"/>
    <cellStyle name="Hipervínculo" xfId="9578" builtinId="8" hidden="1"/>
    <cellStyle name="Hipervínculo" xfId="9580" builtinId="8" hidden="1"/>
    <cellStyle name="Hipervínculo" xfId="9582" builtinId="8" hidden="1"/>
    <cellStyle name="Hipervínculo" xfId="9584" builtinId="8" hidden="1"/>
    <cellStyle name="Hipervínculo" xfId="9586" builtinId="8" hidden="1"/>
    <cellStyle name="Hipervínculo" xfId="9588" builtinId="8" hidden="1"/>
    <cellStyle name="Hipervínculo" xfId="9590" builtinId="8" hidden="1"/>
    <cellStyle name="Hipervínculo" xfId="9592" builtinId="8" hidden="1"/>
    <cellStyle name="Hipervínculo" xfId="9594" builtinId="8" hidden="1"/>
    <cellStyle name="Hipervínculo" xfId="9596" builtinId="8" hidden="1"/>
    <cellStyle name="Hipervínculo" xfId="9598" builtinId="8" hidden="1"/>
    <cellStyle name="Hipervínculo" xfId="9600" builtinId="8" hidden="1"/>
    <cellStyle name="Hipervínculo" xfId="9602" builtinId="8" hidden="1"/>
    <cellStyle name="Hipervínculo" xfId="9604" builtinId="8" hidden="1"/>
    <cellStyle name="Hipervínculo" xfId="9606" builtinId="8" hidden="1"/>
    <cellStyle name="Hipervínculo" xfId="9608" builtinId="8" hidden="1"/>
    <cellStyle name="Hipervínculo" xfId="9610" builtinId="8" hidden="1"/>
    <cellStyle name="Hipervínculo" xfId="9612" builtinId="8" hidden="1"/>
    <cellStyle name="Hipervínculo" xfId="9614" builtinId="8" hidden="1"/>
    <cellStyle name="Hipervínculo" xfId="9616" builtinId="8" hidden="1"/>
    <cellStyle name="Hipervínculo" xfId="9618" builtinId="8" hidden="1"/>
    <cellStyle name="Hipervínculo" xfId="9620" builtinId="8" hidden="1"/>
    <cellStyle name="Hipervínculo" xfId="9622" builtinId="8" hidden="1"/>
    <cellStyle name="Hipervínculo" xfId="9624" builtinId="8" hidden="1"/>
    <cellStyle name="Hipervínculo" xfId="9626" builtinId="8" hidden="1"/>
    <cellStyle name="Hipervínculo" xfId="9628" builtinId="8" hidden="1"/>
    <cellStyle name="Hipervínculo" xfId="9630" builtinId="8" hidden="1"/>
    <cellStyle name="Hipervínculo" xfId="9632" builtinId="8" hidden="1"/>
    <cellStyle name="Hipervínculo" xfId="9634" builtinId="8" hidden="1"/>
    <cellStyle name="Hipervínculo" xfId="9636" builtinId="8" hidden="1"/>
    <cellStyle name="Hipervínculo" xfId="9638" builtinId="8" hidden="1"/>
    <cellStyle name="Hipervínculo" xfId="9640" builtinId="8" hidden="1"/>
    <cellStyle name="Hipervínculo" xfId="9642" builtinId="8" hidden="1"/>
    <cellStyle name="Hipervínculo" xfId="9644" builtinId="8" hidden="1"/>
    <cellStyle name="Hipervínculo" xfId="9646" builtinId="8" hidden="1"/>
    <cellStyle name="Hipervínculo" xfId="9648" builtinId="8" hidden="1"/>
    <cellStyle name="Hipervínculo" xfId="9650" builtinId="8" hidden="1"/>
    <cellStyle name="Hipervínculo" xfId="9652" builtinId="8" hidden="1"/>
    <cellStyle name="Hipervínculo" xfId="9654" builtinId="8" hidden="1"/>
    <cellStyle name="Hipervínculo" xfId="9656" builtinId="8" hidden="1"/>
    <cellStyle name="Hipervínculo" xfId="9658" builtinId="8" hidden="1"/>
    <cellStyle name="Hipervínculo" xfId="9660" builtinId="8" hidden="1"/>
    <cellStyle name="Hipervínculo" xfId="9662" builtinId="8" hidden="1"/>
    <cellStyle name="Hipervínculo" xfId="9664" builtinId="8" hidden="1"/>
    <cellStyle name="Hipervínculo" xfId="9666" builtinId="8" hidden="1"/>
    <cellStyle name="Hipervínculo" xfId="9668" builtinId="8" hidden="1"/>
    <cellStyle name="Hipervínculo" xfId="9670" builtinId="8" hidden="1"/>
    <cellStyle name="Hipervínculo" xfId="9672" builtinId="8" hidden="1"/>
    <cellStyle name="Hipervínculo" xfId="9674" builtinId="8" hidden="1"/>
    <cellStyle name="Hipervínculo" xfId="9676" builtinId="8" hidden="1"/>
    <cellStyle name="Hipervínculo" xfId="9678" builtinId="8" hidden="1"/>
    <cellStyle name="Hipervínculo" xfId="9680" builtinId="8" hidden="1"/>
    <cellStyle name="Hipervínculo" xfId="9682" builtinId="8" hidden="1"/>
    <cellStyle name="Hipervínculo" xfId="9684" builtinId="8" hidden="1"/>
    <cellStyle name="Hipervínculo" xfId="9686" builtinId="8" hidden="1"/>
    <cellStyle name="Hipervínculo" xfId="9688" builtinId="8" hidden="1"/>
    <cellStyle name="Hipervínculo" xfId="9690" builtinId="8" hidden="1"/>
    <cellStyle name="Hipervínculo" xfId="9692" builtinId="8" hidden="1"/>
    <cellStyle name="Hipervínculo" xfId="9694" builtinId="8" hidden="1"/>
    <cellStyle name="Hipervínculo" xfId="9696" builtinId="8" hidden="1"/>
    <cellStyle name="Hipervínculo" xfId="9698" builtinId="8" hidden="1"/>
    <cellStyle name="Hipervínculo" xfId="9700" builtinId="8" hidden="1"/>
    <cellStyle name="Hipervínculo" xfId="9702" builtinId="8" hidden="1"/>
    <cellStyle name="Hipervínculo" xfId="9704" builtinId="8" hidden="1"/>
    <cellStyle name="Hipervínculo" xfId="9706" builtinId="8" hidden="1"/>
    <cellStyle name="Hipervínculo" xfId="9708" builtinId="8" hidden="1"/>
    <cellStyle name="Hipervínculo" xfId="9710" builtinId="8" hidden="1"/>
    <cellStyle name="Hipervínculo" xfId="9712" builtinId="8" hidden="1"/>
    <cellStyle name="Hipervínculo" xfId="9714" builtinId="8" hidden="1"/>
    <cellStyle name="Hipervínculo" xfId="9716" builtinId="8" hidden="1"/>
    <cellStyle name="Hipervínculo" xfId="9718" builtinId="8" hidden="1"/>
    <cellStyle name="Hipervínculo" xfId="9720" builtinId="8" hidden="1"/>
    <cellStyle name="Hipervínculo" xfId="9722" builtinId="8" hidden="1"/>
    <cellStyle name="Hipervínculo" xfId="9724" builtinId="8" hidden="1"/>
    <cellStyle name="Hipervínculo" xfId="9726" builtinId="8" hidden="1"/>
    <cellStyle name="Hipervínculo" xfId="9728" builtinId="8" hidden="1"/>
    <cellStyle name="Hipervínculo" xfId="9730" builtinId="8" hidden="1"/>
    <cellStyle name="Hipervínculo" xfId="9732" builtinId="8" hidden="1"/>
    <cellStyle name="Hipervínculo" xfId="9734" builtinId="8" hidden="1"/>
    <cellStyle name="Hipervínculo" xfId="9736" builtinId="8" hidden="1"/>
    <cellStyle name="Hipervínculo" xfId="9738" builtinId="8" hidden="1"/>
    <cellStyle name="Hipervínculo" xfId="9740" builtinId="8" hidden="1"/>
    <cellStyle name="Hipervínculo" xfId="9742" builtinId="8" hidden="1"/>
    <cellStyle name="Hipervínculo" xfId="9744" builtinId="8" hidden="1"/>
    <cellStyle name="Hipervínculo" xfId="9746" builtinId="8" hidden="1"/>
    <cellStyle name="Hipervínculo" xfId="9748" builtinId="8" hidden="1"/>
    <cellStyle name="Hipervínculo" xfId="9750" builtinId="8" hidden="1"/>
    <cellStyle name="Hipervínculo" xfId="9752" builtinId="8" hidden="1"/>
    <cellStyle name="Hipervínculo" xfId="9754" builtinId="8" hidden="1"/>
    <cellStyle name="Hipervínculo" xfId="9756" builtinId="8" hidden="1"/>
    <cellStyle name="Hipervínculo" xfId="9758" builtinId="8" hidden="1"/>
    <cellStyle name="Hipervínculo" xfId="9760" builtinId="8" hidden="1"/>
    <cellStyle name="Hipervínculo" xfId="9762" builtinId="8" hidden="1"/>
    <cellStyle name="Hipervínculo" xfId="9764" builtinId="8" hidden="1"/>
    <cellStyle name="Hipervínculo" xfId="9766" builtinId="8" hidden="1"/>
    <cellStyle name="Hipervínculo" xfId="9768" builtinId="8" hidden="1"/>
    <cellStyle name="Hipervínculo" xfId="9770" builtinId="8" hidden="1"/>
    <cellStyle name="Hipervínculo" xfId="9772" builtinId="8" hidden="1"/>
    <cellStyle name="Hipervínculo" xfId="9774" builtinId="8" hidden="1"/>
    <cellStyle name="Hipervínculo" xfId="9776" builtinId="8" hidden="1"/>
    <cellStyle name="Hipervínculo" xfId="9778" builtinId="8" hidden="1"/>
    <cellStyle name="Hipervínculo" xfId="9780" builtinId="8" hidden="1"/>
    <cellStyle name="Hipervínculo" xfId="9782" builtinId="8" hidden="1"/>
    <cellStyle name="Hipervínculo" xfId="9784" builtinId="8" hidden="1"/>
    <cellStyle name="Hipervínculo" xfId="9786" builtinId="8" hidden="1"/>
    <cellStyle name="Hipervínculo" xfId="9788" builtinId="8" hidden="1"/>
    <cellStyle name="Hipervínculo" xfId="9790" builtinId="8" hidden="1"/>
    <cellStyle name="Hipervínculo" xfId="9792" builtinId="8" hidden="1"/>
    <cellStyle name="Hipervínculo" xfId="9794" builtinId="8" hidden="1"/>
    <cellStyle name="Hipervínculo" xfId="9796" builtinId="8" hidden="1"/>
    <cellStyle name="Hipervínculo" xfId="9798" builtinId="8" hidden="1"/>
    <cellStyle name="Hipervínculo" xfId="9800" builtinId="8" hidden="1"/>
    <cellStyle name="Hipervínculo" xfId="9802" builtinId="8" hidden="1"/>
    <cellStyle name="Hipervínculo" xfId="9804" builtinId="8" hidden="1"/>
    <cellStyle name="Hipervínculo" xfId="9806" builtinId="8" hidden="1"/>
    <cellStyle name="Hipervínculo" xfId="9808" builtinId="8" hidden="1"/>
    <cellStyle name="Hipervínculo" xfId="9810" builtinId="8" hidden="1"/>
    <cellStyle name="Hipervínculo" xfId="9812" builtinId="8" hidden="1"/>
    <cellStyle name="Hipervínculo" xfId="9814" builtinId="8" hidden="1"/>
    <cellStyle name="Hipervínculo" xfId="9816" builtinId="8" hidden="1"/>
    <cellStyle name="Hipervínculo" xfId="9818" builtinId="8" hidden="1"/>
    <cellStyle name="Hipervínculo" xfId="9820" builtinId="8" hidden="1"/>
    <cellStyle name="Hipervínculo" xfId="9822" builtinId="8" hidden="1"/>
    <cellStyle name="Hipervínculo" xfId="9824" builtinId="8" hidden="1"/>
    <cellStyle name="Hipervínculo" xfId="9826" builtinId="8" hidden="1"/>
    <cellStyle name="Hipervínculo" xfId="9828" builtinId="8" hidden="1"/>
    <cellStyle name="Hipervínculo" xfId="9830" builtinId="8" hidden="1"/>
    <cellStyle name="Hipervínculo" xfId="9832" builtinId="8" hidden="1"/>
    <cellStyle name="Hipervínculo" xfId="9834" builtinId="8" hidden="1"/>
    <cellStyle name="Hipervínculo" xfId="9836" builtinId="8" hidden="1"/>
    <cellStyle name="Hipervínculo" xfId="9838" builtinId="8" hidden="1"/>
    <cellStyle name="Hipervínculo" xfId="9840" builtinId="8" hidden="1"/>
    <cellStyle name="Hipervínculo" xfId="9842" builtinId="8" hidden="1"/>
    <cellStyle name="Hipervínculo" xfId="9844" builtinId="8" hidden="1"/>
    <cellStyle name="Hipervínculo" xfId="9846" builtinId="8" hidden="1"/>
    <cellStyle name="Hipervínculo" xfId="9848" builtinId="8" hidden="1"/>
    <cellStyle name="Hipervínculo" xfId="9850" builtinId="8" hidden="1"/>
    <cellStyle name="Hipervínculo" xfId="9852" builtinId="8" hidden="1"/>
    <cellStyle name="Hipervínculo" xfId="9854" builtinId="8" hidden="1"/>
    <cellStyle name="Hipervínculo" xfId="9856" builtinId="8" hidden="1"/>
    <cellStyle name="Hipervínculo" xfId="9858" builtinId="8" hidden="1"/>
    <cellStyle name="Hipervínculo" xfId="9860" builtinId="8" hidden="1"/>
    <cellStyle name="Hipervínculo" xfId="9862" builtinId="8" hidden="1"/>
    <cellStyle name="Hipervínculo" xfId="9864" builtinId="8" hidden="1"/>
    <cellStyle name="Hipervínculo" xfId="986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Hipervínculo visitado" xfId="1199" builtinId="9" hidden="1"/>
    <cellStyle name="Hipervínculo visitado" xfId="1201" builtinId="9" hidden="1"/>
    <cellStyle name="Hipervínculo visitado" xfId="1203" builtinId="9" hidden="1"/>
    <cellStyle name="Hipervínculo visitado" xfId="1205" builtinId="9" hidden="1"/>
    <cellStyle name="Hipervínculo visitado" xfId="1207" builtinId="9" hidden="1"/>
    <cellStyle name="Hipervínculo visitado" xfId="1209" builtinId="9" hidden="1"/>
    <cellStyle name="Hipervínculo visitado" xfId="1211" builtinId="9" hidden="1"/>
    <cellStyle name="Hipervínculo visitado" xfId="1213" builtinId="9" hidden="1"/>
    <cellStyle name="Hipervínculo visitado" xfId="1215" builtinId="9" hidden="1"/>
    <cellStyle name="Hipervínculo visitado" xfId="1217" builtinId="9" hidden="1"/>
    <cellStyle name="Hipervínculo visitado" xfId="1219" builtinId="9" hidden="1"/>
    <cellStyle name="Hipervínculo visitado" xfId="1221" builtinId="9" hidden="1"/>
    <cellStyle name="Hipervínculo visitado" xfId="1223" builtinId="9" hidden="1"/>
    <cellStyle name="Hipervínculo visitado" xfId="1225" builtinId="9" hidden="1"/>
    <cellStyle name="Hipervínculo visitado" xfId="1227" builtinId="9" hidden="1"/>
    <cellStyle name="Hipervínculo visitado" xfId="1229" builtinId="9" hidden="1"/>
    <cellStyle name="Hipervínculo visitado" xfId="1231" builtinId="9" hidden="1"/>
    <cellStyle name="Hipervínculo visitado" xfId="1233" builtinId="9" hidden="1"/>
    <cellStyle name="Hipervínculo visitado" xfId="1235" builtinId="9" hidden="1"/>
    <cellStyle name="Hipervínculo visitado" xfId="1237" builtinId="9" hidden="1"/>
    <cellStyle name="Hipervínculo visitado" xfId="1239" builtinId="9" hidden="1"/>
    <cellStyle name="Hipervínculo visitado" xfId="1241" builtinId="9" hidden="1"/>
    <cellStyle name="Hipervínculo visitado" xfId="1243" builtinId="9" hidden="1"/>
    <cellStyle name="Hipervínculo visitado" xfId="1245" builtinId="9" hidden="1"/>
    <cellStyle name="Hipervínculo visitado" xfId="1247" builtinId="9" hidden="1"/>
    <cellStyle name="Hipervínculo visitado" xfId="1249" builtinId="9" hidden="1"/>
    <cellStyle name="Hipervínculo visitado" xfId="1251" builtinId="9" hidden="1"/>
    <cellStyle name="Hipervínculo visitado" xfId="1253" builtinId="9" hidden="1"/>
    <cellStyle name="Hipervínculo visitado" xfId="1255" builtinId="9" hidden="1"/>
    <cellStyle name="Hipervínculo visitado" xfId="1257" builtinId="9" hidden="1"/>
    <cellStyle name="Hipervínculo visitado" xfId="1259" builtinId="9" hidden="1"/>
    <cellStyle name="Hipervínculo visitado" xfId="1261" builtinId="9" hidden="1"/>
    <cellStyle name="Hipervínculo visitado" xfId="1263" builtinId="9" hidden="1"/>
    <cellStyle name="Hipervínculo visitado" xfId="1265" builtinId="9" hidden="1"/>
    <cellStyle name="Hipervínculo visitado" xfId="1267" builtinId="9" hidden="1"/>
    <cellStyle name="Hipervínculo visitado" xfId="1269" builtinId="9" hidden="1"/>
    <cellStyle name="Hipervínculo visitado" xfId="1271" builtinId="9" hidden="1"/>
    <cellStyle name="Hipervínculo visitado" xfId="1273" builtinId="9" hidden="1"/>
    <cellStyle name="Hipervínculo visitado" xfId="1275" builtinId="9" hidden="1"/>
    <cellStyle name="Hipervínculo visitado" xfId="1277" builtinId="9" hidden="1"/>
    <cellStyle name="Hipervínculo visitado" xfId="1279" builtinId="9" hidden="1"/>
    <cellStyle name="Hipervínculo visitado" xfId="1281" builtinId="9" hidden="1"/>
    <cellStyle name="Hipervínculo visitado" xfId="1283" builtinId="9" hidden="1"/>
    <cellStyle name="Hipervínculo visitado" xfId="1285" builtinId="9" hidden="1"/>
    <cellStyle name="Hipervínculo visitado" xfId="1287" builtinId="9" hidden="1"/>
    <cellStyle name="Hipervínculo visitado" xfId="1289" builtinId="9" hidden="1"/>
    <cellStyle name="Hipervínculo visitado" xfId="1291" builtinId="9" hidden="1"/>
    <cellStyle name="Hipervínculo visitado" xfId="1293" builtinId="9" hidden="1"/>
    <cellStyle name="Hipervínculo visitado" xfId="1295" builtinId="9" hidden="1"/>
    <cellStyle name="Hipervínculo visitado" xfId="1297" builtinId="9" hidden="1"/>
    <cellStyle name="Hipervínculo visitado" xfId="1299" builtinId="9" hidden="1"/>
    <cellStyle name="Hipervínculo visitado" xfId="1301" builtinId="9" hidden="1"/>
    <cellStyle name="Hipervínculo visitado" xfId="1303" builtinId="9" hidden="1"/>
    <cellStyle name="Hipervínculo visitado" xfId="1305" builtinId="9" hidden="1"/>
    <cellStyle name="Hipervínculo visitado" xfId="1307" builtinId="9" hidden="1"/>
    <cellStyle name="Hipervínculo visitado" xfId="1309" builtinId="9" hidden="1"/>
    <cellStyle name="Hipervínculo visitado" xfId="1311" builtinId="9" hidden="1"/>
    <cellStyle name="Hipervínculo visitado" xfId="1313" builtinId="9" hidden="1"/>
    <cellStyle name="Hipervínculo visitado" xfId="1315" builtinId="9" hidden="1"/>
    <cellStyle name="Hipervínculo visitado" xfId="1317" builtinId="9" hidden="1"/>
    <cellStyle name="Hipervínculo visitado" xfId="1319" builtinId="9" hidden="1"/>
    <cellStyle name="Hipervínculo visitado" xfId="1321" builtinId="9" hidden="1"/>
    <cellStyle name="Hipervínculo visitado" xfId="1323" builtinId="9" hidden="1"/>
    <cellStyle name="Hipervínculo visitado" xfId="1325" builtinId="9" hidden="1"/>
    <cellStyle name="Hipervínculo visitado" xfId="1327" builtinId="9" hidden="1"/>
    <cellStyle name="Hipervínculo visitado" xfId="1329" builtinId="9" hidden="1"/>
    <cellStyle name="Hipervínculo visitado" xfId="1331" builtinId="9" hidden="1"/>
    <cellStyle name="Hipervínculo visitado" xfId="1333" builtinId="9" hidden="1"/>
    <cellStyle name="Hipervínculo visitado" xfId="1335" builtinId="9" hidden="1"/>
    <cellStyle name="Hipervínculo visitado" xfId="1337" builtinId="9" hidden="1"/>
    <cellStyle name="Hipervínculo visitado" xfId="1339" builtinId="9" hidden="1"/>
    <cellStyle name="Hipervínculo visitado" xfId="1341" builtinId="9" hidden="1"/>
    <cellStyle name="Hipervínculo visitado" xfId="1343" builtinId="9" hidden="1"/>
    <cellStyle name="Hipervínculo visitado" xfId="1345" builtinId="9" hidden="1"/>
    <cellStyle name="Hipervínculo visitado" xfId="1347" builtinId="9" hidden="1"/>
    <cellStyle name="Hipervínculo visitado" xfId="1349" builtinId="9" hidden="1"/>
    <cellStyle name="Hipervínculo visitado" xfId="1351" builtinId="9" hidden="1"/>
    <cellStyle name="Hipervínculo visitado" xfId="1353" builtinId="9" hidden="1"/>
    <cellStyle name="Hipervínculo visitado" xfId="1355" builtinId="9" hidden="1"/>
    <cellStyle name="Hipervínculo visitado" xfId="1357" builtinId="9" hidden="1"/>
    <cellStyle name="Hipervínculo visitado" xfId="1359" builtinId="9" hidden="1"/>
    <cellStyle name="Hipervínculo visitado" xfId="1361" builtinId="9" hidden="1"/>
    <cellStyle name="Hipervínculo visitado" xfId="1363" builtinId="9" hidden="1"/>
    <cellStyle name="Hipervínculo visitado" xfId="1365" builtinId="9" hidden="1"/>
    <cellStyle name="Hipervínculo visitado" xfId="1367" builtinId="9" hidden="1"/>
    <cellStyle name="Hipervínculo visitado" xfId="1369" builtinId="9" hidden="1"/>
    <cellStyle name="Hipervínculo visitado" xfId="1371" builtinId="9" hidden="1"/>
    <cellStyle name="Hipervínculo visitado" xfId="1373" builtinId="9" hidden="1"/>
    <cellStyle name="Hipervínculo visitado" xfId="1375" builtinId="9" hidden="1"/>
    <cellStyle name="Hipervínculo visitado" xfId="1377" builtinId="9" hidden="1"/>
    <cellStyle name="Hipervínculo visitado" xfId="1379" builtinId="9" hidden="1"/>
    <cellStyle name="Hipervínculo visitado" xfId="1381" builtinId="9" hidden="1"/>
    <cellStyle name="Hipervínculo visitado" xfId="1383" builtinId="9" hidden="1"/>
    <cellStyle name="Hipervínculo visitado" xfId="1385" builtinId="9" hidden="1"/>
    <cellStyle name="Hipervínculo visitado" xfId="1387" builtinId="9" hidden="1"/>
    <cellStyle name="Hipervínculo visitado" xfId="1389" builtinId="9" hidden="1"/>
    <cellStyle name="Hipervínculo visitado" xfId="1391" builtinId="9" hidden="1"/>
    <cellStyle name="Hipervínculo visitado" xfId="1393" builtinId="9" hidden="1"/>
    <cellStyle name="Hipervínculo visitado" xfId="1395" builtinId="9" hidden="1"/>
    <cellStyle name="Hipervínculo visitado" xfId="1397" builtinId="9" hidden="1"/>
    <cellStyle name="Hipervínculo visitado" xfId="1399" builtinId="9" hidden="1"/>
    <cellStyle name="Hipervínculo visitado" xfId="1401" builtinId="9" hidden="1"/>
    <cellStyle name="Hipervínculo visitado" xfId="1403" builtinId="9" hidden="1"/>
    <cellStyle name="Hipervínculo visitado" xfId="1405" builtinId="9" hidden="1"/>
    <cellStyle name="Hipervínculo visitado" xfId="1407" builtinId="9" hidden="1"/>
    <cellStyle name="Hipervínculo visitado" xfId="1409" builtinId="9" hidden="1"/>
    <cellStyle name="Hipervínculo visitado" xfId="1411" builtinId="9" hidden="1"/>
    <cellStyle name="Hipervínculo visitado" xfId="1413" builtinId="9" hidden="1"/>
    <cellStyle name="Hipervínculo visitado" xfId="1415" builtinId="9" hidden="1"/>
    <cellStyle name="Hipervínculo visitado" xfId="1417" builtinId="9" hidden="1"/>
    <cellStyle name="Hipervínculo visitado" xfId="1419" builtinId="9" hidden="1"/>
    <cellStyle name="Hipervínculo visitado" xfId="1421" builtinId="9" hidden="1"/>
    <cellStyle name="Hipervínculo visitado" xfId="1423" builtinId="9" hidden="1"/>
    <cellStyle name="Hipervínculo visitado" xfId="1425" builtinId="9" hidden="1"/>
    <cellStyle name="Hipervínculo visitado" xfId="1427" builtinId="9" hidden="1"/>
    <cellStyle name="Hipervínculo visitado" xfId="1429" builtinId="9" hidden="1"/>
    <cellStyle name="Hipervínculo visitado" xfId="1431" builtinId="9" hidden="1"/>
    <cellStyle name="Hipervínculo visitado" xfId="1433" builtinId="9" hidden="1"/>
    <cellStyle name="Hipervínculo visitado" xfId="1435" builtinId="9" hidden="1"/>
    <cellStyle name="Hipervínculo visitado" xfId="1437" builtinId="9" hidden="1"/>
    <cellStyle name="Hipervínculo visitado" xfId="1439" builtinId="9" hidden="1"/>
    <cellStyle name="Hipervínculo visitado" xfId="1441" builtinId="9" hidden="1"/>
    <cellStyle name="Hipervínculo visitado" xfId="1443" builtinId="9" hidden="1"/>
    <cellStyle name="Hipervínculo visitado" xfId="1445" builtinId="9" hidden="1"/>
    <cellStyle name="Hipervínculo visitado" xfId="1447" builtinId="9" hidden="1"/>
    <cellStyle name="Hipervínculo visitado" xfId="1449" builtinId="9" hidden="1"/>
    <cellStyle name="Hipervínculo visitado" xfId="1451" builtinId="9" hidden="1"/>
    <cellStyle name="Hipervínculo visitado" xfId="1453" builtinId="9" hidden="1"/>
    <cellStyle name="Hipervínculo visitado" xfId="1455" builtinId="9" hidden="1"/>
    <cellStyle name="Hipervínculo visitado" xfId="1457" builtinId="9" hidden="1"/>
    <cellStyle name="Hipervínculo visitado" xfId="1459" builtinId="9" hidden="1"/>
    <cellStyle name="Hipervínculo visitado" xfId="1461" builtinId="9" hidden="1"/>
    <cellStyle name="Hipervínculo visitado" xfId="1463" builtinId="9" hidden="1"/>
    <cellStyle name="Hipervínculo visitado" xfId="1465" builtinId="9" hidden="1"/>
    <cellStyle name="Hipervínculo visitado" xfId="1467" builtinId="9" hidden="1"/>
    <cellStyle name="Hipervínculo visitado" xfId="1469" builtinId="9" hidden="1"/>
    <cellStyle name="Hipervínculo visitado" xfId="1471" builtinId="9" hidden="1"/>
    <cellStyle name="Hipervínculo visitado" xfId="1473" builtinId="9" hidden="1"/>
    <cellStyle name="Hipervínculo visitado" xfId="1475" builtinId="9" hidden="1"/>
    <cellStyle name="Hipervínculo visitado" xfId="1477" builtinId="9" hidden="1"/>
    <cellStyle name="Hipervínculo visitado" xfId="1479" builtinId="9" hidden="1"/>
    <cellStyle name="Hipervínculo visitado" xfId="1481" builtinId="9" hidden="1"/>
    <cellStyle name="Hipervínculo visitado" xfId="1483" builtinId="9" hidden="1"/>
    <cellStyle name="Hipervínculo visitado" xfId="1485" builtinId="9" hidden="1"/>
    <cellStyle name="Hipervínculo visitado" xfId="1487" builtinId="9" hidden="1"/>
    <cellStyle name="Hipervínculo visitado" xfId="1489" builtinId="9" hidden="1"/>
    <cellStyle name="Hipervínculo visitado" xfId="1491" builtinId="9" hidden="1"/>
    <cellStyle name="Hipervínculo visitado" xfId="1493" builtinId="9" hidden="1"/>
    <cellStyle name="Hipervínculo visitado" xfId="1495" builtinId="9" hidden="1"/>
    <cellStyle name="Hipervínculo visitado" xfId="1497" builtinId="9" hidden="1"/>
    <cellStyle name="Hipervínculo visitado" xfId="1499" builtinId="9" hidden="1"/>
    <cellStyle name="Hipervínculo visitado" xfId="1501" builtinId="9" hidden="1"/>
    <cellStyle name="Hipervínculo visitado" xfId="1503" builtinId="9" hidden="1"/>
    <cellStyle name="Hipervínculo visitado" xfId="1505" builtinId="9" hidden="1"/>
    <cellStyle name="Hipervínculo visitado" xfId="1507" builtinId="9" hidden="1"/>
    <cellStyle name="Hipervínculo visitado" xfId="1509" builtinId="9" hidden="1"/>
    <cellStyle name="Hipervínculo visitado" xfId="1511" builtinId="9" hidden="1"/>
    <cellStyle name="Hipervínculo visitado" xfId="1513" builtinId="9" hidden="1"/>
    <cellStyle name="Hipervínculo visitado" xfId="1515" builtinId="9" hidden="1"/>
    <cellStyle name="Hipervínculo visitado" xfId="1517" builtinId="9" hidden="1"/>
    <cellStyle name="Hipervínculo visitado" xfId="1519" builtinId="9" hidden="1"/>
    <cellStyle name="Hipervínculo visitado" xfId="1521" builtinId="9" hidden="1"/>
    <cellStyle name="Hipervínculo visitado" xfId="1523" builtinId="9" hidden="1"/>
    <cellStyle name="Hipervínculo visitado" xfId="1525" builtinId="9" hidden="1"/>
    <cellStyle name="Hipervínculo visitado" xfId="1527" builtinId="9" hidden="1"/>
    <cellStyle name="Hipervínculo visitado" xfId="1529" builtinId="9" hidden="1"/>
    <cellStyle name="Hipervínculo visitado" xfId="1531" builtinId="9" hidden="1"/>
    <cellStyle name="Hipervínculo visitado" xfId="1533" builtinId="9" hidden="1"/>
    <cellStyle name="Hipervínculo visitado" xfId="1535" builtinId="9" hidden="1"/>
    <cellStyle name="Hipervínculo visitado" xfId="1537" builtinId="9" hidden="1"/>
    <cellStyle name="Hipervínculo visitado" xfId="1539" builtinId="9" hidden="1"/>
    <cellStyle name="Hipervínculo visitado" xfId="1541" builtinId="9" hidden="1"/>
    <cellStyle name="Hipervínculo visitado" xfId="1543" builtinId="9" hidden="1"/>
    <cellStyle name="Hipervínculo visitado" xfId="1545" builtinId="9" hidden="1"/>
    <cellStyle name="Hipervínculo visitado" xfId="1547" builtinId="9" hidden="1"/>
    <cellStyle name="Hipervínculo visitado" xfId="1549" builtinId="9" hidden="1"/>
    <cellStyle name="Hipervínculo visitado" xfId="1551" builtinId="9" hidden="1"/>
    <cellStyle name="Hipervínculo visitado" xfId="1553" builtinId="9" hidden="1"/>
    <cellStyle name="Hipervínculo visitado" xfId="1555" builtinId="9" hidden="1"/>
    <cellStyle name="Hipervínculo visitado" xfId="1557" builtinId="9" hidden="1"/>
    <cellStyle name="Hipervínculo visitado" xfId="1559" builtinId="9" hidden="1"/>
    <cellStyle name="Hipervínculo visitado" xfId="1561" builtinId="9" hidden="1"/>
    <cellStyle name="Hipervínculo visitado" xfId="1563" builtinId="9" hidden="1"/>
    <cellStyle name="Hipervínculo visitado" xfId="1565" builtinId="9" hidden="1"/>
    <cellStyle name="Hipervínculo visitado" xfId="1567" builtinId="9" hidden="1"/>
    <cellStyle name="Hipervínculo visitado" xfId="1569" builtinId="9" hidden="1"/>
    <cellStyle name="Hipervínculo visitado" xfId="1571" builtinId="9" hidden="1"/>
    <cellStyle name="Hipervínculo visitado" xfId="1573" builtinId="9" hidden="1"/>
    <cellStyle name="Hipervínculo visitado" xfId="1575" builtinId="9" hidden="1"/>
    <cellStyle name="Hipervínculo visitado" xfId="1577" builtinId="9" hidden="1"/>
    <cellStyle name="Hipervínculo visitado" xfId="1579" builtinId="9" hidden="1"/>
    <cellStyle name="Hipervínculo visitado" xfId="1581" builtinId="9" hidden="1"/>
    <cellStyle name="Hipervínculo visitado" xfId="1583" builtinId="9" hidden="1"/>
    <cellStyle name="Hipervínculo visitado" xfId="1585" builtinId="9" hidden="1"/>
    <cellStyle name="Hipervínculo visitado" xfId="1587" builtinId="9" hidden="1"/>
    <cellStyle name="Hipervínculo visitado" xfId="1589" builtinId="9" hidden="1"/>
    <cellStyle name="Hipervínculo visitado" xfId="1591" builtinId="9" hidden="1"/>
    <cellStyle name="Hipervínculo visitado" xfId="1593" builtinId="9" hidden="1"/>
    <cellStyle name="Hipervínculo visitado" xfId="1595" builtinId="9" hidden="1"/>
    <cellStyle name="Hipervínculo visitado" xfId="1597" builtinId="9" hidden="1"/>
    <cellStyle name="Hipervínculo visitado" xfId="1599" builtinId="9" hidden="1"/>
    <cellStyle name="Hipervínculo visitado" xfId="1601" builtinId="9" hidden="1"/>
    <cellStyle name="Hipervínculo visitado" xfId="1603" builtinId="9" hidden="1"/>
    <cellStyle name="Hipervínculo visitado" xfId="1605" builtinId="9" hidden="1"/>
    <cellStyle name="Hipervínculo visitado" xfId="1607" builtinId="9" hidden="1"/>
    <cellStyle name="Hipervínculo visitado" xfId="1609" builtinId="9" hidden="1"/>
    <cellStyle name="Hipervínculo visitado" xfId="1611" builtinId="9" hidden="1"/>
    <cellStyle name="Hipervínculo visitado" xfId="1613" builtinId="9" hidden="1"/>
    <cellStyle name="Hipervínculo visitado" xfId="1615" builtinId="9" hidden="1"/>
    <cellStyle name="Hipervínculo visitado" xfId="1617" builtinId="9" hidden="1"/>
    <cellStyle name="Hipervínculo visitado" xfId="1619" builtinId="9" hidden="1"/>
    <cellStyle name="Hipervínculo visitado" xfId="1621" builtinId="9" hidden="1"/>
    <cellStyle name="Hipervínculo visitado" xfId="1623" builtinId="9" hidden="1"/>
    <cellStyle name="Hipervínculo visitado" xfId="1625" builtinId="9" hidden="1"/>
    <cellStyle name="Hipervínculo visitado" xfId="1627" builtinId="9" hidden="1"/>
    <cellStyle name="Hipervínculo visitado" xfId="1629" builtinId="9" hidden="1"/>
    <cellStyle name="Hipervínculo visitado" xfId="1631" builtinId="9" hidden="1"/>
    <cellStyle name="Hipervínculo visitado" xfId="1633" builtinId="9" hidden="1"/>
    <cellStyle name="Hipervínculo visitado" xfId="1635" builtinId="9" hidden="1"/>
    <cellStyle name="Hipervínculo visitado" xfId="1637" builtinId="9" hidden="1"/>
    <cellStyle name="Hipervínculo visitado" xfId="1639" builtinId="9" hidden="1"/>
    <cellStyle name="Hipervínculo visitado" xfId="1641" builtinId="9" hidden="1"/>
    <cellStyle name="Hipervínculo visitado" xfId="1643" builtinId="9" hidden="1"/>
    <cellStyle name="Hipervínculo visitado" xfId="1645" builtinId="9" hidden="1"/>
    <cellStyle name="Hipervínculo visitado" xfId="1647" builtinId="9" hidden="1"/>
    <cellStyle name="Hipervínculo visitado" xfId="1649" builtinId="9" hidden="1"/>
    <cellStyle name="Hipervínculo visitado" xfId="1651" builtinId="9" hidden="1"/>
    <cellStyle name="Hipervínculo visitado" xfId="1653" builtinId="9" hidden="1"/>
    <cellStyle name="Hipervínculo visitado" xfId="1655" builtinId="9" hidden="1"/>
    <cellStyle name="Hipervínculo visitado" xfId="1657" builtinId="9" hidden="1"/>
    <cellStyle name="Hipervínculo visitado" xfId="1659" builtinId="9" hidden="1"/>
    <cellStyle name="Hipervínculo visitado" xfId="1661" builtinId="9" hidden="1"/>
    <cellStyle name="Hipervínculo visitado" xfId="1663" builtinId="9" hidden="1"/>
    <cellStyle name="Hipervínculo visitado" xfId="1665" builtinId="9" hidden="1"/>
    <cellStyle name="Hipervínculo visitado" xfId="1667" builtinId="9" hidden="1"/>
    <cellStyle name="Hipervínculo visitado" xfId="1669" builtinId="9" hidden="1"/>
    <cellStyle name="Hipervínculo visitado" xfId="1671" builtinId="9" hidden="1"/>
    <cellStyle name="Hipervínculo visitado" xfId="1673" builtinId="9" hidden="1"/>
    <cellStyle name="Hipervínculo visitado" xfId="1675" builtinId="9" hidden="1"/>
    <cellStyle name="Hipervínculo visitado" xfId="1677" builtinId="9" hidden="1"/>
    <cellStyle name="Hipervínculo visitado" xfId="1679" builtinId="9" hidden="1"/>
    <cellStyle name="Hipervínculo visitado" xfId="1681" builtinId="9" hidden="1"/>
    <cellStyle name="Hipervínculo visitado" xfId="1683" builtinId="9" hidden="1"/>
    <cellStyle name="Hipervínculo visitado" xfId="1685" builtinId="9" hidden="1"/>
    <cellStyle name="Hipervínculo visitado" xfId="1687" builtinId="9" hidden="1"/>
    <cellStyle name="Hipervínculo visitado" xfId="1689" builtinId="9" hidden="1"/>
    <cellStyle name="Hipervínculo visitado" xfId="1691" builtinId="9" hidden="1"/>
    <cellStyle name="Hipervínculo visitado" xfId="1693" builtinId="9" hidden="1"/>
    <cellStyle name="Hipervínculo visitado" xfId="1695" builtinId="9" hidden="1"/>
    <cellStyle name="Hipervínculo visitado" xfId="1697" builtinId="9" hidden="1"/>
    <cellStyle name="Hipervínculo visitado" xfId="1699" builtinId="9" hidden="1"/>
    <cellStyle name="Hipervínculo visitado" xfId="1701" builtinId="9" hidden="1"/>
    <cellStyle name="Hipervínculo visitado" xfId="1703" builtinId="9" hidden="1"/>
    <cellStyle name="Hipervínculo visitado" xfId="1705" builtinId="9" hidden="1"/>
    <cellStyle name="Hipervínculo visitado" xfId="1707" builtinId="9" hidden="1"/>
    <cellStyle name="Hipervínculo visitado" xfId="1709" builtinId="9" hidden="1"/>
    <cellStyle name="Hipervínculo visitado" xfId="1711" builtinId="9" hidden="1"/>
    <cellStyle name="Hipervínculo visitado" xfId="1713" builtinId="9" hidden="1"/>
    <cellStyle name="Hipervínculo visitado" xfId="1715" builtinId="9" hidden="1"/>
    <cellStyle name="Hipervínculo visitado" xfId="1717" builtinId="9" hidden="1"/>
    <cellStyle name="Hipervínculo visitado" xfId="1719" builtinId="9" hidden="1"/>
    <cellStyle name="Hipervínculo visitado" xfId="1721" builtinId="9" hidden="1"/>
    <cellStyle name="Hipervínculo visitado" xfId="1723" builtinId="9" hidden="1"/>
    <cellStyle name="Hipervínculo visitado" xfId="1725" builtinId="9" hidden="1"/>
    <cellStyle name="Hipervínculo visitado" xfId="1727" builtinId="9" hidden="1"/>
    <cellStyle name="Hipervínculo visitado" xfId="1729" builtinId="9" hidden="1"/>
    <cellStyle name="Hipervínculo visitado" xfId="1731" builtinId="9" hidden="1"/>
    <cellStyle name="Hipervínculo visitado" xfId="1733" builtinId="9" hidden="1"/>
    <cellStyle name="Hipervínculo visitado" xfId="1735" builtinId="9" hidden="1"/>
    <cellStyle name="Hipervínculo visitado" xfId="1737" builtinId="9" hidden="1"/>
    <cellStyle name="Hipervínculo visitado" xfId="1739" builtinId="9" hidden="1"/>
    <cellStyle name="Hipervínculo visitado" xfId="1741" builtinId="9" hidden="1"/>
    <cellStyle name="Hipervínculo visitado" xfId="1743" builtinId="9" hidden="1"/>
    <cellStyle name="Hipervínculo visitado" xfId="1745" builtinId="9" hidden="1"/>
    <cellStyle name="Hipervínculo visitado" xfId="1747" builtinId="9" hidden="1"/>
    <cellStyle name="Hipervínculo visitado" xfId="1749" builtinId="9" hidden="1"/>
    <cellStyle name="Hipervínculo visitado" xfId="1751" builtinId="9" hidden="1"/>
    <cellStyle name="Hipervínculo visitado" xfId="1753" builtinId="9" hidden="1"/>
    <cellStyle name="Hipervínculo visitado" xfId="1755" builtinId="9" hidden="1"/>
    <cellStyle name="Hipervínculo visitado" xfId="1757" builtinId="9" hidden="1"/>
    <cellStyle name="Hipervínculo visitado" xfId="1759" builtinId="9" hidden="1"/>
    <cellStyle name="Hipervínculo visitado" xfId="1761" builtinId="9" hidden="1"/>
    <cellStyle name="Hipervínculo visitado" xfId="1763" builtinId="9" hidden="1"/>
    <cellStyle name="Hipervínculo visitado" xfId="1765" builtinId="9" hidden="1"/>
    <cellStyle name="Hipervínculo visitado" xfId="1767" builtinId="9" hidden="1"/>
    <cellStyle name="Hipervínculo visitado" xfId="1769" builtinId="9" hidden="1"/>
    <cellStyle name="Hipervínculo visitado" xfId="1771" builtinId="9" hidden="1"/>
    <cellStyle name="Hipervínculo visitado" xfId="1773" builtinId="9" hidden="1"/>
    <cellStyle name="Hipervínculo visitado" xfId="1775" builtinId="9" hidden="1"/>
    <cellStyle name="Hipervínculo visitado" xfId="1777" builtinId="9" hidden="1"/>
    <cellStyle name="Hipervínculo visitado" xfId="1779" builtinId="9" hidden="1"/>
    <cellStyle name="Hipervínculo visitado" xfId="1781" builtinId="9" hidden="1"/>
    <cellStyle name="Hipervínculo visitado" xfId="1783" builtinId="9" hidden="1"/>
    <cellStyle name="Hipervínculo visitado" xfId="1785" builtinId="9" hidden="1"/>
    <cellStyle name="Hipervínculo visitado" xfId="1787" builtinId="9" hidden="1"/>
    <cellStyle name="Hipervínculo visitado" xfId="1789" builtinId="9" hidden="1"/>
    <cellStyle name="Hipervínculo visitado" xfId="1791" builtinId="9" hidden="1"/>
    <cellStyle name="Hipervínculo visitado" xfId="1793" builtinId="9" hidden="1"/>
    <cellStyle name="Hipervínculo visitado" xfId="1795" builtinId="9" hidden="1"/>
    <cellStyle name="Hipervínculo visitado" xfId="1797" builtinId="9" hidden="1"/>
    <cellStyle name="Hipervínculo visitado" xfId="1799" builtinId="9" hidden="1"/>
    <cellStyle name="Hipervínculo visitado" xfId="1801" builtinId="9" hidden="1"/>
    <cellStyle name="Hipervínculo visitado" xfId="1803" builtinId="9" hidden="1"/>
    <cellStyle name="Hipervínculo visitado" xfId="1805" builtinId="9" hidden="1"/>
    <cellStyle name="Hipervínculo visitado" xfId="1807" builtinId="9" hidden="1"/>
    <cellStyle name="Hipervínculo visitado" xfId="1809" builtinId="9" hidden="1"/>
    <cellStyle name="Hipervínculo visitado" xfId="1811" builtinId="9" hidden="1"/>
    <cellStyle name="Hipervínculo visitado" xfId="1813" builtinId="9" hidden="1"/>
    <cellStyle name="Hipervínculo visitado" xfId="1815" builtinId="9" hidden="1"/>
    <cellStyle name="Hipervínculo visitado" xfId="1817" builtinId="9" hidden="1"/>
    <cellStyle name="Hipervínculo visitado" xfId="1819" builtinId="9" hidden="1"/>
    <cellStyle name="Hipervínculo visitado" xfId="1821" builtinId="9" hidden="1"/>
    <cellStyle name="Hipervínculo visitado" xfId="1823" builtinId="9" hidden="1"/>
    <cellStyle name="Hipervínculo visitado" xfId="1825" builtinId="9" hidden="1"/>
    <cellStyle name="Hipervínculo visitado" xfId="1827" builtinId="9" hidden="1"/>
    <cellStyle name="Hipervínculo visitado" xfId="1829" builtinId="9" hidden="1"/>
    <cellStyle name="Hipervínculo visitado" xfId="1831" builtinId="9" hidden="1"/>
    <cellStyle name="Hipervínculo visitado" xfId="1833" builtinId="9" hidden="1"/>
    <cellStyle name="Hipervínculo visitado" xfId="1835" builtinId="9" hidden="1"/>
    <cellStyle name="Hipervínculo visitado" xfId="1837" builtinId="9" hidden="1"/>
    <cellStyle name="Hipervínculo visitado" xfId="1839" builtinId="9" hidden="1"/>
    <cellStyle name="Hipervínculo visitado" xfId="1841" builtinId="9" hidden="1"/>
    <cellStyle name="Hipervínculo visitado" xfId="1843" builtinId="9" hidden="1"/>
    <cellStyle name="Hipervínculo visitado" xfId="1845" builtinId="9" hidden="1"/>
    <cellStyle name="Hipervínculo visitado" xfId="1847" builtinId="9" hidden="1"/>
    <cellStyle name="Hipervínculo visitado" xfId="1849" builtinId="9" hidden="1"/>
    <cellStyle name="Hipervínculo visitado" xfId="1851" builtinId="9" hidden="1"/>
    <cellStyle name="Hipervínculo visitado" xfId="1853" builtinId="9" hidden="1"/>
    <cellStyle name="Hipervínculo visitado" xfId="1855" builtinId="9" hidden="1"/>
    <cellStyle name="Hipervínculo visitado" xfId="1857" builtinId="9" hidden="1"/>
    <cellStyle name="Hipervínculo visitado" xfId="1859" builtinId="9" hidden="1"/>
    <cellStyle name="Hipervínculo visitado" xfId="1861" builtinId="9" hidden="1"/>
    <cellStyle name="Hipervínculo visitado" xfId="1863" builtinId="9" hidden="1"/>
    <cellStyle name="Hipervínculo visitado" xfId="1865" builtinId="9" hidden="1"/>
    <cellStyle name="Hipervínculo visitado" xfId="1867" builtinId="9" hidden="1"/>
    <cellStyle name="Hipervínculo visitado" xfId="1869" builtinId="9" hidden="1"/>
    <cellStyle name="Hipervínculo visitado" xfId="1871" builtinId="9" hidden="1"/>
    <cellStyle name="Hipervínculo visitado" xfId="1873" builtinId="9" hidden="1"/>
    <cellStyle name="Hipervínculo visitado" xfId="1875" builtinId="9" hidden="1"/>
    <cellStyle name="Hipervínculo visitado" xfId="1877" builtinId="9" hidden="1"/>
    <cellStyle name="Hipervínculo visitado" xfId="1879" builtinId="9" hidden="1"/>
    <cellStyle name="Hipervínculo visitado" xfId="1881" builtinId="9" hidden="1"/>
    <cellStyle name="Hipervínculo visitado" xfId="1883" builtinId="9" hidden="1"/>
    <cellStyle name="Hipervínculo visitado" xfId="1885" builtinId="9" hidden="1"/>
    <cellStyle name="Hipervínculo visitado" xfId="1887" builtinId="9" hidden="1"/>
    <cellStyle name="Hipervínculo visitado" xfId="1889" builtinId="9" hidden="1"/>
    <cellStyle name="Hipervínculo visitado" xfId="1891" builtinId="9" hidden="1"/>
    <cellStyle name="Hipervínculo visitado" xfId="1893" builtinId="9" hidden="1"/>
    <cellStyle name="Hipervínculo visitado" xfId="1895" builtinId="9" hidden="1"/>
    <cellStyle name="Hipervínculo visitado" xfId="1897" builtinId="9" hidden="1"/>
    <cellStyle name="Hipervínculo visitado" xfId="1899" builtinId="9" hidden="1"/>
    <cellStyle name="Hipervínculo visitado" xfId="1901" builtinId="9" hidden="1"/>
    <cellStyle name="Hipervínculo visitado" xfId="1903" builtinId="9" hidden="1"/>
    <cellStyle name="Hipervínculo visitado" xfId="1905" builtinId="9" hidden="1"/>
    <cellStyle name="Hipervínculo visitado" xfId="1907" builtinId="9" hidden="1"/>
    <cellStyle name="Hipervínculo visitado" xfId="1909" builtinId="9" hidden="1"/>
    <cellStyle name="Hipervínculo visitado" xfId="1911" builtinId="9" hidden="1"/>
    <cellStyle name="Hipervínculo visitado" xfId="1913" builtinId="9" hidden="1"/>
    <cellStyle name="Hipervínculo visitado" xfId="1915" builtinId="9" hidden="1"/>
    <cellStyle name="Hipervínculo visitado" xfId="1917" builtinId="9" hidden="1"/>
    <cellStyle name="Hipervínculo visitado" xfId="1919" builtinId="9" hidden="1"/>
    <cellStyle name="Hipervínculo visitado" xfId="1921" builtinId="9" hidden="1"/>
    <cellStyle name="Hipervínculo visitado" xfId="1923" builtinId="9" hidden="1"/>
    <cellStyle name="Hipervínculo visitado" xfId="1925" builtinId="9" hidden="1"/>
    <cellStyle name="Hipervínculo visitado" xfId="1927" builtinId="9" hidden="1"/>
    <cellStyle name="Hipervínculo visitado" xfId="1929" builtinId="9" hidden="1"/>
    <cellStyle name="Hipervínculo visitado" xfId="1931" builtinId="9" hidden="1"/>
    <cellStyle name="Hipervínculo visitado" xfId="1933" builtinId="9" hidden="1"/>
    <cellStyle name="Hipervínculo visitado" xfId="1935" builtinId="9" hidden="1"/>
    <cellStyle name="Hipervínculo visitado" xfId="1937" builtinId="9" hidden="1"/>
    <cellStyle name="Hipervínculo visitado" xfId="1939" builtinId="9" hidden="1"/>
    <cellStyle name="Hipervínculo visitado" xfId="1941" builtinId="9" hidden="1"/>
    <cellStyle name="Hipervínculo visitado" xfId="1943" builtinId="9" hidden="1"/>
    <cellStyle name="Hipervínculo visitado" xfId="1945" builtinId="9" hidden="1"/>
    <cellStyle name="Hipervínculo visitado" xfId="1947" builtinId="9" hidden="1"/>
    <cellStyle name="Hipervínculo visitado" xfId="1949" builtinId="9" hidden="1"/>
    <cellStyle name="Hipervínculo visitado" xfId="1951" builtinId="9" hidden="1"/>
    <cellStyle name="Hipervínculo visitado" xfId="1953" builtinId="9" hidden="1"/>
    <cellStyle name="Hipervínculo visitado" xfId="1955" builtinId="9" hidden="1"/>
    <cellStyle name="Hipervínculo visitado" xfId="1957" builtinId="9" hidden="1"/>
    <cellStyle name="Hipervínculo visitado" xfId="1959" builtinId="9" hidden="1"/>
    <cellStyle name="Hipervínculo visitado" xfId="1961" builtinId="9" hidden="1"/>
    <cellStyle name="Hipervínculo visitado" xfId="1963" builtinId="9" hidden="1"/>
    <cellStyle name="Hipervínculo visitado" xfId="1965" builtinId="9" hidden="1"/>
    <cellStyle name="Hipervínculo visitado" xfId="1967" builtinId="9" hidden="1"/>
    <cellStyle name="Hipervínculo visitado" xfId="1969" builtinId="9" hidden="1"/>
    <cellStyle name="Hipervínculo visitado" xfId="1971" builtinId="9" hidden="1"/>
    <cellStyle name="Hipervínculo visitado" xfId="1973" builtinId="9" hidden="1"/>
    <cellStyle name="Hipervínculo visitado" xfId="1975" builtinId="9" hidden="1"/>
    <cellStyle name="Hipervínculo visitado" xfId="1977" builtinId="9" hidden="1"/>
    <cellStyle name="Hipervínculo visitado" xfId="1979" builtinId="9" hidden="1"/>
    <cellStyle name="Hipervínculo visitado" xfId="198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" xfId="2091" builtinId="9" hidden="1"/>
    <cellStyle name="Hipervínculo visitado" xfId="2093" builtinId="9" hidden="1"/>
    <cellStyle name="Hipervínculo visitado" xfId="2095" builtinId="9" hidden="1"/>
    <cellStyle name="Hipervínculo visitado" xfId="2097" builtinId="9" hidden="1"/>
    <cellStyle name="Hipervínculo visitado" xfId="2099" builtinId="9" hidden="1"/>
    <cellStyle name="Hipervínculo visitado" xfId="2101" builtinId="9" hidden="1"/>
    <cellStyle name="Hipervínculo visitado" xfId="2103" builtinId="9" hidden="1"/>
    <cellStyle name="Hipervínculo visitado" xfId="2105" builtinId="9" hidden="1"/>
    <cellStyle name="Hipervínculo visitado" xfId="2107" builtinId="9" hidden="1"/>
    <cellStyle name="Hipervínculo visitado" xfId="2109" builtinId="9" hidden="1"/>
    <cellStyle name="Hipervínculo visitado" xfId="2111" builtinId="9" hidden="1"/>
    <cellStyle name="Hipervínculo visitado" xfId="2113" builtinId="9" hidden="1"/>
    <cellStyle name="Hipervínculo visitado" xfId="2115" builtinId="9" hidden="1"/>
    <cellStyle name="Hipervínculo visitado" xfId="2117" builtinId="9" hidden="1"/>
    <cellStyle name="Hipervínculo visitado" xfId="2119" builtinId="9" hidden="1"/>
    <cellStyle name="Hipervínculo visitado" xfId="2121" builtinId="9" hidden="1"/>
    <cellStyle name="Hipervínculo visitado" xfId="2123" builtinId="9" hidden="1"/>
    <cellStyle name="Hipervínculo visitado" xfId="2125" builtinId="9" hidden="1"/>
    <cellStyle name="Hipervínculo visitado" xfId="2127" builtinId="9" hidden="1"/>
    <cellStyle name="Hipervínculo visitado" xfId="2129" builtinId="9" hidden="1"/>
    <cellStyle name="Hipervínculo visitado" xfId="2131" builtinId="9" hidden="1"/>
    <cellStyle name="Hipervínculo visitado" xfId="2133" builtinId="9" hidden="1"/>
    <cellStyle name="Hipervínculo visitado" xfId="2135" builtinId="9" hidden="1"/>
    <cellStyle name="Hipervínculo visitado" xfId="2137" builtinId="9" hidden="1"/>
    <cellStyle name="Hipervínculo visitado" xfId="2139" builtinId="9" hidden="1"/>
    <cellStyle name="Hipervínculo visitado" xfId="2141" builtinId="9" hidden="1"/>
    <cellStyle name="Hipervínculo visitado" xfId="2143" builtinId="9" hidden="1"/>
    <cellStyle name="Hipervínculo visitado" xfId="2145" builtinId="9" hidden="1"/>
    <cellStyle name="Hipervínculo visitado" xfId="2147" builtinId="9" hidden="1"/>
    <cellStyle name="Hipervínculo visitado" xfId="2149" builtinId="9" hidden="1"/>
    <cellStyle name="Hipervínculo visitado" xfId="2151" builtinId="9" hidden="1"/>
    <cellStyle name="Hipervínculo visitado" xfId="2153" builtinId="9" hidden="1"/>
    <cellStyle name="Hipervínculo visitado" xfId="2155" builtinId="9" hidden="1"/>
    <cellStyle name="Hipervínculo visitado" xfId="2157" builtinId="9" hidden="1"/>
    <cellStyle name="Hipervínculo visitado" xfId="2159" builtinId="9" hidden="1"/>
    <cellStyle name="Hipervínculo visitado" xfId="2161" builtinId="9" hidden="1"/>
    <cellStyle name="Hipervínculo visitado" xfId="2163" builtinId="9" hidden="1"/>
    <cellStyle name="Hipervínculo visitado" xfId="2165" builtinId="9" hidden="1"/>
    <cellStyle name="Hipervínculo visitado" xfId="2167" builtinId="9" hidden="1"/>
    <cellStyle name="Hipervínculo visitado" xfId="2169" builtinId="9" hidden="1"/>
    <cellStyle name="Hipervínculo visitado" xfId="2171" builtinId="9" hidden="1"/>
    <cellStyle name="Hipervínculo visitado" xfId="2173" builtinId="9" hidden="1"/>
    <cellStyle name="Hipervínculo visitado" xfId="2175" builtinId="9" hidden="1"/>
    <cellStyle name="Hipervínculo visitado" xfId="2177" builtinId="9" hidden="1"/>
    <cellStyle name="Hipervínculo visitado" xfId="2179" builtinId="9" hidden="1"/>
    <cellStyle name="Hipervínculo visitado" xfId="2181" builtinId="9" hidden="1"/>
    <cellStyle name="Hipervínculo visitado" xfId="2183" builtinId="9" hidden="1"/>
    <cellStyle name="Hipervínculo visitado" xfId="2185" builtinId="9" hidden="1"/>
    <cellStyle name="Hipervínculo visitado" xfId="2187" builtinId="9" hidden="1"/>
    <cellStyle name="Hipervínculo visitado" xfId="2189" builtinId="9" hidden="1"/>
    <cellStyle name="Hipervínculo visitado" xfId="2191" builtinId="9" hidden="1"/>
    <cellStyle name="Hipervínculo visitado" xfId="2193" builtinId="9" hidden="1"/>
    <cellStyle name="Hipervínculo visitado" xfId="2195" builtinId="9" hidden="1"/>
    <cellStyle name="Hipervínculo visitado" xfId="2197" builtinId="9" hidden="1"/>
    <cellStyle name="Hipervínculo visitado" xfId="2199" builtinId="9" hidden="1"/>
    <cellStyle name="Hipervínculo visitado" xfId="2201" builtinId="9" hidden="1"/>
    <cellStyle name="Hipervínculo visitado" xfId="2203" builtinId="9" hidden="1"/>
    <cellStyle name="Hipervínculo visitado" xfId="2205" builtinId="9" hidden="1"/>
    <cellStyle name="Hipervínculo visitado" xfId="2207" builtinId="9" hidden="1"/>
    <cellStyle name="Hipervínculo visitado" xfId="2209" builtinId="9" hidden="1"/>
    <cellStyle name="Hipervínculo visitado" xfId="2211" builtinId="9" hidden="1"/>
    <cellStyle name="Hipervínculo visitado" xfId="2213" builtinId="9" hidden="1"/>
    <cellStyle name="Hipervínculo visitado" xfId="2215" builtinId="9" hidden="1"/>
    <cellStyle name="Hipervínculo visitado" xfId="2217" builtinId="9" hidden="1"/>
    <cellStyle name="Hipervínculo visitado" xfId="2219" builtinId="9" hidden="1"/>
    <cellStyle name="Hipervínculo visitado" xfId="2221" builtinId="9" hidden="1"/>
    <cellStyle name="Hipervínculo visitado" xfId="2223" builtinId="9" hidden="1"/>
    <cellStyle name="Hipervínculo visitado" xfId="2225" builtinId="9" hidden="1"/>
    <cellStyle name="Hipervínculo visitado" xfId="2227" builtinId="9" hidden="1"/>
    <cellStyle name="Hipervínculo visitado" xfId="2229" builtinId="9" hidden="1"/>
    <cellStyle name="Hipervínculo visitado" xfId="2231" builtinId="9" hidden="1"/>
    <cellStyle name="Hipervínculo visitado" xfId="2233" builtinId="9" hidden="1"/>
    <cellStyle name="Hipervínculo visitado" xfId="2235" builtinId="9" hidden="1"/>
    <cellStyle name="Hipervínculo visitado" xfId="2237" builtinId="9" hidden="1"/>
    <cellStyle name="Hipervínculo visitado" xfId="2239" builtinId="9" hidden="1"/>
    <cellStyle name="Hipervínculo visitado" xfId="2241" builtinId="9" hidden="1"/>
    <cellStyle name="Hipervínculo visitado" xfId="2243" builtinId="9" hidden="1"/>
    <cellStyle name="Hipervínculo visitado" xfId="2245" builtinId="9" hidden="1"/>
    <cellStyle name="Hipervínculo visitado" xfId="2247" builtinId="9" hidden="1"/>
    <cellStyle name="Hipervínculo visitado" xfId="2249" builtinId="9" hidden="1"/>
    <cellStyle name="Hipervínculo visitado" xfId="2251" builtinId="9" hidden="1"/>
    <cellStyle name="Hipervínculo visitado" xfId="2253" builtinId="9" hidden="1"/>
    <cellStyle name="Hipervínculo visitado" xfId="2255" builtinId="9" hidden="1"/>
    <cellStyle name="Hipervínculo visitado" xfId="2257" builtinId="9" hidden="1"/>
    <cellStyle name="Hipervínculo visitado" xfId="2259" builtinId="9" hidden="1"/>
    <cellStyle name="Hipervínculo visitado" xfId="2261" builtinId="9" hidden="1"/>
    <cellStyle name="Hipervínculo visitado" xfId="2263" builtinId="9" hidden="1"/>
    <cellStyle name="Hipervínculo visitado" xfId="2265" builtinId="9" hidden="1"/>
    <cellStyle name="Hipervínculo visitado" xfId="2267" builtinId="9" hidden="1"/>
    <cellStyle name="Hipervínculo visitado" xfId="2269" builtinId="9" hidden="1"/>
    <cellStyle name="Hipervínculo visitado" xfId="2271" builtinId="9" hidden="1"/>
    <cellStyle name="Hipervínculo visitado" xfId="2273" builtinId="9" hidden="1"/>
    <cellStyle name="Hipervínculo visitado" xfId="2275" builtinId="9" hidden="1"/>
    <cellStyle name="Hipervínculo visitado" xfId="2277" builtinId="9" hidden="1"/>
    <cellStyle name="Hipervínculo visitado" xfId="2279" builtinId="9" hidden="1"/>
    <cellStyle name="Hipervínculo visitado" xfId="2281" builtinId="9" hidden="1"/>
    <cellStyle name="Hipervínculo visitado" xfId="2283" builtinId="9" hidden="1"/>
    <cellStyle name="Hipervínculo visitado" xfId="2285" builtinId="9" hidden="1"/>
    <cellStyle name="Hipervínculo visitado" xfId="2287" builtinId="9" hidden="1"/>
    <cellStyle name="Hipervínculo visitado" xfId="2289" builtinId="9" hidden="1"/>
    <cellStyle name="Hipervínculo visitado" xfId="2291" builtinId="9" hidden="1"/>
    <cellStyle name="Hipervínculo visitado" xfId="2293" builtinId="9" hidden="1"/>
    <cellStyle name="Hipervínculo visitado" xfId="2295" builtinId="9" hidden="1"/>
    <cellStyle name="Hipervínculo visitado" xfId="2297" builtinId="9" hidden="1"/>
    <cellStyle name="Hipervínculo visitado" xfId="2299" builtinId="9" hidden="1"/>
    <cellStyle name="Hipervínculo visitado" xfId="2301" builtinId="9" hidden="1"/>
    <cellStyle name="Hipervínculo visitado" xfId="2303" builtinId="9" hidden="1"/>
    <cellStyle name="Hipervínculo visitado" xfId="2305" builtinId="9" hidden="1"/>
    <cellStyle name="Hipervínculo visitado" xfId="2307" builtinId="9" hidden="1"/>
    <cellStyle name="Hipervínculo visitado" xfId="2309" builtinId="9" hidden="1"/>
    <cellStyle name="Hipervínculo visitado" xfId="2311" builtinId="9" hidden="1"/>
    <cellStyle name="Hipervínculo visitado" xfId="2313" builtinId="9" hidden="1"/>
    <cellStyle name="Hipervínculo visitado" xfId="2315" builtinId="9" hidden="1"/>
    <cellStyle name="Hipervínculo visitado" xfId="2317" builtinId="9" hidden="1"/>
    <cellStyle name="Hipervínculo visitado" xfId="2319" builtinId="9" hidden="1"/>
    <cellStyle name="Hipervínculo visitado" xfId="2321" builtinId="9" hidden="1"/>
    <cellStyle name="Hipervínculo visitado" xfId="2323" builtinId="9" hidden="1"/>
    <cellStyle name="Hipervínculo visitado" xfId="2325" builtinId="9" hidden="1"/>
    <cellStyle name="Hipervínculo visitado" xfId="2327" builtinId="9" hidden="1"/>
    <cellStyle name="Hipervínculo visitado" xfId="2329" builtinId="9" hidden="1"/>
    <cellStyle name="Hipervínculo visitado" xfId="2331" builtinId="9" hidden="1"/>
    <cellStyle name="Hipervínculo visitado" xfId="2333" builtinId="9" hidden="1"/>
    <cellStyle name="Hipervínculo visitado" xfId="2335" builtinId="9" hidden="1"/>
    <cellStyle name="Hipervínculo visitado" xfId="2337" builtinId="9" hidden="1"/>
    <cellStyle name="Hipervínculo visitado" xfId="2339" builtinId="9" hidden="1"/>
    <cellStyle name="Hipervínculo visitado" xfId="2341" builtinId="9" hidden="1"/>
    <cellStyle name="Hipervínculo visitado" xfId="2343" builtinId="9" hidden="1"/>
    <cellStyle name="Hipervínculo visitado" xfId="2345" builtinId="9" hidden="1"/>
    <cellStyle name="Hipervínculo visitado" xfId="2347" builtinId="9" hidden="1"/>
    <cellStyle name="Hipervínculo visitado" xfId="2349" builtinId="9" hidden="1"/>
    <cellStyle name="Hipervínculo visitado" xfId="2351" builtinId="9" hidden="1"/>
    <cellStyle name="Hipervínculo visitado" xfId="2353" builtinId="9" hidden="1"/>
    <cellStyle name="Hipervínculo visitado" xfId="2355" builtinId="9" hidden="1"/>
    <cellStyle name="Hipervínculo visitado" xfId="2357" builtinId="9" hidden="1"/>
    <cellStyle name="Hipervínculo visitado" xfId="2359" builtinId="9" hidden="1"/>
    <cellStyle name="Hipervínculo visitado" xfId="2361" builtinId="9" hidden="1"/>
    <cellStyle name="Hipervínculo visitado" xfId="2363" builtinId="9" hidden="1"/>
    <cellStyle name="Hipervínculo visitado" xfId="2365" builtinId="9" hidden="1"/>
    <cellStyle name="Hipervínculo visitado" xfId="2367" builtinId="9" hidden="1"/>
    <cellStyle name="Hipervínculo visitado" xfId="2369" builtinId="9" hidden="1"/>
    <cellStyle name="Hipervínculo visitado" xfId="2371" builtinId="9" hidden="1"/>
    <cellStyle name="Hipervínculo visitado" xfId="2373" builtinId="9" hidden="1"/>
    <cellStyle name="Hipervínculo visitado" xfId="2375" builtinId="9" hidden="1"/>
    <cellStyle name="Hipervínculo visitado" xfId="2377" builtinId="9" hidden="1"/>
    <cellStyle name="Hipervínculo visitado" xfId="2379" builtinId="9" hidden="1"/>
    <cellStyle name="Hipervínculo visitado" xfId="2381" builtinId="9" hidden="1"/>
    <cellStyle name="Hipervínculo visitado" xfId="2383" builtinId="9" hidden="1"/>
    <cellStyle name="Hipervínculo visitado" xfId="2385" builtinId="9" hidden="1"/>
    <cellStyle name="Hipervínculo visitado" xfId="2387" builtinId="9" hidden="1"/>
    <cellStyle name="Hipervínculo visitado" xfId="2389" builtinId="9" hidden="1"/>
    <cellStyle name="Hipervínculo visitado" xfId="2391" builtinId="9" hidden="1"/>
    <cellStyle name="Hipervínculo visitado" xfId="2393" builtinId="9" hidden="1"/>
    <cellStyle name="Hipervínculo visitado" xfId="2395" builtinId="9" hidden="1"/>
    <cellStyle name="Hipervínculo visitado" xfId="2397" builtinId="9" hidden="1"/>
    <cellStyle name="Hipervínculo visitado" xfId="2399" builtinId="9" hidden="1"/>
    <cellStyle name="Hipervínculo visitado" xfId="2401" builtinId="9" hidden="1"/>
    <cellStyle name="Hipervínculo visitado" xfId="2403" builtinId="9" hidden="1"/>
    <cellStyle name="Hipervínculo visitado" xfId="2405" builtinId="9" hidden="1"/>
    <cellStyle name="Hipervínculo visitado" xfId="2407" builtinId="9" hidden="1"/>
    <cellStyle name="Hipervínculo visitado" xfId="2409" builtinId="9" hidden="1"/>
    <cellStyle name="Hipervínculo visitado" xfId="2411" builtinId="9" hidden="1"/>
    <cellStyle name="Hipervínculo visitado" xfId="2413" builtinId="9" hidden="1"/>
    <cellStyle name="Hipervínculo visitado" xfId="2415" builtinId="9" hidden="1"/>
    <cellStyle name="Hipervínculo visitado" xfId="2417" builtinId="9" hidden="1"/>
    <cellStyle name="Hipervínculo visitado" xfId="2419" builtinId="9" hidden="1"/>
    <cellStyle name="Hipervínculo visitado" xfId="2421" builtinId="9" hidden="1"/>
    <cellStyle name="Hipervínculo visitado" xfId="2423" builtinId="9" hidden="1"/>
    <cellStyle name="Hipervínculo visitado" xfId="2425" builtinId="9" hidden="1"/>
    <cellStyle name="Hipervínculo visitado" xfId="2427" builtinId="9" hidden="1"/>
    <cellStyle name="Hipervínculo visitado" xfId="2429" builtinId="9" hidden="1"/>
    <cellStyle name="Hipervínculo visitado" xfId="2431" builtinId="9" hidden="1"/>
    <cellStyle name="Hipervínculo visitado" xfId="2433" builtinId="9" hidden="1"/>
    <cellStyle name="Hipervínculo visitado" xfId="2435" builtinId="9" hidden="1"/>
    <cellStyle name="Hipervínculo visitado" xfId="2437" builtinId="9" hidden="1"/>
    <cellStyle name="Hipervínculo visitado" xfId="2439" builtinId="9" hidden="1"/>
    <cellStyle name="Hipervínculo visitado" xfId="2441" builtinId="9" hidden="1"/>
    <cellStyle name="Hipervínculo visitado" xfId="2443" builtinId="9" hidden="1"/>
    <cellStyle name="Hipervínculo visitado" xfId="2445" builtinId="9" hidden="1"/>
    <cellStyle name="Hipervínculo visitado" xfId="2447" builtinId="9" hidden="1"/>
    <cellStyle name="Hipervínculo visitado" xfId="2449" builtinId="9" hidden="1"/>
    <cellStyle name="Hipervínculo visitado" xfId="2451" builtinId="9" hidden="1"/>
    <cellStyle name="Hipervínculo visitado" xfId="2453" builtinId="9" hidden="1"/>
    <cellStyle name="Hipervínculo visitado" xfId="2455" builtinId="9" hidden="1"/>
    <cellStyle name="Hipervínculo visitado" xfId="2457" builtinId="9" hidden="1"/>
    <cellStyle name="Hipervínculo visitado" xfId="2459" builtinId="9" hidden="1"/>
    <cellStyle name="Hipervínculo visitado" xfId="2461" builtinId="9" hidden="1"/>
    <cellStyle name="Hipervínculo visitado" xfId="2463" builtinId="9" hidden="1"/>
    <cellStyle name="Hipervínculo visitado" xfId="2465" builtinId="9" hidden="1"/>
    <cellStyle name="Hipervínculo visitado" xfId="2467" builtinId="9" hidden="1"/>
    <cellStyle name="Hipervínculo visitado" xfId="2469" builtinId="9" hidden="1"/>
    <cellStyle name="Hipervínculo visitado" xfId="2471" builtinId="9" hidden="1"/>
    <cellStyle name="Hipervínculo visitado" xfId="2473" builtinId="9" hidden="1"/>
    <cellStyle name="Hipervínculo visitado" xfId="2475" builtinId="9" hidden="1"/>
    <cellStyle name="Hipervínculo visitado" xfId="2477" builtinId="9" hidden="1"/>
    <cellStyle name="Hipervínculo visitado" xfId="2479" builtinId="9" hidden="1"/>
    <cellStyle name="Hipervínculo visitado" xfId="2481" builtinId="9" hidden="1"/>
    <cellStyle name="Hipervínculo visitado" xfId="2483" builtinId="9" hidden="1"/>
    <cellStyle name="Hipervínculo visitado" xfId="2485" builtinId="9" hidden="1"/>
    <cellStyle name="Hipervínculo visitado" xfId="2487" builtinId="9" hidden="1"/>
    <cellStyle name="Hipervínculo visitado" xfId="2489" builtinId="9" hidden="1"/>
    <cellStyle name="Hipervínculo visitado" xfId="2491" builtinId="9" hidden="1"/>
    <cellStyle name="Hipervínculo visitado" xfId="2493" builtinId="9" hidden="1"/>
    <cellStyle name="Hipervínculo visitado" xfId="2495" builtinId="9" hidden="1"/>
    <cellStyle name="Hipervínculo visitado" xfId="2497" builtinId="9" hidden="1"/>
    <cellStyle name="Hipervínculo visitado" xfId="2499" builtinId="9" hidden="1"/>
    <cellStyle name="Hipervínculo visitado" xfId="2501" builtinId="9" hidden="1"/>
    <cellStyle name="Hipervínculo visitado" xfId="2503" builtinId="9" hidden="1"/>
    <cellStyle name="Hipervínculo visitado" xfId="2505" builtinId="9" hidden="1"/>
    <cellStyle name="Hipervínculo visitado" xfId="2507" builtinId="9" hidden="1"/>
    <cellStyle name="Hipervínculo visitado" xfId="2509" builtinId="9" hidden="1"/>
    <cellStyle name="Hipervínculo visitado" xfId="2511" builtinId="9" hidden="1"/>
    <cellStyle name="Hipervínculo visitado" xfId="2513" builtinId="9" hidden="1"/>
    <cellStyle name="Hipervínculo visitado" xfId="2515" builtinId="9" hidden="1"/>
    <cellStyle name="Hipervínculo visitado" xfId="2517" builtinId="9" hidden="1"/>
    <cellStyle name="Hipervínculo visitado" xfId="2519" builtinId="9" hidden="1"/>
    <cellStyle name="Hipervínculo visitado" xfId="2521" builtinId="9" hidden="1"/>
    <cellStyle name="Hipervínculo visitado" xfId="2523" builtinId="9" hidden="1"/>
    <cellStyle name="Hipervínculo visitado" xfId="2525" builtinId="9" hidden="1"/>
    <cellStyle name="Hipervínculo visitado" xfId="2527" builtinId="9" hidden="1"/>
    <cellStyle name="Hipervínculo visitado" xfId="2529" builtinId="9" hidden="1"/>
    <cellStyle name="Hipervínculo visitado" xfId="2531" builtinId="9" hidden="1"/>
    <cellStyle name="Hipervínculo visitado" xfId="2533" builtinId="9" hidden="1"/>
    <cellStyle name="Hipervínculo visitado" xfId="2535" builtinId="9" hidden="1"/>
    <cellStyle name="Hipervínculo visitado" xfId="2537" builtinId="9" hidden="1"/>
    <cellStyle name="Hipervínculo visitado" xfId="2539" builtinId="9" hidden="1"/>
    <cellStyle name="Hipervínculo visitado" xfId="2541" builtinId="9" hidden="1"/>
    <cellStyle name="Hipervínculo visitado" xfId="2543" builtinId="9" hidden="1"/>
    <cellStyle name="Hipervínculo visitado" xfId="2545" builtinId="9" hidden="1"/>
    <cellStyle name="Hipervínculo visitado" xfId="2547" builtinId="9" hidden="1"/>
    <cellStyle name="Hipervínculo visitado" xfId="2549" builtinId="9" hidden="1"/>
    <cellStyle name="Hipervínculo visitado" xfId="2551" builtinId="9" hidden="1"/>
    <cellStyle name="Hipervínculo visitado" xfId="2553" builtinId="9" hidden="1"/>
    <cellStyle name="Hipervínculo visitado" xfId="2555" builtinId="9" hidden="1"/>
    <cellStyle name="Hipervínculo visitado" xfId="2557" builtinId="9" hidden="1"/>
    <cellStyle name="Hipervínculo visitado" xfId="2559" builtinId="9" hidden="1"/>
    <cellStyle name="Hipervínculo visitado" xfId="2561" builtinId="9" hidden="1"/>
    <cellStyle name="Hipervínculo visitado" xfId="2563" builtinId="9" hidden="1"/>
    <cellStyle name="Hipervínculo visitado" xfId="2565" builtinId="9" hidden="1"/>
    <cellStyle name="Hipervínculo visitado" xfId="2567" builtinId="9" hidden="1"/>
    <cellStyle name="Hipervínculo visitado" xfId="2569" builtinId="9" hidden="1"/>
    <cellStyle name="Hipervínculo visitado" xfId="2571" builtinId="9" hidden="1"/>
    <cellStyle name="Hipervínculo visitado" xfId="2573" builtinId="9" hidden="1"/>
    <cellStyle name="Hipervínculo visitado" xfId="2575" builtinId="9" hidden="1"/>
    <cellStyle name="Hipervínculo visitado" xfId="2577" builtinId="9" hidden="1"/>
    <cellStyle name="Hipervínculo visitado" xfId="2579" builtinId="9" hidden="1"/>
    <cellStyle name="Hipervínculo visitado" xfId="2581" builtinId="9" hidden="1"/>
    <cellStyle name="Hipervínculo visitado" xfId="2583" builtinId="9" hidden="1"/>
    <cellStyle name="Hipervínculo visitado" xfId="2585" builtinId="9" hidden="1"/>
    <cellStyle name="Hipervínculo visitado" xfId="2587" builtinId="9" hidden="1"/>
    <cellStyle name="Hipervínculo visitado" xfId="2589" builtinId="9" hidden="1"/>
    <cellStyle name="Hipervínculo visitado" xfId="2591" builtinId="9" hidden="1"/>
    <cellStyle name="Hipervínculo visitado" xfId="2593" builtinId="9" hidden="1"/>
    <cellStyle name="Hipervínculo visitado" xfId="2595" builtinId="9" hidden="1"/>
    <cellStyle name="Hipervínculo visitado" xfId="2597" builtinId="9" hidden="1"/>
    <cellStyle name="Hipervínculo visitado" xfId="2599" builtinId="9" hidden="1"/>
    <cellStyle name="Hipervínculo visitado" xfId="2601" builtinId="9" hidden="1"/>
    <cellStyle name="Hipervínculo visitado" xfId="2603" builtinId="9" hidden="1"/>
    <cellStyle name="Hipervínculo visitado" xfId="2605" builtinId="9" hidden="1"/>
    <cellStyle name="Hipervínculo visitado" xfId="2607" builtinId="9" hidden="1"/>
    <cellStyle name="Hipervínculo visitado" xfId="2609" builtinId="9" hidden="1"/>
    <cellStyle name="Hipervínculo visitado" xfId="2611" builtinId="9" hidden="1"/>
    <cellStyle name="Hipervínculo visitado" xfId="2613" builtinId="9" hidden="1"/>
    <cellStyle name="Hipervínculo visitado" xfId="2615" builtinId="9" hidden="1"/>
    <cellStyle name="Hipervínculo visitado" xfId="2617" builtinId="9" hidden="1"/>
    <cellStyle name="Hipervínculo visitado" xfId="2619" builtinId="9" hidden="1"/>
    <cellStyle name="Hipervínculo visitado" xfId="2621" builtinId="9" hidden="1"/>
    <cellStyle name="Hipervínculo visitado" xfId="2623" builtinId="9" hidden="1"/>
    <cellStyle name="Hipervínculo visitado" xfId="2625" builtinId="9" hidden="1"/>
    <cellStyle name="Hipervínculo visitado" xfId="2627" builtinId="9" hidden="1"/>
    <cellStyle name="Hipervínculo visitado" xfId="2629" builtinId="9" hidden="1"/>
    <cellStyle name="Hipervínculo visitado" xfId="2631" builtinId="9" hidden="1"/>
    <cellStyle name="Hipervínculo visitado" xfId="2633" builtinId="9" hidden="1"/>
    <cellStyle name="Hipervínculo visitado" xfId="2635" builtinId="9" hidden="1"/>
    <cellStyle name="Hipervínculo visitado" xfId="2637" builtinId="9" hidden="1"/>
    <cellStyle name="Hipervínculo visitado" xfId="2639" builtinId="9" hidden="1"/>
    <cellStyle name="Hipervínculo visitado" xfId="2641" builtinId="9" hidden="1"/>
    <cellStyle name="Hipervínculo visitado" xfId="2643" builtinId="9" hidden="1"/>
    <cellStyle name="Hipervínculo visitado" xfId="2645" builtinId="9" hidden="1"/>
    <cellStyle name="Hipervínculo visitado" xfId="2647" builtinId="9" hidden="1"/>
    <cellStyle name="Hipervínculo visitado" xfId="2649" builtinId="9" hidden="1"/>
    <cellStyle name="Hipervínculo visitado" xfId="2651" builtinId="9" hidden="1"/>
    <cellStyle name="Hipervínculo visitado" xfId="2653" builtinId="9" hidden="1"/>
    <cellStyle name="Hipervínculo visitado" xfId="2655" builtinId="9" hidden="1"/>
    <cellStyle name="Hipervínculo visitado" xfId="2657" builtinId="9" hidden="1"/>
    <cellStyle name="Hipervínculo visitado" xfId="2659" builtinId="9" hidden="1"/>
    <cellStyle name="Hipervínculo visitado" xfId="2661" builtinId="9" hidden="1"/>
    <cellStyle name="Hipervínculo visitado" xfId="2663" builtinId="9" hidden="1"/>
    <cellStyle name="Hipervínculo visitado" xfId="2665" builtinId="9" hidden="1"/>
    <cellStyle name="Hipervínculo visitado" xfId="2667" builtinId="9" hidden="1"/>
    <cellStyle name="Hipervínculo visitado" xfId="2669" builtinId="9" hidden="1"/>
    <cellStyle name="Hipervínculo visitado" xfId="2671" builtinId="9" hidden="1"/>
    <cellStyle name="Hipervínculo visitado" xfId="2673" builtinId="9" hidden="1"/>
    <cellStyle name="Hipervínculo visitado" xfId="2675" builtinId="9" hidden="1"/>
    <cellStyle name="Hipervínculo visitado" xfId="2677" builtinId="9" hidden="1"/>
    <cellStyle name="Hipervínculo visitado" xfId="2679" builtinId="9" hidden="1"/>
    <cellStyle name="Hipervínculo visitado" xfId="2681" builtinId="9" hidden="1"/>
    <cellStyle name="Hipervínculo visitado" xfId="2683" builtinId="9" hidden="1"/>
    <cellStyle name="Hipervínculo visitado" xfId="2685" builtinId="9" hidden="1"/>
    <cellStyle name="Hipervínculo visitado" xfId="2687" builtinId="9" hidden="1"/>
    <cellStyle name="Hipervínculo visitado" xfId="2689" builtinId="9" hidden="1"/>
    <cellStyle name="Hipervínculo visitado" xfId="2691" builtinId="9" hidden="1"/>
    <cellStyle name="Hipervínculo visitado" xfId="2693" builtinId="9" hidden="1"/>
    <cellStyle name="Hipervínculo visitado" xfId="2695" builtinId="9" hidden="1"/>
    <cellStyle name="Hipervínculo visitado" xfId="2697" builtinId="9" hidden="1"/>
    <cellStyle name="Hipervínculo visitado" xfId="2699" builtinId="9" hidden="1"/>
    <cellStyle name="Hipervínculo visitado" xfId="2701" builtinId="9" hidden="1"/>
    <cellStyle name="Hipervínculo visitado" xfId="2703" builtinId="9" hidden="1"/>
    <cellStyle name="Hipervínculo visitado" xfId="2705" builtinId="9" hidden="1"/>
    <cellStyle name="Hipervínculo visitado" xfId="2707" builtinId="9" hidden="1"/>
    <cellStyle name="Hipervínculo visitado" xfId="2709" builtinId="9" hidden="1"/>
    <cellStyle name="Hipervínculo visitado" xfId="2711" builtinId="9" hidden="1"/>
    <cellStyle name="Hipervínculo visitado" xfId="2713" builtinId="9" hidden="1"/>
    <cellStyle name="Hipervínculo visitado" xfId="2715" builtinId="9" hidden="1"/>
    <cellStyle name="Hipervínculo visitado" xfId="2717" builtinId="9" hidden="1"/>
    <cellStyle name="Hipervínculo visitado" xfId="2719" builtinId="9" hidden="1"/>
    <cellStyle name="Hipervínculo visitado" xfId="2721" builtinId="9" hidden="1"/>
    <cellStyle name="Hipervínculo visitado" xfId="2723" builtinId="9" hidden="1"/>
    <cellStyle name="Hipervínculo visitado" xfId="2725" builtinId="9" hidden="1"/>
    <cellStyle name="Hipervínculo visitado" xfId="2727" builtinId="9" hidden="1"/>
    <cellStyle name="Hipervínculo visitado" xfId="2729" builtinId="9" hidden="1"/>
    <cellStyle name="Hipervínculo visitado" xfId="2731" builtinId="9" hidden="1"/>
    <cellStyle name="Hipervínculo visitado" xfId="2733" builtinId="9" hidden="1"/>
    <cellStyle name="Hipervínculo visitado" xfId="2735" builtinId="9" hidden="1"/>
    <cellStyle name="Hipervínculo visitado" xfId="2737" builtinId="9" hidden="1"/>
    <cellStyle name="Hipervínculo visitado" xfId="2739" builtinId="9" hidden="1"/>
    <cellStyle name="Hipervínculo visitado" xfId="2741" builtinId="9" hidden="1"/>
    <cellStyle name="Hipervínculo visitado" xfId="2743" builtinId="9" hidden="1"/>
    <cellStyle name="Hipervínculo visitado" xfId="2745" builtinId="9" hidden="1"/>
    <cellStyle name="Hipervínculo visitado" xfId="2747" builtinId="9" hidden="1"/>
    <cellStyle name="Hipervínculo visitado" xfId="2749" builtinId="9" hidden="1"/>
    <cellStyle name="Hipervínculo visitado" xfId="2751" builtinId="9" hidden="1"/>
    <cellStyle name="Hipervínculo visitado" xfId="2753" builtinId="9" hidden="1"/>
    <cellStyle name="Hipervínculo visitado" xfId="2755" builtinId="9" hidden="1"/>
    <cellStyle name="Hipervínculo visitado" xfId="2757" builtinId="9" hidden="1"/>
    <cellStyle name="Hipervínculo visitado" xfId="2759" builtinId="9" hidden="1"/>
    <cellStyle name="Hipervínculo visitado" xfId="2761" builtinId="9" hidden="1"/>
    <cellStyle name="Hipervínculo visitado" xfId="2763" builtinId="9" hidden="1"/>
    <cellStyle name="Hipervínculo visitado" xfId="2765" builtinId="9" hidden="1"/>
    <cellStyle name="Hipervínculo visitado" xfId="2767" builtinId="9" hidden="1"/>
    <cellStyle name="Hipervínculo visitado" xfId="2769" builtinId="9" hidden="1"/>
    <cellStyle name="Hipervínculo visitado" xfId="2771" builtinId="9" hidden="1"/>
    <cellStyle name="Hipervínculo visitado" xfId="2773" builtinId="9" hidden="1"/>
    <cellStyle name="Hipervínculo visitado" xfId="2775" builtinId="9" hidden="1"/>
    <cellStyle name="Hipervínculo visitado" xfId="2777" builtinId="9" hidden="1"/>
    <cellStyle name="Hipervínculo visitado" xfId="2779" builtinId="9" hidden="1"/>
    <cellStyle name="Hipervínculo visitado" xfId="2781" builtinId="9" hidden="1"/>
    <cellStyle name="Hipervínculo visitado" xfId="2783" builtinId="9" hidden="1"/>
    <cellStyle name="Hipervínculo visitado" xfId="2785" builtinId="9" hidden="1"/>
    <cellStyle name="Hipervínculo visitado" xfId="2787" builtinId="9" hidden="1"/>
    <cellStyle name="Hipervínculo visitado" xfId="2789" builtinId="9" hidden="1"/>
    <cellStyle name="Hipervínculo visitado" xfId="2791" builtinId="9" hidden="1"/>
    <cellStyle name="Hipervínculo visitado" xfId="2793" builtinId="9" hidden="1"/>
    <cellStyle name="Hipervínculo visitado" xfId="2795" builtinId="9" hidden="1"/>
    <cellStyle name="Hipervínculo visitado" xfId="2797" builtinId="9" hidden="1"/>
    <cellStyle name="Hipervínculo visitado" xfId="2799" builtinId="9" hidden="1"/>
    <cellStyle name="Hipervínculo visitado" xfId="2801" builtinId="9" hidden="1"/>
    <cellStyle name="Hipervínculo visitado" xfId="2803" builtinId="9" hidden="1"/>
    <cellStyle name="Hipervínculo visitado" xfId="2805" builtinId="9" hidden="1"/>
    <cellStyle name="Hipervínculo visitado" xfId="2807" builtinId="9" hidden="1"/>
    <cellStyle name="Hipervínculo visitado" xfId="2809" builtinId="9" hidden="1"/>
    <cellStyle name="Hipervínculo visitado" xfId="2811" builtinId="9" hidden="1"/>
    <cellStyle name="Hipervínculo visitado" xfId="2813" builtinId="9" hidden="1"/>
    <cellStyle name="Hipervínculo visitado" xfId="2815" builtinId="9" hidden="1"/>
    <cellStyle name="Hipervínculo visitado" xfId="2817" builtinId="9" hidden="1"/>
    <cellStyle name="Hipervínculo visitado" xfId="2819" builtinId="9" hidden="1"/>
    <cellStyle name="Hipervínculo visitado" xfId="2821" builtinId="9" hidden="1"/>
    <cellStyle name="Hipervínculo visitado" xfId="2823" builtinId="9" hidden="1"/>
    <cellStyle name="Hipervínculo visitado" xfId="2825" builtinId="9" hidden="1"/>
    <cellStyle name="Hipervínculo visitado" xfId="2827" builtinId="9" hidden="1"/>
    <cellStyle name="Hipervínculo visitado" xfId="2829" builtinId="9" hidden="1"/>
    <cellStyle name="Hipervínculo visitado" xfId="2831" builtinId="9" hidden="1"/>
    <cellStyle name="Hipervínculo visitado" xfId="2833" builtinId="9" hidden="1"/>
    <cellStyle name="Hipervínculo visitado" xfId="2835" builtinId="9" hidden="1"/>
    <cellStyle name="Hipervínculo visitado" xfId="2837" builtinId="9" hidden="1"/>
    <cellStyle name="Hipervínculo visitado" xfId="2839" builtinId="9" hidden="1"/>
    <cellStyle name="Hipervínculo visitado" xfId="2841" builtinId="9" hidden="1"/>
    <cellStyle name="Hipervínculo visitado" xfId="2843" builtinId="9" hidden="1"/>
    <cellStyle name="Hipervínculo visitado" xfId="2845" builtinId="9" hidden="1"/>
    <cellStyle name="Hipervínculo visitado" xfId="2847" builtinId="9" hidden="1"/>
    <cellStyle name="Hipervínculo visitado" xfId="2849" builtinId="9" hidden="1"/>
    <cellStyle name="Hipervínculo visitado" xfId="2851" builtinId="9" hidden="1"/>
    <cellStyle name="Hipervínculo visitado" xfId="2853" builtinId="9" hidden="1"/>
    <cellStyle name="Hipervínculo visitado" xfId="2855" builtinId="9" hidden="1"/>
    <cellStyle name="Hipervínculo visitado" xfId="2857" builtinId="9" hidden="1"/>
    <cellStyle name="Hipervínculo visitado" xfId="2859" builtinId="9" hidden="1"/>
    <cellStyle name="Hipervínculo visitado" xfId="2861" builtinId="9" hidden="1"/>
    <cellStyle name="Hipervínculo visitado" xfId="2863" builtinId="9" hidden="1"/>
    <cellStyle name="Hipervínculo visitado" xfId="2865" builtinId="9" hidden="1"/>
    <cellStyle name="Hipervínculo visitado" xfId="2867" builtinId="9" hidden="1"/>
    <cellStyle name="Hipervínculo visitado" xfId="2869" builtinId="9" hidden="1"/>
    <cellStyle name="Hipervínculo visitado" xfId="2871" builtinId="9" hidden="1"/>
    <cellStyle name="Hipervínculo visitado" xfId="2873" builtinId="9" hidden="1"/>
    <cellStyle name="Hipervínculo visitado" xfId="2875" builtinId="9" hidden="1"/>
    <cellStyle name="Hipervínculo visitado" xfId="2877" builtinId="9" hidden="1"/>
    <cellStyle name="Hipervínculo visitado" xfId="2879" builtinId="9" hidden="1"/>
    <cellStyle name="Hipervínculo visitado" xfId="2881" builtinId="9" hidden="1"/>
    <cellStyle name="Hipervínculo visitado" xfId="2883" builtinId="9" hidden="1"/>
    <cellStyle name="Hipervínculo visitado" xfId="2885" builtinId="9" hidden="1"/>
    <cellStyle name="Hipervínculo visitado" xfId="2887" builtinId="9" hidden="1"/>
    <cellStyle name="Hipervínculo visitado" xfId="2889" builtinId="9" hidden="1"/>
    <cellStyle name="Hipervínculo visitado" xfId="2891" builtinId="9" hidden="1"/>
    <cellStyle name="Hipervínculo visitado" xfId="2893" builtinId="9" hidden="1"/>
    <cellStyle name="Hipervínculo visitado" xfId="2895" builtinId="9" hidden="1"/>
    <cellStyle name="Hipervínculo visitado" xfId="2897" builtinId="9" hidden="1"/>
    <cellStyle name="Hipervínculo visitado" xfId="2899" builtinId="9" hidden="1"/>
    <cellStyle name="Hipervínculo visitado" xfId="2901" builtinId="9" hidden="1"/>
    <cellStyle name="Hipervínculo visitado" xfId="2903" builtinId="9" hidden="1"/>
    <cellStyle name="Hipervínculo visitado" xfId="2905" builtinId="9" hidden="1"/>
    <cellStyle name="Hipervínculo visitado" xfId="2907" builtinId="9" hidden="1"/>
    <cellStyle name="Hipervínculo visitado" xfId="2909" builtinId="9" hidden="1"/>
    <cellStyle name="Hipervínculo visitado" xfId="2911" builtinId="9" hidden="1"/>
    <cellStyle name="Hipervínculo visitado" xfId="2913" builtinId="9" hidden="1"/>
    <cellStyle name="Hipervínculo visitado" xfId="2915" builtinId="9" hidden="1"/>
    <cellStyle name="Hipervínculo visitado" xfId="2917" builtinId="9" hidden="1"/>
    <cellStyle name="Hipervínculo visitado" xfId="2919" builtinId="9" hidden="1"/>
    <cellStyle name="Hipervínculo visitado" xfId="2921" builtinId="9" hidden="1"/>
    <cellStyle name="Hipervínculo visitado" xfId="2923" builtinId="9" hidden="1"/>
    <cellStyle name="Hipervínculo visitado" xfId="2925" builtinId="9" hidden="1"/>
    <cellStyle name="Hipervínculo visitado" xfId="2927" builtinId="9" hidden="1"/>
    <cellStyle name="Hipervínculo visitado" xfId="2929" builtinId="9" hidden="1"/>
    <cellStyle name="Hipervínculo visitado" xfId="2931" builtinId="9" hidden="1"/>
    <cellStyle name="Hipervínculo visitado" xfId="2933" builtinId="9" hidden="1"/>
    <cellStyle name="Hipervínculo visitado" xfId="2935" builtinId="9" hidden="1"/>
    <cellStyle name="Hipervínculo visitado" xfId="2937" builtinId="9" hidden="1"/>
    <cellStyle name="Hipervínculo visitado" xfId="2939" builtinId="9" hidden="1"/>
    <cellStyle name="Hipervínculo visitado" xfId="2941" builtinId="9" hidden="1"/>
    <cellStyle name="Hipervínculo visitado" xfId="2943" builtinId="9" hidden="1"/>
    <cellStyle name="Hipervínculo visitado" xfId="2945" builtinId="9" hidden="1"/>
    <cellStyle name="Hipervínculo visitado" xfId="2947" builtinId="9" hidden="1"/>
    <cellStyle name="Hipervínculo visitado" xfId="2949" builtinId="9" hidden="1"/>
    <cellStyle name="Hipervínculo visitado" xfId="2951" builtinId="9" hidden="1"/>
    <cellStyle name="Hipervínculo visitado" xfId="2953" builtinId="9" hidden="1"/>
    <cellStyle name="Hipervínculo visitado" xfId="2955" builtinId="9" hidden="1"/>
    <cellStyle name="Hipervínculo visitado" xfId="2957" builtinId="9" hidden="1"/>
    <cellStyle name="Hipervínculo visitado" xfId="2959" builtinId="9" hidden="1"/>
    <cellStyle name="Hipervínculo visitado" xfId="2961" builtinId="9" hidden="1"/>
    <cellStyle name="Hipervínculo visitado" xfId="2963" builtinId="9" hidden="1"/>
    <cellStyle name="Hipervínculo visitado" xfId="2965" builtinId="9" hidden="1"/>
    <cellStyle name="Hipervínculo visitado" xfId="2967" builtinId="9" hidden="1"/>
    <cellStyle name="Hipervínculo visitado" xfId="2969" builtinId="9" hidden="1"/>
    <cellStyle name="Hipervínculo visitado" xfId="2971" builtinId="9" hidden="1"/>
    <cellStyle name="Hipervínculo visitado" xfId="2973" builtinId="9" hidden="1"/>
    <cellStyle name="Hipervínculo visitado" xfId="2975" builtinId="9" hidden="1"/>
    <cellStyle name="Hipervínculo visitado" xfId="2977" builtinId="9" hidden="1"/>
    <cellStyle name="Hipervínculo visitado" xfId="2979" builtinId="9" hidden="1"/>
    <cellStyle name="Hipervínculo visitado" xfId="2981" builtinId="9" hidden="1"/>
    <cellStyle name="Hipervínculo visitado" xfId="2983" builtinId="9" hidden="1"/>
    <cellStyle name="Hipervínculo visitado" xfId="2985" builtinId="9" hidden="1"/>
    <cellStyle name="Hipervínculo visitado" xfId="2987" builtinId="9" hidden="1"/>
    <cellStyle name="Hipervínculo visitado" xfId="2989" builtinId="9" hidden="1"/>
    <cellStyle name="Hipervínculo visitado" xfId="2991" builtinId="9" hidden="1"/>
    <cellStyle name="Hipervínculo visitado" xfId="2993" builtinId="9" hidden="1"/>
    <cellStyle name="Hipervínculo visitado" xfId="2995" builtinId="9" hidden="1"/>
    <cellStyle name="Hipervínculo visitado" xfId="2997" builtinId="9" hidden="1"/>
    <cellStyle name="Hipervínculo visitado" xfId="2999" builtinId="9" hidden="1"/>
    <cellStyle name="Hipervínculo visitado" xfId="3001" builtinId="9" hidden="1"/>
    <cellStyle name="Hipervínculo visitado" xfId="3003" builtinId="9" hidden="1"/>
    <cellStyle name="Hipervínculo visitado" xfId="3005" builtinId="9" hidden="1"/>
    <cellStyle name="Hipervínculo visitado" xfId="3007" builtinId="9" hidden="1"/>
    <cellStyle name="Hipervínculo visitado" xfId="3009" builtinId="9" hidden="1"/>
    <cellStyle name="Hipervínculo visitado" xfId="3011" builtinId="9" hidden="1"/>
    <cellStyle name="Hipervínculo visitado" xfId="3013" builtinId="9" hidden="1"/>
    <cellStyle name="Hipervínculo visitado" xfId="3015" builtinId="9" hidden="1"/>
    <cellStyle name="Hipervínculo visitado" xfId="3017" builtinId="9" hidden="1"/>
    <cellStyle name="Hipervínculo visitado" xfId="3019" builtinId="9" hidden="1"/>
    <cellStyle name="Hipervínculo visitado" xfId="3021" builtinId="9" hidden="1"/>
    <cellStyle name="Hipervínculo visitado" xfId="3023" builtinId="9" hidden="1"/>
    <cellStyle name="Hipervínculo visitado" xfId="3025" builtinId="9" hidden="1"/>
    <cellStyle name="Hipervínculo visitado" xfId="3027" builtinId="9" hidden="1"/>
    <cellStyle name="Hipervínculo visitado" xfId="3029" builtinId="9" hidden="1"/>
    <cellStyle name="Hipervínculo visitado" xfId="3031" builtinId="9" hidden="1"/>
    <cellStyle name="Hipervínculo visitado" xfId="3033" builtinId="9" hidden="1"/>
    <cellStyle name="Hipervínculo visitado" xfId="3035" builtinId="9" hidden="1"/>
    <cellStyle name="Hipervínculo visitado" xfId="3037" builtinId="9" hidden="1"/>
    <cellStyle name="Hipervínculo visitado" xfId="3039" builtinId="9" hidden="1"/>
    <cellStyle name="Hipervínculo visitado" xfId="3041" builtinId="9" hidden="1"/>
    <cellStyle name="Hipervínculo visitado" xfId="3043" builtinId="9" hidden="1"/>
    <cellStyle name="Hipervínculo visitado" xfId="3045" builtinId="9" hidden="1"/>
    <cellStyle name="Hipervínculo visitado" xfId="3047" builtinId="9" hidden="1"/>
    <cellStyle name="Hipervínculo visitado" xfId="3049" builtinId="9" hidden="1"/>
    <cellStyle name="Hipervínculo visitado" xfId="3051" builtinId="9" hidden="1"/>
    <cellStyle name="Hipervínculo visitado" xfId="3053" builtinId="9" hidden="1"/>
    <cellStyle name="Hipervínculo visitado" xfId="3055" builtinId="9" hidden="1"/>
    <cellStyle name="Hipervínculo visitado" xfId="3057" builtinId="9" hidden="1"/>
    <cellStyle name="Hipervínculo visitado" xfId="3059" builtinId="9" hidden="1"/>
    <cellStyle name="Hipervínculo visitado" xfId="3061" builtinId="9" hidden="1"/>
    <cellStyle name="Hipervínculo visitado" xfId="3063" builtinId="9" hidden="1"/>
    <cellStyle name="Hipervínculo visitado" xfId="3065" builtinId="9" hidden="1"/>
    <cellStyle name="Hipervínculo visitado" xfId="3067" builtinId="9" hidden="1"/>
    <cellStyle name="Hipervínculo visitado" xfId="3069" builtinId="9" hidden="1"/>
    <cellStyle name="Hipervínculo visitado" xfId="3071" builtinId="9" hidden="1"/>
    <cellStyle name="Hipervínculo visitado" xfId="3073" builtinId="9" hidden="1"/>
    <cellStyle name="Hipervínculo visitado" xfId="3075" builtinId="9" hidden="1"/>
    <cellStyle name="Hipervínculo visitado" xfId="3077" builtinId="9" hidden="1"/>
    <cellStyle name="Hipervínculo visitado" xfId="3079" builtinId="9" hidden="1"/>
    <cellStyle name="Hipervínculo visitado" xfId="3081" builtinId="9" hidden="1"/>
    <cellStyle name="Hipervínculo visitado" xfId="3083" builtinId="9" hidden="1"/>
    <cellStyle name="Hipervínculo visitado" xfId="3085" builtinId="9" hidden="1"/>
    <cellStyle name="Hipervínculo visitado" xfId="3087" builtinId="9" hidden="1"/>
    <cellStyle name="Hipervínculo visitado" xfId="3089" builtinId="9" hidden="1"/>
    <cellStyle name="Hipervínculo visitado" xfId="3091" builtinId="9" hidden="1"/>
    <cellStyle name="Hipervínculo visitado" xfId="3093" builtinId="9" hidden="1"/>
    <cellStyle name="Hipervínculo visitado" xfId="3095" builtinId="9" hidden="1"/>
    <cellStyle name="Hipervínculo visitado" xfId="3097" builtinId="9" hidden="1"/>
    <cellStyle name="Hipervínculo visitado" xfId="3099" builtinId="9" hidden="1"/>
    <cellStyle name="Hipervínculo visitado" xfId="3101" builtinId="9" hidden="1"/>
    <cellStyle name="Hipervínculo visitado" xfId="3103" builtinId="9" hidden="1"/>
    <cellStyle name="Hipervínculo visitado" xfId="3105" builtinId="9" hidden="1"/>
    <cellStyle name="Hipervínculo visitado" xfId="3107" builtinId="9" hidden="1"/>
    <cellStyle name="Hipervínculo visitado" xfId="3109" builtinId="9" hidden="1"/>
    <cellStyle name="Hipervínculo visitado" xfId="3111" builtinId="9" hidden="1"/>
    <cellStyle name="Hipervínculo visitado" xfId="3113" builtinId="9" hidden="1"/>
    <cellStyle name="Hipervínculo visitado" xfId="3115" builtinId="9" hidden="1"/>
    <cellStyle name="Hipervínculo visitado" xfId="3117" builtinId="9" hidden="1"/>
    <cellStyle name="Hipervínculo visitado" xfId="3119" builtinId="9" hidden="1"/>
    <cellStyle name="Hipervínculo visitado" xfId="3121" builtinId="9" hidden="1"/>
    <cellStyle name="Hipervínculo visitado" xfId="3123" builtinId="9" hidden="1"/>
    <cellStyle name="Hipervínculo visitado" xfId="3125" builtinId="9" hidden="1"/>
    <cellStyle name="Hipervínculo visitado" xfId="3127" builtinId="9" hidden="1"/>
    <cellStyle name="Hipervínculo visitado" xfId="3129" builtinId="9" hidden="1"/>
    <cellStyle name="Hipervínculo visitado" xfId="3131" builtinId="9" hidden="1"/>
    <cellStyle name="Hipervínculo visitado" xfId="3133" builtinId="9" hidden="1"/>
    <cellStyle name="Hipervínculo visitado" xfId="3135" builtinId="9" hidden="1"/>
    <cellStyle name="Hipervínculo visitado" xfId="3137" builtinId="9" hidden="1"/>
    <cellStyle name="Hipervínculo visitado" xfId="3139" builtinId="9" hidden="1"/>
    <cellStyle name="Hipervínculo visitado" xfId="3141" builtinId="9" hidden="1"/>
    <cellStyle name="Hipervínculo visitado" xfId="3143" builtinId="9" hidden="1"/>
    <cellStyle name="Hipervínculo visitado" xfId="3145" builtinId="9" hidden="1"/>
    <cellStyle name="Hipervínculo visitado" xfId="3147" builtinId="9" hidden="1"/>
    <cellStyle name="Hipervínculo visitado" xfId="3149" builtinId="9" hidden="1"/>
    <cellStyle name="Hipervínculo visitado" xfId="3151" builtinId="9" hidden="1"/>
    <cellStyle name="Hipervínculo visitado" xfId="3153" builtinId="9" hidden="1"/>
    <cellStyle name="Hipervínculo visitado" xfId="3155" builtinId="9" hidden="1"/>
    <cellStyle name="Hipervínculo visitado" xfId="3157" builtinId="9" hidden="1"/>
    <cellStyle name="Hipervínculo visitado" xfId="3159" builtinId="9" hidden="1"/>
    <cellStyle name="Hipervínculo visitado" xfId="3161" builtinId="9" hidden="1"/>
    <cellStyle name="Hipervínculo visitado" xfId="3163" builtinId="9" hidden="1"/>
    <cellStyle name="Hipervínculo visitado" xfId="3165" builtinId="9" hidden="1"/>
    <cellStyle name="Hipervínculo visitado" xfId="3167" builtinId="9" hidden="1"/>
    <cellStyle name="Hipervínculo visitado" xfId="3169" builtinId="9" hidden="1"/>
    <cellStyle name="Hipervínculo visitado" xfId="3171" builtinId="9" hidden="1"/>
    <cellStyle name="Hipervínculo visitado" xfId="3173" builtinId="9" hidden="1"/>
    <cellStyle name="Hipervínculo visitado" xfId="3175" builtinId="9" hidden="1"/>
    <cellStyle name="Hipervínculo visitado" xfId="3177" builtinId="9" hidden="1"/>
    <cellStyle name="Hipervínculo visitado" xfId="3179" builtinId="9" hidden="1"/>
    <cellStyle name="Hipervínculo visitado" xfId="3181" builtinId="9" hidden="1"/>
    <cellStyle name="Hipervínculo visitado" xfId="3183" builtinId="9" hidden="1"/>
    <cellStyle name="Hipervínculo visitado" xfId="3185" builtinId="9" hidden="1"/>
    <cellStyle name="Hipervínculo visitado" xfId="3187" builtinId="9" hidden="1"/>
    <cellStyle name="Hipervínculo visitado" xfId="3189" builtinId="9" hidden="1"/>
    <cellStyle name="Hipervínculo visitado" xfId="3191" builtinId="9" hidden="1"/>
    <cellStyle name="Hipervínculo visitado" xfId="3193" builtinId="9" hidden="1"/>
    <cellStyle name="Hipervínculo visitado" xfId="3195" builtinId="9" hidden="1"/>
    <cellStyle name="Hipervínculo visitado" xfId="3197" builtinId="9" hidden="1"/>
    <cellStyle name="Hipervínculo visitado" xfId="3199" builtinId="9" hidden="1"/>
    <cellStyle name="Hipervínculo visitado" xfId="3201" builtinId="9" hidden="1"/>
    <cellStyle name="Hipervínculo visitado" xfId="3203" builtinId="9" hidden="1"/>
    <cellStyle name="Hipervínculo visitado" xfId="3205" builtinId="9" hidden="1"/>
    <cellStyle name="Hipervínculo visitado" xfId="3207" builtinId="9" hidden="1"/>
    <cellStyle name="Hipervínculo visitado" xfId="3209" builtinId="9" hidden="1"/>
    <cellStyle name="Hipervínculo visitado" xfId="3211" builtinId="9" hidden="1"/>
    <cellStyle name="Hipervínculo visitado" xfId="3213" builtinId="9" hidden="1"/>
    <cellStyle name="Hipervínculo visitado" xfId="3215" builtinId="9" hidden="1"/>
    <cellStyle name="Hipervínculo visitado" xfId="3217" builtinId="9" hidden="1"/>
    <cellStyle name="Hipervínculo visitado" xfId="3219" builtinId="9" hidden="1"/>
    <cellStyle name="Hipervínculo visitado" xfId="3221" builtinId="9" hidden="1"/>
    <cellStyle name="Hipervínculo visitado" xfId="3223" builtinId="9" hidden="1"/>
    <cellStyle name="Hipervínculo visitado" xfId="3225" builtinId="9" hidden="1"/>
    <cellStyle name="Hipervínculo visitado" xfId="3227" builtinId="9" hidden="1"/>
    <cellStyle name="Hipervínculo visitado" xfId="3229" builtinId="9" hidden="1"/>
    <cellStyle name="Hipervínculo visitado" xfId="3231" builtinId="9" hidden="1"/>
    <cellStyle name="Hipervínculo visitado" xfId="3233" builtinId="9" hidden="1"/>
    <cellStyle name="Hipervínculo visitado" xfId="3235" builtinId="9" hidden="1"/>
    <cellStyle name="Hipervínculo visitado" xfId="3237" builtinId="9" hidden="1"/>
    <cellStyle name="Hipervínculo visitado" xfId="3239" builtinId="9" hidden="1"/>
    <cellStyle name="Hipervínculo visitado" xfId="3241" builtinId="9" hidden="1"/>
    <cellStyle name="Hipervínculo visitado" xfId="3243" builtinId="9" hidden="1"/>
    <cellStyle name="Hipervínculo visitado" xfId="3245" builtinId="9" hidden="1"/>
    <cellStyle name="Hipervínculo visitado" xfId="3247" builtinId="9" hidden="1"/>
    <cellStyle name="Hipervínculo visitado" xfId="3249" builtinId="9" hidden="1"/>
    <cellStyle name="Hipervínculo visitado" xfId="3251" builtinId="9" hidden="1"/>
    <cellStyle name="Hipervínculo visitado" xfId="3253" builtinId="9" hidden="1"/>
    <cellStyle name="Hipervínculo visitado" xfId="3255" builtinId="9" hidden="1"/>
    <cellStyle name="Hipervínculo visitado" xfId="3257" builtinId="9" hidden="1"/>
    <cellStyle name="Hipervínculo visitado" xfId="3259" builtinId="9" hidden="1"/>
    <cellStyle name="Hipervínculo visitado" xfId="3261" builtinId="9" hidden="1"/>
    <cellStyle name="Hipervínculo visitado" xfId="3263" builtinId="9" hidden="1"/>
    <cellStyle name="Hipervínculo visitado" xfId="3265" builtinId="9" hidden="1"/>
    <cellStyle name="Hipervínculo visitado" xfId="3267" builtinId="9" hidden="1"/>
    <cellStyle name="Hipervínculo visitado" xfId="3269" builtinId="9" hidden="1"/>
    <cellStyle name="Hipervínculo visitado" xfId="3271" builtinId="9" hidden="1"/>
    <cellStyle name="Hipervínculo visitado" xfId="3273" builtinId="9" hidden="1"/>
    <cellStyle name="Hipervínculo visitado" xfId="3275" builtinId="9" hidden="1"/>
    <cellStyle name="Hipervínculo visitado" xfId="3277" builtinId="9" hidden="1"/>
    <cellStyle name="Hipervínculo visitado" xfId="3279" builtinId="9" hidden="1"/>
    <cellStyle name="Hipervínculo visitado" xfId="3281" builtinId="9" hidden="1"/>
    <cellStyle name="Hipervínculo visitado" xfId="3283" builtinId="9" hidden="1"/>
    <cellStyle name="Hipervínculo visitado" xfId="3285" builtinId="9" hidden="1"/>
    <cellStyle name="Hipervínculo visitado" xfId="3287" builtinId="9" hidden="1"/>
    <cellStyle name="Hipervínculo visitado" xfId="3289" builtinId="9" hidden="1"/>
    <cellStyle name="Hipervínculo visitado" xfId="3291" builtinId="9" hidden="1"/>
    <cellStyle name="Hipervínculo visitado" xfId="3293" builtinId="9" hidden="1"/>
    <cellStyle name="Hipervínculo visitado" xfId="3295" builtinId="9" hidden="1"/>
    <cellStyle name="Hipervínculo visitado" xfId="3297" builtinId="9" hidden="1"/>
    <cellStyle name="Hipervínculo visitado" xfId="3299" builtinId="9" hidden="1"/>
    <cellStyle name="Hipervínculo visitado" xfId="3301" builtinId="9" hidden="1"/>
    <cellStyle name="Hipervínculo visitado" xfId="3303" builtinId="9" hidden="1"/>
    <cellStyle name="Hipervínculo visitado" xfId="3305" builtinId="9" hidden="1"/>
    <cellStyle name="Hipervínculo visitado" xfId="3307" builtinId="9" hidden="1"/>
    <cellStyle name="Hipervínculo visitado" xfId="3309" builtinId="9" hidden="1"/>
    <cellStyle name="Hipervínculo visitado" xfId="3311" builtinId="9" hidden="1"/>
    <cellStyle name="Hipervínculo visitado" xfId="3313" builtinId="9" hidden="1"/>
    <cellStyle name="Hipervínculo visitado" xfId="3315" builtinId="9" hidden="1"/>
    <cellStyle name="Hipervínculo visitado" xfId="3317" builtinId="9" hidden="1"/>
    <cellStyle name="Hipervínculo visitado" xfId="3319" builtinId="9" hidden="1"/>
    <cellStyle name="Hipervínculo visitado" xfId="3321" builtinId="9" hidden="1"/>
    <cellStyle name="Hipervínculo visitado" xfId="3323" builtinId="9" hidden="1"/>
    <cellStyle name="Hipervínculo visitado" xfId="3325" builtinId="9" hidden="1"/>
    <cellStyle name="Hipervínculo visitado" xfId="3327" builtinId="9" hidden="1"/>
    <cellStyle name="Hipervínculo visitado" xfId="3329" builtinId="9" hidden="1"/>
    <cellStyle name="Hipervínculo visitado" xfId="3331" builtinId="9" hidden="1"/>
    <cellStyle name="Hipervínculo visitado" xfId="3333" builtinId="9" hidden="1"/>
    <cellStyle name="Hipervínculo visitado" xfId="3335" builtinId="9" hidden="1"/>
    <cellStyle name="Hipervínculo visitado" xfId="3337" builtinId="9" hidden="1"/>
    <cellStyle name="Hipervínculo visitado" xfId="3339" builtinId="9" hidden="1"/>
    <cellStyle name="Hipervínculo visitado" xfId="3341" builtinId="9" hidden="1"/>
    <cellStyle name="Hipervínculo visitado" xfId="3343" builtinId="9" hidden="1"/>
    <cellStyle name="Hipervínculo visitado" xfId="3345" builtinId="9" hidden="1"/>
    <cellStyle name="Hipervínculo visitado" xfId="3347" builtinId="9" hidden="1"/>
    <cellStyle name="Hipervínculo visitado" xfId="3349" builtinId="9" hidden="1"/>
    <cellStyle name="Hipervínculo visitado" xfId="3351" builtinId="9" hidden="1"/>
    <cellStyle name="Hipervínculo visitado" xfId="3353" builtinId="9" hidden="1"/>
    <cellStyle name="Hipervínculo visitado" xfId="3355" builtinId="9" hidden="1"/>
    <cellStyle name="Hipervínculo visitado" xfId="3357" builtinId="9" hidden="1"/>
    <cellStyle name="Hipervínculo visitado" xfId="3359" builtinId="9" hidden="1"/>
    <cellStyle name="Hipervínculo visitado" xfId="3361" builtinId="9" hidden="1"/>
    <cellStyle name="Hipervínculo visitado" xfId="3363" builtinId="9" hidden="1"/>
    <cellStyle name="Hipervínculo visitado" xfId="3365" builtinId="9" hidden="1"/>
    <cellStyle name="Hipervínculo visitado" xfId="3367" builtinId="9" hidden="1"/>
    <cellStyle name="Hipervínculo visitado" xfId="3369" builtinId="9" hidden="1"/>
    <cellStyle name="Hipervínculo visitado" xfId="3371" builtinId="9" hidden="1"/>
    <cellStyle name="Hipervínculo visitado" xfId="3373" builtinId="9" hidden="1"/>
    <cellStyle name="Hipervínculo visitado" xfId="3375" builtinId="9" hidden="1"/>
    <cellStyle name="Hipervínculo visitado" xfId="3377" builtinId="9" hidden="1"/>
    <cellStyle name="Hipervínculo visitado" xfId="3379" builtinId="9" hidden="1"/>
    <cellStyle name="Hipervínculo visitado" xfId="3381" builtinId="9" hidden="1"/>
    <cellStyle name="Hipervínculo visitado" xfId="3383" builtinId="9" hidden="1"/>
    <cellStyle name="Hipervínculo visitado" xfId="3385" builtinId="9" hidden="1"/>
    <cellStyle name="Hipervínculo visitado" xfId="3387" builtinId="9" hidden="1"/>
    <cellStyle name="Hipervínculo visitado" xfId="3389" builtinId="9" hidden="1"/>
    <cellStyle name="Hipervínculo visitado" xfId="3391" builtinId="9" hidden="1"/>
    <cellStyle name="Hipervínculo visitado" xfId="3393" builtinId="9" hidden="1"/>
    <cellStyle name="Hipervínculo visitado" xfId="3395" builtinId="9" hidden="1"/>
    <cellStyle name="Hipervínculo visitado" xfId="3397" builtinId="9" hidden="1"/>
    <cellStyle name="Hipervínculo visitado" xfId="3399" builtinId="9" hidden="1"/>
    <cellStyle name="Hipervínculo visitado" xfId="3401" builtinId="9" hidden="1"/>
    <cellStyle name="Hipervínculo visitado" xfId="3403" builtinId="9" hidden="1"/>
    <cellStyle name="Hipervínculo visitado" xfId="3405" builtinId="9" hidden="1"/>
    <cellStyle name="Hipervínculo visitado" xfId="3407" builtinId="9" hidden="1"/>
    <cellStyle name="Hipervínculo visitado" xfId="3409" builtinId="9" hidden="1"/>
    <cellStyle name="Hipervínculo visitado" xfId="3411" builtinId="9" hidden="1"/>
    <cellStyle name="Hipervínculo visitado" xfId="3413" builtinId="9" hidden="1"/>
    <cellStyle name="Hipervínculo visitado" xfId="3415" builtinId="9" hidden="1"/>
    <cellStyle name="Hipervínculo visitado" xfId="3417" builtinId="9" hidden="1"/>
    <cellStyle name="Hipervínculo visitado" xfId="3419" builtinId="9" hidden="1"/>
    <cellStyle name="Hipervínculo visitado" xfId="3421" builtinId="9" hidden="1"/>
    <cellStyle name="Hipervínculo visitado" xfId="3423" builtinId="9" hidden="1"/>
    <cellStyle name="Hipervínculo visitado" xfId="3425" builtinId="9" hidden="1"/>
    <cellStyle name="Hipervínculo visitado" xfId="3427" builtinId="9" hidden="1"/>
    <cellStyle name="Hipervínculo visitado" xfId="3429" builtinId="9" hidden="1"/>
    <cellStyle name="Hipervínculo visitado" xfId="3431" builtinId="9" hidden="1"/>
    <cellStyle name="Hipervínculo visitado" xfId="3433" builtinId="9" hidden="1"/>
    <cellStyle name="Hipervínculo visitado" xfId="3435" builtinId="9" hidden="1"/>
    <cellStyle name="Hipervínculo visitado" xfId="3437" builtinId="9" hidden="1"/>
    <cellStyle name="Hipervínculo visitado" xfId="3439" builtinId="9" hidden="1"/>
    <cellStyle name="Hipervínculo visitado" xfId="3441" builtinId="9" hidden="1"/>
    <cellStyle name="Hipervínculo visitado" xfId="3443" builtinId="9" hidden="1"/>
    <cellStyle name="Hipervínculo visitado" xfId="3445" builtinId="9" hidden="1"/>
    <cellStyle name="Hipervínculo visitado" xfId="3447" builtinId="9" hidden="1"/>
    <cellStyle name="Hipervínculo visitado" xfId="3449" builtinId="9" hidden="1"/>
    <cellStyle name="Hipervínculo visitado" xfId="3451" builtinId="9" hidden="1"/>
    <cellStyle name="Hipervínculo visitado" xfId="3453" builtinId="9" hidden="1"/>
    <cellStyle name="Hipervínculo visitado" xfId="3455" builtinId="9" hidden="1"/>
    <cellStyle name="Hipervínculo visitado" xfId="3457" builtinId="9" hidden="1"/>
    <cellStyle name="Hipervínculo visitado" xfId="3459" builtinId="9" hidden="1"/>
    <cellStyle name="Hipervínculo visitado" xfId="3461" builtinId="9" hidden="1"/>
    <cellStyle name="Hipervínculo visitado" xfId="3463" builtinId="9" hidden="1"/>
    <cellStyle name="Hipervínculo visitado" xfId="3465" builtinId="9" hidden="1"/>
    <cellStyle name="Hipervínculo visitado" xfId="3467" builtinId="9" hidden="1"/>
    <cellStyle name="Hipervínculo visitado" xfId="3469" builtinId="9" hidden="1"/>
    <cellStyle name="Hipervínculo visitado" xfId="3471" builtinId="9" hidden="1"/>
    <cellStyle name="Hipervínculo visitado" xfId="3473" builtinId="9" hidden="1"/>
    <cellStyle name="Hipervínculo visitado" xfId="3475" builtinId="9" hidden="1"/>
    <cellStyle name="Hipervínculo visitado" xfId="3477" builtinId="9" hidden="1"/>
    <cellStyle name="Hipervínculo visitado" xfId="3479" builtinId="9" hidden="1"/>
    <cellStyle name="Hipervínculo visitado" xfId="3481" builtinId="9" hidden="1"/>
    <cellStyle name="Hipervínculo visitado" xfId="3483" builtinId="9" hidden="1"/>
    <cellStyle name="Hipervínculo visitado" xfId="3485" builtinId="9" hidden="1"/>
    <cellStyle name="Hipervínculo visitado" xfId="3487" builtinId="9" hidden="1"/>
    <cellStyle name="Hipervínculo visitado" xfId="3489" builtinId="9" hidden="1"/>
    <cellStyle name="Hipervínculo visitado" xfId="3491" builtinId="9" hidden="1"/>
    <cellStyle name="Hipervínculo visitado" xfId="3493" builtinId="9" hidden="1"/>
    <cellStyle name="Hipervínculo visitado" xfId="3495" builtinId="9" hidden="1"/>
    <cellStyle name="Hipervínculo visitado" xfId="3497" builtinId="9" hidden="1"/>
    <cellStyle name="Hipervínculo visitado" xfId="3499" builtinId="9" hidden="1"/>
    <cellStyle name="Hipervínculo visitado" xfId="3501" builtinId="9" hidden="1"/>
    <cellStyle name="Hipervínculo visitado" xfId="3503" builtinId="9" hidden="1"/>
    <cellStyle name="Hipervínculo visitado" xfId="3505" builtinId="9" hidden="1"/>
    <cellStyle name="Hipervínculo visitado" xfId="3507" builtinId="9" hidden="1"/>
    <cellStyle name="Hipervínculo visitado" xfId="3509" builtinId="9" hidden="1"/>
    <cellStyle name="Hipervínculo visitado" xfId="3511" builtinId="9" hidden="1"/>
    <cellStyle name="Hipervínculo visitado" xfId="3513" builtinId="9" hidden="1"/>
    <cellStyle name="Hipervínculo visitado" xfId="3515" builtinId="9" hidden="1"/>
    <cellStyle name="Hipervínculo visitado" xfId="3517" builtinId="9" hidden="1"/>
    <cellStyle name="Hipervínculo visitado" xfId="3519" builtinId="9" hidden="1"/>
    <cellStyle name="Hipervínculo visitado" xfId="3521" builtinId="9" hidden="1"/>
    <cellStyle name="Hipervínculo visitado" xfId="3523" builtinId="9" hidden="1"/>
    <cellStyle name="Hipervínculo visitado" xfId="3525" builtinId="9" hidden="1"/>
    <cellStyle name="Hipervínculo visitado" xfId="3527" builtinId="9" hidden="1"/>
    <cellStyle name="Hipervínculo visitado" xfId="3529" builtinId="9" hidden="1"/>
    <cellStyle name="Hipervínculo visitado" xfId="3531" builtinId="9" hidden="1"/>
    <cellStyle name="Hipervínculo visitado" xfId="3533" builtinId="9" hidden="1"/>
    <cellStyle name="Hipervínculo visitado" xfId="3535" builtinId="9" hidden="1"/>
    <cellStyle name="Hipervínculo visitado" xfId="3537" builtinId="9" hidden="1"/>
    <cellStyle name="Hipervínculo visitado" xfId="3539" builtinId="9" hidden="1"/>
    <cellStyle name="Hipervínculo visitado" xfId="3541" builtinId="9" hidden="1"/>
    <cellStyle name="Hipervínculo visitado" xfId="3543" builtinId="9" hidden="1"/>
    <cellStyle name="Hipervínculo visitado" xfId="3545" builtinId="9" hidden="1"/>
    <cellStyle name="Hipervínculo visitado" xfId="3547" builtinId="9" hidden="1"/>
    <cellStyle name="Hipervínculo visitado" xfId="3549" builtinId="9" hidden="1"/>
    <cellStyle name="Hipervínculo visitado" xfId="3551" builtinId="9" hidden="1"/>
    <cellStyle name="Hipervínculo visitado" xfId="3553" builtinId="9" hidden="1"/>
    <cellStyle name="Hipervínculo visitado" xfId="3555" builtinId="9" hidden="1"/>
    <cellStyle name="Hipervínculo visitado" xfId="3557" builtinId="9" hidden="1"/>
    <cellStyle name="Hipervínculo visitado" xfId="3559" builtinId="9" hidden="1"/>
    <cellStyle name="Hipervínculo visitado" xfId="3561" builtinId="9" hidden="1"/>
    <cellStyle name="Hipervínculo visitado" xfId="3563" builtinId="9" hidden="1"/>
    <cellStyle name="Hipervínculo visitado" xfId="3565" builtinId="9" hidden="1"/>
    <cellStyle name="Hipervínculo visitado" xfId="3567" builtinId="9" hidden="1"/>
    <cellStyle name="Hipervínculo visitado" xfId="3569" builtinId="9" hidden="1"/>
    <cellStyle name="Hipervínculo visitado" xfId="3571" builtinId="9" hidden="1"/>
    <cellStyle name="Hipervínculo visitado" xfId="3573" builtinId="9" hidden="1"/>
    <cellStyle name="Hipervínculo visitado" xfId="3575" builtinId="9" hidden="1"/>
    <cellStyle name="Hipervínculo visitado" xfId="3577" builtinId="9" hidden="1"/>
    <cellStyle name="Hipervínculo visitado" xfId="3579" builtinId="9" hidden="1"/>
    <cellStyle name="Hipervínculo visitado" xfId="3581" builtinId="9" hidden="1"/>
    <cellStyle name="Hipervínculo visitado" xfId="3583" builtinId="9" hidden="1"/>
    <cellStyle name="Hipervínculo visitado" xfId="3585" builtinId="9" hidden="1"/>
    <cellStyle name="Hipervínculo visitado" xfId="3587" builtinId="9" hidden="1"/>
    <cellStyle name="Hipervínculo visitado" xfId="3589" builtinId="9" hidden="1"/>
    <cellStyle name="Hipervínculo visitado" xfId="3591" builtinId="9" hidden="1"/>
    <cellStyle name="Hipervínculo visitado" xfId="3593" builtinId="9" hidden="1"/>
    <cellStyle name="Hipervínculo visitado" xfId="3595" builtinId="9" hidden="1"/>
    <cellStyle name="Hipervínculo visitado" xfId="3597" builtinId="9" hidden="1"/>
    <cellStyle name="Hipervínculo visitado" xfId="3599" builtinId="9" hidden="1"/>
    <cellStyle name="Hipervínculo visitado" xfId="3601" builtinId="9" hidden="1"/>
    <cellStyle name="Hipervínculo visitado" xfId="3603" builtinId="9" hidden="1"/>
    <cellStyle name="Hipervínculo visitado" xfId="3605" builtinId="9" hidden="1"/>
    <cellStyle name="Hipervínculo visitado" xfId="3607" builtinId="9" hidden="1"/>
    <cellStyle name="Hipervínculo visitado" xfId="3609" builtinId="9" hidden="1"/>
    <cellStyle name="Hipervínculo visitado" xfId="3611" builtinId="9" hidden="1"/>
    <cellStyle name="Hipervínculo visitado" xfId="3613" builtinId="9" hidden="1"/>
    <cellStyle name="Hipervínculo visitado" xfId="3615" builtinId="9" hidden="1"/>
    <cellStyle name="Hipervínculo visitado" xfId="3617" builtinId="9" hidden="1"/>
    <cellStyle name="Hipervínculo visitado" xfId="3619" builtinId="9" hidden="1"/>
    <cellStyle name="Hipervínculo visitado" xfId="3621" builtinId="9" hidden="1"/>
    <cellStyle name="Hipervínculo visitado" xfId="3623" builtinId="9" hidden="1"/>
    <cellStyle name="Hipervínculo visitado" xfId="3625" builtinId="9" hidden="1"/>
    <cellStyle name="Hipervínculo visitado" xfId="3627" builtinId="9" hidden="1"/>
    <cellStyle name="Hipervínculo visitado" xfId="3629" builtinId="9" hidden="1"/>
    <cellStyle name="Hipervínculo visitado" xfId="3631" builtinId="9" hidden="1"/>
    <cellStyle name="Hipervínculo visitado" xfId="3633" builtinId="9" hidden="1"/>
    <cellStyle name="Hipervínculo visitado" xfId="3635" builtinId="9" hidden="1"/>
    <cellStyle name="Hipervínculo visitado" xfId="3637" builtinId="9" hidden="1"/>
    <cellStyle name="Hipervínculo visitado" xfId="3639" builtinId="9" hidden="1"/>
    <cellStyle name="Hipervínculo visitado" xfId="3641" builtinId="9" hidden="1"/>
    <cellStyle name="Hipervínculo visitado" xfId="3643" builtinId="9" hidden="1"/>
    <cellStyle name="Hipervínculo visitado" xfId="3645" builtinId="9" hidden="1"/>
    <cellStyle name="Hipervínculo visitado" xfId="3647" builtinId="9" hidden="1"/>
    <cellStyle name="Hipervínculo visitado" xfId="3649" builtinId="9" hidden="1"/>
    <cellStyle name="Hipervínculo visitado" xfId="3651" builtinId="9" hidden="1"/>
    <cellStyle name="Hipervínculo visitado" xfId="3653" builtinId="9" hidden="1"/>
    <cellStyle name="Hipervínculo visitado" xfId="3655" builtinId="9" hidden="1"/>
    <cellStyle name="Hipervínculo visitado" xfId="3657" builtinId="9" hidden="1"/>
    <cellStyle name="Hipervínculo visitado" xfId="3659" builtinId="9" hidden="1"/>
    <cellStyle name="Hipervínculo visitado" xfId="3661" builtinId="9" hidden="1"/>
    <cellStyle name="Hipervínculo visitado" xfId="3663" builtinId="9" hidden="1"/>
    <cellStyle name="Hipervínculo visitado" xfId="3665" builtinId="9" hidden="1"/>
    <cellStyle name="Hipervínculo visitado" xfId="3667" builtinId="9" hidden="1"/>
    <cellStyle name="Hipervínculo visitado" xfId="3669" builtinId="9" hidden="1"/>
    <cellStyle name="Hipervínculo visitado" xfId="3671" builtinId="9" hidden="1"/>
    <cellStyle name="Hipervínculo visitado" xfId="3673" builtinId="9" hidden="1"/>
    <cellStyle name="Hipervínculo visitado" xfId="3675" builtinId="9" hidden="1"/>
    <cellStyle name="Hipervínculo visitado" xfId="3677" builtinId="9" hidden="1"/>
    <cellStyle name="Hipervínculo visitado" xfId="3679" builtinId="9" hidden="1"/>
    <cellStyle name="Hipervínculo visitado" xfId="3681" builtinId="9" hidden="1"/>
    <cellStyle name="Hipervínculo visitado" xfId="3683" builtinId="9" hidden="1"/>
    <cellStyle name="Hipervínculo visitado" xfId="3685" builtinId="9" hidden="1"/>
    <cellStyle name="Hipervínculo visitado" xfId="3687" builtinId="9" hidden="1"/>
    <cellStyle name="Hipervínculo visitado" xfId="3689" builtinId="9" hidden="1"/>
    <cellStyle name="Hipervínculo visitado" xfId="3691" builtinId="9" hidden="1"/>
    <cellStyle name="Hipervínculo visitado" xfId="3693" builtinId="9" hidden="1"/>
    <cellStyle name="Hipervínculo visitado" xfId="3695" builtinId="9" hidden="1"/>
    <cellStyle name="Hipervínculo visitado" xfId="3697" builtinId="9" hidden="1"/>
    <cellStyle name="Hipervínculo visitado" xfId="3699" builtinId="9" hidden="1"/>
    <cellStyle name="Hipervínculo visitado" xfId="3701" builtinId="9" hidden="1"/>
    <cellStyle name="Hipervínculo visitado" xfId="3703" builtinId="9" hidden="1"/>
    <cellStyle name="Hipervínculo visitado" xfId="3705" builtinId="9" hidden="1"/>
    <cellStyle name="Hipervínculo visitado" xfId="3707" builtinId="9" hidden="1"/>
    <cellStyle name="Hipervínculo visitado" xfId="3709" builtinId="9" hidden="1"/>
    <cellStyle name="Hipervínculo visitado" xfId="3711" builtinId="9" hidden="1"/>
    <cellStyle name="Hipervínculo visitado" xfId="3713" builtinId="9" hidden="1"/>
    <cellStyle name="Hipervínculo visitado" xfId="3715" builtinId="9" hidden="1"/>
    <cellStyle name="Hipervínculo visitado" xfId="3717" builtinId="9" hidden="1"/>
    <cellStyle name="Hipervínculo visitado" xfId="3719" builtinId="9" hidden="1"/>
    <cellStyle name="Hipervínculo visitado" xfId="3721" builtinId="9" hidden="1"/>
    <cellStyle name="Hipervínculo visitado" xfId="3723" builtinId="9" hidden="1"/>
    <cellStyle name="Hipervínculo visitado" xfId="3725" builtinId="9" hidden="1"/>
    <cellStyle name="Hipervínculo visitado" xfId="3727" builtinId="9" hidden="1"/>
    <cellStyle name="Hipervínculo visitado" xfId="3729" builtinId="9" hidden="1"/>
    <cellStyle name="Hipervínculo visitado" xfId="3731" builtinId="9" hidden="1"/>
    <cellStyle name="Hipervínculo visitado" xfId="3733" builtinId="9" hidden="1"/>
    <cellStyle name="Hipervínculo visitado" xfId="3735" builtinId="9" hidden="1"/>
    <cellStyle name="Hipervínculo visitado" xfId="3737" builtinId="9" hidden="1"/>
    <cellStyle name="Hipervínculo visitado" xfId="3739" builtinId="9" hidden="1"/>
    <cellStyle name="Hipervínculo visitado" xfId="3741" builtinId="9" hidden="1"/>
    <cellStyle name="Hipervínculo visitado" xfId="3743" builtinId="9" hidden="1"/>
    <cellStyle name="Hipervínculo visitado" xfId="3745" builtinId="9" hidden="1"/>
    <cellStyle name="Hipervínculo visitado" xfId="3747" builtinId="9" hidden="1"/>
    <cellStyle name="Hipervínculo visitado" xfId="3749" builtinId="9" hidden="1"/>
    <cellStyle name="Hipervínculo visitado" xfId="3751" builtinId="9" hidden="1"/>
    <cellStyle name="Hipervínculo visitado" xfId="3753" builtinId="9" hidden="1"/>
    <cellStyle name="Hipervínculo visitado" xfId="3755" builtinId="9" hidden="1"/>
    <cellStyle name="Hipervínculo visitado" xfId="3757" builtinId="9" hidden="1"/>
    <cellStyle name="Hipervínculo visitado" xfId="3759" builtinId="9" hidden="1"/>
    <cellStyle name="Hipervínculo visitado" xfId="3761" builtinId="9" hidden="1"/>
    <cellStyle name="Hipervínculo visitado" xfId="3763" builtinId="9" hidden="1"/>
    <cellStyle name="Hipervínculo visitado" xfId="3765" builtinId="9" hidden="1"/>
    <cellStyle name="Hipervínculo visitado" xfId="3767" builtinId="9" hidden="1"/>
    <cellStyle name="Hipervínculo visitado" xfId="3769" builtinId="9" hidden="1"/>
    <cellStyle name="Hipervínculo visitado" xfId="3771" builtinId="9" hidden="1"/>
    <cellStyle name="Hipervínculo visitado" xfId="3773" builtinId="9" hidden="1"/>
    <cellStyle name="Hipervínculo visitado" xfId="3775" builtinId="9" hidden="1"/>
    <cellStyle name="Hipervínculo visitado" xfId="3777" builtinId="9" hidden="1"/>
    <cellStyle name="Hipervínculo visitado" xfId="3779" builtinId="9" hidden="1"/>
    <cellStyle name="Hipervínculo visitado" xfId="3781" builtinId="9" hidden="1"/>
    <cellStyle name="Hipervínculo visitado" xfId="3783" builtinId="9" hidden="1"/>
    <cellStyle name="Hipervínculo visitado" xfId="3785" builtinId="9" hidden="1"/>
    <cellStyle name="Hipervínculo visitado" xfId="3787" builtinId="9" hidden="1"/>
    <cellStyle name="Hipervínculo visitado" xfId="3789" builtinId="9" hidden="1"/>
    <cellStyle name="Hipervínculo visitado" xfId="3791" builtinId="9" hidden="1"/>
    <cellStyle name="Hipervínculo visitado" xfId="3793" builtinId="9" hidden="1"/>
    <cellStyle name="Hipervínculo visitado" xfId="3795" builtinId="9" hidden="1"/>
    <cellStyle name="Hipervínculo visitado" xfId="3797" builtinId="9" hidden="1"/>
    <cellStyle name="Hipervínculo visitado" xfId="3799" builtinId="9" hidden="1"/>
    <cellStyle name="Hipervínculo visitado" xfId="3801" builtinId="9" hidden="1"/>
    <cellStyle name="Hipervínculo visitado" xfId="3803" builtinId="9" hidden="1"/>
    <cellStyle name="Hipervínculo visitado" xfId="3805" builtinId="9" hidden="1"/>
    <cellStyle name="Hipervínculo visitado" xfId="3807" builtinId="9" hidden="1"/>
    <cellStyle name="Hipervínculo visitado" xfId="3809" builtinId="9" hidden="1"/>
    <cellStyle name="Hipervínculo visitado" xfId="3811" builtinId="9" hidden="1"/>
    <cellStyle name="Hipervínculo visitado" xfId="3813" builtinId="9" hidden="1"/>
    <cellStyle name="Hipervínculo visitado" xfId="3815" builtinId="9" hidden="1"/>
    <cellStyle name="Hipervínculo visitado" xfId="3817" builtinId="9" hidden="1"/>
    <cellStyle name="Hipervínculo visitado" xfId="3819" builtinId="9" hidden="1"/>
    <cellStyle name="Hipervínculo visitado" xfId="3821" builtinId="9" hidden="1"/>
    <cellStyle name="Hipervínculo visitado" xfId="3823" builtinId="9" hidden="1"/>
    <cellStyle name="Hipervínculo visitado" xfId="3825" builtinId="9" hidden="1"/>
    <cellStyle name="Hipervínculo visitado" xfId="3827" builtinId="9" hidden="1"/>
    <cellStyle name="Hipervínculo visitado" xfId="3829" builtinId="9" hidden="1"/>
    <cellStyle name="Hipervínculo visitado" xfId="3831" builtinId="9" hidden="1"/>
    <cellStyle name="Hipervínculo visitado" xfId="3833" builtinId="9" hidden="1"/>
    <cellStyle name="Hipervínculo visitado" xfId="3835" builtinId="9" hidden="1"/>
    <cellStyle name="Hipervínculo visitado" xfId="3837" builtinId="9" hidden="1"/>
    <cellStyle name="Hipervínculo visitado" xfId="3839" builtinId="9" hidden="1"/>
    <cellStyle name="Hipervínculo visitado" xfId="3841" builtinId="9" hidden="1"/>
    <cellStyle name="Hipervínculo visitado" xfId="3843" builtinId="9" hidden="1"/>
    <cellStyle name="Hipervínculo visitado" xfId="3845" builtinId="9" hidden="1"/>
    <cellStyle name="Hipervínculo visitado" xfId="3847" builtinId="9" hidden="1"/>
    <cellStyle name="Hipervínculo visitado" xfId="3849" builtinId="9" hidden="1"/>
    <cellStyle name="Hipervínculo visitado" xfId="3851" builtinId="9" hidden="1"/>
    <cellStyle name="Hipervínculo visitado" xfId="3853" builtinId="9" hidden="1"/>
    <cellStyle name="Hipervínculo visitado" xfId="3855" builtinId="9" hidden="1"/>
    <cellStyle name="Hipervínculo visitado" xfId="3857" builtinId="9" hidden="1"/>
    <cellStyle name="Hipervínculo visitado" xfId="3859" builtinId="9" hidden="1"/>
    <cellStyle name="Hipervínculo visitado" xfId="3861" builtinId="9" hidden="1"/>
    <cellStyle name="Hipervínculo visitado" xfId="3863" builtinId="9" hidden="1"/>
    <cellStyle name="Hipervínculo visitado" xfId="3865" builtinId="9" hidden="1"/>
    <cellStyle name="Hipervínculo visitado" xfId="3867" builtinId="9" hidden="1"/>
    <cellStyle name="Hipervínculo visitado" xfId="3869" builtinId="9" hidden="1"/>
    <cellStyle name="Hipervínculo visitado" xfId="3871" builtinId="9" hidden="1"/>
    <cellStyle name="Hipervínculo visitado" xfId="3873" builtinId="9" hidden="1"/>
    <cellStyle name="Hipervínculo visitado" xfId="3875" builtinId="9" hidden="1"/>
    <cellStyle name="Hipervínculo visitado" xfId="3877" builtinId="9" hidden="1"/>
    <cellStyle name="Hipervínculo visitado" xfId="3879" builtinId="9" hidden="1"/>
    <cellStyle name="Hipervínculo visitado" xfId="3881" builtinId="9" hidden="1"/>
    <cellStyle name="Hipervínculo visitado" xfId="3883" builtinId="9" hidden="1"/>
    <cellStyle name="Hipervínculo visitado" xfId="3885" builtinId="9" hidden="1"/>
    <cellStyle name="Hipervínculo visitado" xfId="3887" builtinId="9" hidden="1"/>
    <cellStyle name="Hipervínculo visitado" xfId="3889" builtinId="9" hidden="1"/>
    <cellStyle name="Hipervínculo visitado" xfId="3891" builtinId="9" hidden="1"/>
    <cellStyle name="Hipervínculo visitado" xfId="3893" builtinId="9" hidden="1"/>
    <cellStyle name="Hipervínculo visitado" xfId="3895" builtinId="9" hidden="1"/>
    <cellStyle name="Hipervínculo visitado" xfId="3897" builtinId="9" hidden="1"/>
    <cellStyle name="Hipervínculo visitado" xfId="3899" builtinId="9" hidden="1"/>
    <cellStyle name="Hipervínculo visitado" xfId="3901" builtinId="9" hidden="1"/>
    <cellStyle name="Hipervínculo visitado" xfId="3903" builtinId="9" hidden="1"/>
    <cellStyle name="Hipervínculo visitado" xfId="3905" builtinId="9" hidden="1"/>
    <cellStyle name="Hipervínculo visitado" xfId="3907" builtinId="9" hidden="1"/>
    <cellStyle name="Hipervínculo visitado" xfId="3909" builtinId="9" hidden="1"/>
    <cellStyle name="Hipervínculo visitado" xfId="3911" builtinId="9" hidden="1"/>
    <cellStyle name="Hipervínculo visitado" xfId="3913" builtinId="9" hidden="1"/>
    <cellStyle name="Hipervínculo visitado" xfId="3915" builtinId="9" hidden="1"/>
    <cellStyle name="Hipervínculo visitado" xfId="3917" builtinId="9" hidden="1"/>
    <cellStyle name="Hipervínculo visitado" xfId="3919" builtinId="9" hidden="1"/>
    <cellStyle name="Hipervínculo visitado" xfId="3921" builtinId="9" hidden="1"/>
    <cellStyle name="Hipervínculo visitado" xfId="3923" builtinId="9" hidden="1"/>
    <cellStyle name="Hipervínculo visitado" xfId="3925" builtinId="9" hidden="1"/>
    <cellStyle name="Hipervínculo visitado" xfId="3927" builtinId="9" hidden="1"/>
    <cellStyle name="Hipervínculo visitado" xfId="3929" builtinId="9" hidden="1"/>
    <cellStyle name="Hipervínculo visitado" xfId="3931" builtinId="9" hidden="1"/>
    <cellStyle name="Hipervínculo visitado" xfId="3933" builtinId="9" hidden="1"/>
    <cellStyle name="Hipervínculo visitado" xfId="3935" builtinId="9" hidden="1"/>
    <cellStyle name="Hipervínculo visitado" xfId="3937" builtinId="9" hidden="1"/>
    <cellStyle name="Hipervínculo visitado" xfId="3939" builtinId="9" hidden="1"/>
    <cellStyle name="Hipervínculo visitado" xfId="3941" builtinId="9" hidden="1"/>
    <cellStyle name="Hipervínculo visitado" xfId="3943" builtinId="9" hidden="1"/>
    <cellStyle name="Hipervínculo visitado" xfId="3945" builtinId="9" hidden="1"/>
    <cellStyle name="Hipervínculo visitado" xfId="3947" builtinId="9" hidden="1"/>
    <cellStyle name="Hipervínculo visitado" xfId="3949" builtinId="9" hidden="1"/>
    <cellStyle name="Hipervínculo visitado" xfId="3951" builtinId="9" hidden="1"/>
    <cellStyle name="Hipervínculo visitado" xfId="3953" builtinId="9" hidden="1"/>
    <cellStyle name="Hipervínculo visitado" xfId="3955" builtinId="9" hidden="1"/>
    <cellStyle name="Hipervínculo visitado" xfId="3957" builtinId="9" hidden="1"/>
    <cellStyle name="Hipervínculo visitado" xfId="3959" builtinId="9" hidden="1"/>
    <cellStyle name="Hipervínculo visitado" xfId="3961" builtinId="9" hidden="1"/>
    <cellStyle name="Hipervínculo visitado" xfId="3963" builtinId="9" hidden="1"/>
    <cellStyle name="Hipervínculo visitado" xfId="3965" builtinId="9" hidden="1"/>
    <cellStyle name="Hipervínculo visitado" xfId="3967" builtinId="9" hidden="1"/>
    <cellStyle name="Hipervínculo visitado" xfId="3969" builtinId="9" hidden="1"/>
    <cellStyle name="Hipervínculo visitado" xfId="3971" builtinId="9" hidden="1"/>
    <cellStyle name="Hipervínculo visitado" xfId="3973" builtinId="9" hidden="1"/>
    <cellStyle name="Hipervínculo visitado" xfId="3975" builtinId="9" hidden="1"/>
    <cellStyle name="Hipervínculo visitado" xfId="3977" builtinId="9" hidden="1"/>
    <cellStyle name="Hipervínculo visitado" xfId="3979" builtinId="9" hidden="1"/>
    <cellStyle name="Hipervínculo visitado" xfId="3981" builtinId="9" hidden="1"/>
    <cellStyle name="Hipervínculo visitado" xfId="3983" builtinId="9" hidden="1"/>
    <cellStyle name="Hipervínculo visitado" xfId="3985" builtinId="9" hidden="1"/>
    <cellStyle name="Hipervínculo visitado" xfId="3987" builtinId="9" hidden="1"/>
    <cellStyle name="Hipervínculo visitado" xfId="3989" builtinId="9" hidden="1"/>
    <cellStyle name="Hipervínculo visitado" xfId="3991" builtinId="9" hidden="1"/>
    <cellStyle name="Hipervínculo visitado" xfId="3993" builtinId="9" hidden="1"/>
    <cellStyle name="Hipervínculo visitado" xfId="3995" builtinId="9" hidden="1"/>
    <cellStyle name="Hipervínculo visitado" xfId="3997" builtinId="9" hidden="1"/>
    <cellStyle name="Hipervínculo visitado" xfId="3999" builtinId="9" hidden="1"/>
    <cellStyle name="Hipervínculo visitado" xfId="4001" builtinId="9" hidden="1"/>
    <cellStyle name="Hipervínculo visitado" xfId="4003" builtinId="9" hidden="1"/>
    <cellStyle name="Hipervínculo visitado" xfId="4005" builtinId="9" hidden="1"/>
    <cellStyle name="Hipervínculo visitado" xfId="4007" builtinId="9" hidden="1"/>
    <cellStyle name="Hipervínculo visitado" xfId="4009" builtinId="9" hidden="1"/>
    <cellStyle name="Hipervínculo visitado" xfId="4011" builtinId="9" hidden="1"/>
    <cellStyle name="Hipervínculo visitado" xfId="4013" builtinId="9" hidden="1"/>
    <cellStyle name="Hipervínculo visitado" xfId="4015" builtinId="9" hidden="1"/>
    <cellStyle name="Hipervínculo visitado" xfId="4017" builtinId="9" hidden="1"/>
    <cellStyle name="Hipervínculo visitado" xfId="4019" builtinId="9" hidden="1"/>
    <cellStyle name="Hipervínculo visitado" xfId="4021" builtinId="9" hidden="1"/>
    <cellStyle name="Hipervínculo visitado" xfId="4023" builtinId="9" hidden="1"/>
    <cellStyle name="Hipervínculo visitado" xfId="4025" builtinId="9" hidden="1"/>
    <cellStyle name="Hipervínculo visitado" xfId="4027" builtinId="9" hidden="1"/>
    <cellStyle name="Hipervínculo visitado" xfId="4029" builtinId="9" hidden="1"/>
    <cellStyle name="Hipervínculo visitado" xfId="4031" builtinId="9" hidden="1"/>
    <cellStyle name="Hipervínculo visitado" xfId="4033" builtinId="9" hidden="1"/>
    <cellStyle name="Hipervínculo visitado" xfId="4035" builtinId="9" hidden="1"/>
    <cellStyle name="Hipervínculo visitado" xfId="4037" builtinId="9" hidden="1"/>
    <cellStyle name="Hipervínculo visitado" xfId="4039" builtinId="9" hidden="1"/>
    <cellStyle name="Hipervínculo visitado" xfId="4041" builtinId="9" hidden="1"/>
    <cellStyle name="Hipervínculo visitado" xfId="4043" builtinId="9" hidden="1"/>
    <cellStyle name="Hipervínculo visitado" xfId="4045" builtinId="9" hidden="1"/>
    <cellStyle name="Hipervínculo visitado" xfId="4047" builtinId="9" hidden="1"/>
    <cellStyle name="Hipervínculo visitado" xfId="4049" builtinId="9" hidden="1"/>
    <cellStyle name="Hipervínculo visitado" xfId="4051" builtinId="9" hidden="1"/>
    <cellStyle name="Hipervínculo visitado" xfId="4053" builtinId="9" hidden="1"/>
    <cellStyle name="Hipervínculo visitado" xfId="4055" builtinId="9" hidden="1"/>
    <cellStyle name="Hipervínculo visitado" xfId="4057" builtinId="9" hidden="1"/>
    <cellStyle name="Hipervínculo visitado" xfId="4059" builtinId="9" hidden="1"/>
    <cellStyle name="Hipervínculo visitado" xfId="4061" builtinId="9" hidden="1"/>
    <cellStyle name="Hipervínculo visitado" xfId="4063" builtinId="9" hidden="1"/>
    <cellStyle name="Hipervínculo visitado" xfId="4065" builtinId="9" hidden="1"/>
    <cellStyle name="Hipervínculo visitado" xfId="4067" builtinId="9" hidden="1"/>
    <cellStyle name="Hipervínculo visitado" xfId="4069" builtinId="9" hidden="1"/>
    <cellStyle name="Hipervínculo visitado" xfId="4071" builtinId="9" hidden="1"/>
    <cellStyle name="Hipervínculo visitado" xfId="4073" builtinId="9" hidden="1"/>
    <cellStyle name="Hipervínculo visitado" xfId="4075" builtinId="9" hidden="1"/>
    <cellStyle name="Hipervínculo visitado" xfId="4077" builtinId="9" hidden="1"/>
    <cellStyle name="Hipervínculo visitado" xfId="4079" builtinId="9" hidden="1"/>
    <cellStyle name="Hipervínculo visitado" xfId="4081" builtinId="9" hidden="1"/>
    <cellStyle name="Hipervínculo visitado" xfId="4083" builtinId="9" hidden="1"/>
    <cellStyle name="Hipervínculo visitado" xfId="4085" builtinId="9" hidden="1"/>
    <cellStyle name="Hipervínculo visitado" xfId="4087" builtinId="9" hidden="1"/>
    <cellStyle name="Hipervínculo visitado" xfId="4089" builtinId="9" hidden="1"/>
    <cellStyle name="Hipervínculo visitado" xfId="4091" builtinId="9" hidden="1"/>
    <cellStyle name="Hipervínculo visitado" xfId="4093" builtinId="9" hidden="1"/>
    <cellStyle name="Hipervínculo visitado" xfId="4095" builtinId="9" hidden="1"/>
    <cellStyle name="Hipervínculo visitado" xfId="4097" builtinId="9" hidden="1"/>
    <cellStyle name="Hipervínculo visitado" xfId="4099" builtinId="9" hidden="1"/>
    <cellStyle name="Hipervínculo visitado" xfId="4101" builtinId="9" hidden="1"/>
    <cellStyle name="Hipervínculo visitado" xfId="4103" builtinId="9" hidden="1"/>
    <cellStyle name="Hipervínculo visitado" xfId="4105" builtinId="9" hidden="1"/>
    <cellStyle name="Hipervínculo visitado" xfId="4107" builtinId="9" hidden="1"/>
    <cellStyle name="Hipervínculo visitado" xfId="4109" builtinId="9" hidden="1"/>
    <cellStyle name="Hipervínculo visitado" xfId="4111" builtinId="9" hidden="1"/>
    <cellStyle name="Hipervínculo visitado" xfId="4113" builtinId="9" hidden="1"/>
    <cellStyle name="Hipervínculo visitado" xfId="4115" builtinId="9" hidden="1"/>
    <cellStyle name="Hipervínculo visitado" xfId="4117" builtinId="9" hidden="1"/>
    <cellStyle name="Hipervínculo visitado" xfId="4119" builtinId="9" hidden="1"/>
    <cellStyle name="Hipervínculo visitado" xfId="4121" builtinId="9" hidden="1"/>
    <cellStyle name="Hipervínculo visitado" xfId="4123" builtinId="9" hidden="1"/>
    <cellStyle name="Hipervínculo visitado" xfId="4125" builtinId="9" hidden="1"/>
    <cellStyle name="Hipervínculo visitado" xfId="4127" builtinId="9" hidden="1"/>
    <cellStyle name="Hipervínculo visitado" xfId="4129" builtinId="9" hidden="1"/>
    <cellStyle name="Hipervínculo visitado" xfId="4131" builtinId="9" hidden="1"/>
    <cellStyle name="Hipervínculo visitado" xfId="4133" builtinId="9" hidden="1"/>
    <cellStyle name="Hipervínculo visitado" xfId="4135" builtinId="9" hidden="1"/>
    <cellStyle name="Hipervínculo visitado" xfId="4137" builtinId="9" hidden="1"/>
    <cellStyle name="Hipervínculo visitado" xfId="4139" builtinId="9" hidden="1"/>
    <cellStyle name="Hipervínculo visitado" xfId="4141" builtinId="9" hidden="1"/>
    <cellStyle name="Hipervínculo visitado" xfId="4143" builtinId="9" hidden="1"/>
    <cellStyle name="Hipervínculo visitado" xfId="4145" builtinId="9" hidden="1"/>
    <cellStyle name="Hipervínculo visitado" xfId="4147" builtinId="9" hidden="1"/>
    <cellStyle name="Hipervínculo visitado" xfId="4149" builtinId="9" hidden="1"/>
    <cellStyle name="Hipervínculo visitado" xfId="4151" builtinId="9" hidden="1"/>
    <cellStyle name="Hipervínculo visitado" xfId="4153" builtinId="9" hidden="1"/>
    <cellStyle name="Hipervínculo visitado" xfId="4155" builtinId="9" hidden="1"/>
    <cellStyle name="Hipervínculo visitado" xfId="4157" builtinId="9" hidden="1"/>
    <cellStyle name="Hipervínculo visitado" xfId="4159" builtinId="9" hidden="1"/>
    <cellStyle name="Hipervínculo visitado" xfId="4161" builtinId="9" hidden="1"/>
    <cellStyle name="Hipervínculo visitado" xfId="4163" builtinId="9" hidden="1"/>
    <cellStyle name="Hipervínculo visitado" xfId="4165" builtinId="9" hidden="1"/>
    <cellStyle name="Hipervínculo visitado" xfId="4167" builtinId="9" hidden="1"/>
    <cellStyle name="Hipervínculo visitado" xfId="4169" builtinId="9" hidden="1"/>
    <cellStyle name="Hipervínculo visitado" xfId="4171" builtinId="9" hidden="1"/>
    <cellStyle name="Hipervínculo visitado" xfId="4173" builtinId="9" hidden="1"/>
    <cellStyle name="Hipervínculo visitado" xfId="4175" builtinId="9" hidden="1"/>
    <cellStyle name="Hipervínculo visitado" xfId="4177" builtinId="9" hidden="1"/>
    <cellStyle name="Hipervínculo visitado" xfId="4179" builtinId="9" hidden="1"/>
    <cellStyle name="Hipervínculo visitado" xfId="4181" builtinId="9" hidden="1"/>
    <cellStyle name="Hipervínculo visitado" xfId="4183" builtinId="9" hidden="1"/>
    <cellStyle name="Hipervínculo visitado" xfId="4185" builtinId="9" hidden="1"/>
    <cellStyle name="Hipervínculo visitado" xfId="4187" builtinId="9" hidden="1"/>
    <cellStyle name="Hipervínculo visitado" xfId="4189" builtinId="9" hidden="1"/>
    <cellStyle name="Hipervínculo visitado" xfId="4191" builtinId="9" hidden="1"/>
    <cellStyle name="Hipervínculo visitado" xfId="4193" builtinId="9" hidden="1"/>
    <cellStyle name="Hipervínculo visitado" xfId="4195" builtinId="9" hidden="1"/>
    <cellStyle name="Hipervínculo visitado" xfId="4197" builtinId="9" hidden="1"/>
    <cellStyle name="Hipervínculo visitado" xfId="4199" builtinId="9" hidden="1"/>
    <cellStyle name="Hipervínculo visitado" xfId="4201" builtinId="9" hidden="1"/>
    <cellStyle name="Hipervínculo visitado" xfId="4203" builtinId="9" hidden="1"/>
    <cellStyle name="Hipervínculo visitado" xfId="4205" builtinId="9" hidden="1"/>
    <cellStyle name="Hipervínculo visitado" xfId="4207" builtinId="9" hidden="1"/>
    <cellStyle name="Hipervínculo visitado" xfId="4209" builtinId="9" hidden="1"/>
    <cellStyle name="Hipervínculo visitado" xfId="4211" builtinId="9" hidden="1"/>
    <cellStyle name="Hipervínculo visitado" xfId="4213" builtinId="9" hidden="1"/>
    <cellStyle name="Hipervínculo visitado" xfId="4215" builtinId="9" hidden="1"/>
    <cellStyle name="Hipervínculo visitado" xfId="4217" builtinId="9" hidden="1"/>
    <cellStyle name="Hipervínculo visitado" xfId="4219" builtinId="9" hidden="1"/>
    <cellStyle name="Hipervínculo visitado" xfId="4221" builtinId="9" hidden="1"/>
    <cellStyle name="Hipervínculo visitado" xfId="4223" builtinId="9" hidden="1"/>
    <cellStyle name="Hipervínculo visitado" xfId="4225" builtinId="9" hidden="1"/>
    <cellStyle name="Hipervínculo visitado" xfId="4227" builtinId="9" hidden="1"/>
    <cellStyle name="Hipervínculo visitado" xfId="4229" builtinId="9" hidden="1"/>
    <cellStyle name="Hipervínculo visitado" xfId="4231" builtinId="9" hidden="1"/>
    <cellStyle name="Hipervínculo visitado" xfId="4233" builtinId="9" hidden="1"/>
    <cellStyle name="Hipervínculo visitado" xfId="4235" builtinId="9" hidden="1"/>
    <cellStyle name="Hipervínculo visitado" xfId="4237" builtinId="9" hidden="1"/>
    <cellStyle name="Hipervínculo visitado" xfId="4239" builtinId="9" hidden="1"/>
    <cellStyle name="Hipervínculo visitado" xfId="4241" builtinId="9" hidden="1"/>
    <cellStyle name="Hipervínculo visitado" xfId="4243" builtinId="9" hidden="1"/>
    <cellStyle name="Hipervínculo visitado" xfId="4245" builtinId="9" hidden="1"/>
    <cellStyle name="Hipervínculo visitado" xfId="4247" builtinId="9" hidden="1"/>
    <cellStyle name="Hipervínculo visitado" xfId="4249" builtinId="9" hidden="1"/>
    <cellStyle name="Hipervínculo visitado" xfId="4251" builtinId="9" hidden="1"/>
    <cellStyle name="Hipervínculo visitado" xfId="4253" builtinId="9" hidden="1"/>
    <cellStyle name="Hipervínculo visitado" xfId="4255" builtinId="9" hidden="1"/>
    <cellStyle name="Hipervínculo visitado" xfId="4257" builtinId="9" hidden="1"/>
    <cellStyle name="Hipervínculo visitado" xfId="4259" builtinId="9" hidden="1"/>
    <cellStyle name="Hipervínculo visitado" xfId="4261" builtinId="9" hidden="1"/>
    <cellStyle name="Hipervínculo visitado" xfId="4263" builtinId="9" hidden="1"/>
    <cellStyle name="Hipervínculo visitado" xfId="4265" builtinId="9" hidden="1"/>
    <cellStyle name="Hipervínculo visitado" xfId="4267" builtinId="9" hidden="1"/>
    <cellStyle name="Hipervínculo visitado" xfId="4269" builtinId="9" hidden="1"/>
    <cellStyle name="Hipervínculo visitado" xfId="4271" builtinId="9" hidden="1"/>
    <cellStyle name="Hipervínculo visitado" xfId="4273" builtinId="9" hidden="1"/>
    <cellStyle name="Hipervínculo visitado" xfId="4275" builtinId="9" hidden="1"/>
    <cellStyle name="Hipervínculo visitado" xfId="4277" builtinId="9" hidden="1"/>
    <cellStyle name="Hipervínculo visitado" xfId="4279" builtinId="9" hidden="1"/>
    <cellStyle name="Hipervínculo visitado" xfId="4281" builtinId="9" hidden="1"/>
    <cellStyle name="Hipervínculo visitado" xfId="4283" builtinId="9" hidden="1"/>
    <cellStyle name="Hipervínculo visitado" xfId="4285" builtinId="9" hidden="1"/>
    <cellStyle name="Hipervínculo visitado" xfId="4287" builtinId="9" hidden="1"/>
    <cellStyle name="Hipervínculo visitado" xfId="4289" builtinId="9" hidden="1"/>
    <cellStyle name="Hipervínculo visitado" xfId="4291" builtinId="9" hidden="1"/>
    <cellStyle name="Hipervínculo visitado" xfId="4293" builtinId="9" hidden="1"/>
    <cellStyle name="Hipervínculo visitado" xfId="4295" builtinId="9" hidden="1"/>
    <cellStyle name="Hipervínculo visitado" xfId="4297" builtinId="9" hidden="1"/>
    <cellStyle name="Hipervínculo visitado" xfId="4299" builtinId="9" hidden="1"/>
    <cellStyle name="Hipervínculo visitado" xfId="4301" builtinId="9" hidden="1"/>
    <cellStyle name="Hipervínculo visitado" xfId="4303" builtinId="9" hidden="1"/>
    <cellStyle name="Hipervínculo visitado" xfId="4305" builtinId="9" hidden="1"/>
    <cellStyle name="Hipervínculo visitado" xfId="4307" builtinId="9" hidden="1"/>
    <cellStyle name="Hipervínculo visitado" xfId="4309" builtinId="9" hidden="1"/>
    <cellStyle name="Hipervínculo visitado" xfId="4311" builtinId="9" hidden="1"/>
    <cellStyle name="Hipervínculo visitado" xfId="4313" builtinId="9" hidden="1"/>
    <cellStyle name="Hipervínculo visitado" xfId="4315" builtinId="9" hidden="1"/>
    <cellStyle name="Hipervínculo visitado" xfId="4317" builtinId="9" hidden="1"/>
    <cellStyle name="Hipervínculo visitado" xfId="4319" builtinId="9" hidden="1"/>
    <cellStyle name="Hipervínculo visitado" xfId="4321" builtinId="9" hidden="1"/>
    <cellStyle name="Hipervínculo visitado" xfId="4323" builtinId="9" hidden="1"/>
    <cellStyle name="Hipervínculo visitado" xfId="4325" builtinId="9" hidden="1"/>
    <cellStyle name="Hipervínculo visitado" xfId="4327" builtinId="9" hidden="1"/>
    <cellStyle name="Hipervínculo visitado" xfId="4329" builtinId="9" hidden="1"/>
    <cellStyle name="Hipervínculo visitado" xfId="4331" builtinId="9" hidden="1"/>
    <cellStyle name="Hipervínculo visitado" xfId="4333" builtinId="9" hidden="1"/>
    <cellStyle name="Hipervínculo visitado" xfId="4335" builtinId="9" hidden="1"/>
    <cellStyle name="Hipervínculo visitado" xfId="4337" builtinId="9" hidden="1"/>
    <cellStyle name="Hipervínculo visitado" xfId="4339" builtinId="9" hidden="1"/>
    <cellStyle name="Hipervínculo visitado" xfId="4341" builtinId="9" hidden="1"/>
    <cellStyle name="Hipervínculo visitado" xfId="4343" builtinId="9" hidden="1"/>
    <cellStyle name="Hipervínculo visitado" xfId="4345" builtinId="9" hidden="1"/>
    <cellStyle name="Hipervínculo visitado" xfId="4347" builtinId="9" hidden="1"/>
    <cellStyle name="Hipervínculo visitado" xfId="4349" builtinId="9" hidden="1"/>
    <cellStyle name="Hipervínculo visitado" xfId="4351" builtinId="9" hidden="1"/>
    <cellStyle name="Hipervínculo visitado" xfId="4353" builtinId="9" hidden="1"/>
    <cellStyle name="Hipervínculo visitado" xfId="4355" builtinId="9" hidden="1"/>
    <cellStyle name="Hipervínculo visitado" xfId="4357" builtinId="9" hidden="1"/>
    <cellStyle name="Hipervínculo visitado" xfId="4359" builtinId="9" hidden="1"/>
    <cellStyle name="Hipervínculo visitado" xfId="4361" builtinId="9" hidden="1"/>
    <cellStyle name="Hipervínculo visitado" xfId="4363" builtinId="9" hidden="1"/>
    <cellStyle name="Hipervínculo visitado" xfId="4365" builtinId="9" hidden="1"/>
    <cellStyle name="Hipervínculo visitado" xfId="4367" builtinId="9" hidden="1"/>
    <cellStyle name="Hipervínculo visitado" xfId="4369" builtinId="9" hidden="1"/>
    <cellStyle name="Hipervínculo visitado" xfId="4371" builtinId="9" hidden="1"/>
    <cellStyle name="Hipervínculo visitado" xfId="4373" builtinId="9" hidden="1"/>
    <cellStyle name="Hipervínculo visitado" xfId="4375" builtinId="9" hidden="1"/>
    <cellStyle name="Hipervínculo visitado" xfId="4377" builtinId="9" hidden="1"/>
    <cellStyle name="Hipervínculo visitado" xfId="4379" builtinId="9" hidden="1"/>
    <cellStyle name="Hipervínculo visitado" xfId="4381" builtinId="9" hidden="1"/>
    <cellStyle name="Hipervínculo visitado" xfId="4383" builtinId="9" hidden="1"/>
    <cellStyle name="Hipervínculo visitado" xfId="4385" builtinId="9" hidden="1"/>
    <cellStyle name="Hipervínculo visitado" xfId="4387" builtinId="9" hidden="1"/>
    <cellStyle name="Hipervínculo visitado" xfId="4389" builtinId="9" hidden="1"/>
    <cellStyle name="Hipervínculo visitado" xfId="4391" builtinId="9" hidden="1"/>
    <cellStyle name="Hipervínculo visitado" xfId="4393" builtinId="9" hidden="1"/>
    <cellStyle name="Hipervínculo visitado" xfId="4395" builtinId="9" hidden="1"/>
    <cellStyle name="Hipervínculo visitado" xfId="4397" builtinId="9" hidden="1"/>
    <cellStyle name="Hipervínculo visitado" xfId="4399" builtinId="9" hidden="1"/>
    <cellStyle name="Hipervínculo visitado" xfId="4401" builtinId="9" hidden="1"/>
    <cellStyle name="Hipervínculo visitado" xfId="4403" builtinId="9" hidden="1"/>
    <cellStyle name="Hipervínculo visitado" xfId="4405" builtinId="9" hidden="1"/>
    <cellStyle name="Hipervínculo visitado" xfId="4407" builtinId="9" hidden="1"/>
    <cellStyle name="Hipervínculo visitado" xfId="4409" builtinId="9" hidden="1"/>
    <cellStyle name="Hipervínculo visitado" xfId="4411" builtinId="9" hidden="1"/>
    <cellStyle name="Hipervínculo visitado" xfId="4413" builtinId="9" hidden="1"/>
    <cellStyle name="Hipervínculo visitado" xfId="4415" builtinId="9" hidden="1"/>
    <cellStyle name="Hipervínculo visitado" xfId="4417" builtinId="9" hidden="1"/>
    <cellStyle name="Hipervínculo visitado" xfId="4419" builtinId="9" hidden="1"/>
    <cellStyle name="Hipervínculo visitado" xfId="4421" builtinId="9" hidden="1"/>
    <cellStyle name="Hipervínculo visitado" xfId="4423" builtinId="9" hidden="1"/>
    <cellStyle name="Hipervínculo visitado" xfId="4425" builtinId="9" hidden="1"/>
    <cellStyle name="Hipervínculo visitado" xfId="4427" builtinId="9" hidden="1"/>
    <cellStyle name="Hipervínculo visitado" xfId="4429" builtinId="9" hidden="1"/>
    <cellStyle name="Hipervínculo visitado" xfId="4431" builtinId="9" hidden="1"/>
    <cellStyle name="Hipervínculo visitado" xfId="4433" builtinId="9" hidden="1"/>
    <cellStyle name="Hipervínculo visitado" xfId="4435" builtinId="9" hidden="1"/>
    <cellStyle name="Hipervínculo visitado" xfId="4437" builtinId="9" hidden="1"/>
    <cellStyle name="Hipervínculo visitado" xfId="4439" builtinId="9" hidden="1"/>
    <cellStyle name="Hipervínculo visitado" xfId="4441" builtinId="9" hidden="1"/>
    <cellStyle name="Hipervínculo visitado" xfId="4443" builtinId="9" hidden="1"/>
    <cellStyle name="Hipervínculo visitado" xfId="4445" builtinId="9" hidden="1"/>
    <cellStyle name="Hipervínculo visitado" xfId="4447" builtinId="9" hidden="1"/>
    <cellStyle name="Hipervínculo visitado" xfId="4449" builtinId="9" hidden="1"/>
    <cellStyle name="Hipervínculo visitado" xfId="4451" builtinId="9" hidden="1"/>
    <cellStyle name="Hipervínculo visitado" xfId="4453" builtinId="9" hidden="1"/>
    <cellStyle name="Hipervínculo visitado" xfId="4455" builtinId="9" hidden="1"/>
    <cellStyle name="Hipervínculo visitado" xfId="4457" builtinId="9" hidden="1"/>
    <cellStyle name="Hipervínculo visitado" xfId="4459" builtinId="9" hidden="1"/>
    <cellStyle name="Hipervínculo visitado" xfId="4461" builtinId="9" hidden="1"/>
    <cellStyle name="Hipervínculo visitado" xfId="4463" builtinId="9" hidden="1"/>
    <cellStyle name="Hipervínculo visitado" xfId="4465" builtinId="9" hidden="1"/>
    <cellStyle name="Hipervínculo visitado" xfId="4467" builtinId="9" hidden="1"/>
    <cellStyle name="Hipervínculo visitado" xfId="4469" builtinId="9" hidden="1"/>
    <cellStyle name="Hipervínculo visitado" xfId="4471" builtinId="9" hidden="1"/>
    <cellStyle name="Hipervínculo visitado" xfId="4473" builtinId="9" hidden="1"/>
    <cellStyle name="Hipervínculo visitado" xfId="4475" builtinId="9" hidden="1"/>
    <cellStyle name="Hipervínculo visitado" xfId="4477" builtinId="9" hidden="1"/>
    <cellStyle name="Hipervínculo visitado" xfId="4479" builtinId="9" hidden="1"/>
    <cellStyle name="Hipervínculo visitado" xfId="4481" builtinId="9" hidden="1"/>
    <cellStyle name="Hipervínculo visitado" xfId="4483" builtinId="9" hidden="1"/>
    <cellStyle name="Hipervínculo visitado" xfId="4485" builtinId="9" hidden="1"/>
    <cellStyle name="Hipervínculo visitado" xfId="4487" builtinId="9" hidden="1"/>
    <cellStyle name="Hipervínculo visitado" xfId="4489" builtinId="9" hidden="1"/>
    <cellStyle name="Hipervínculo visitado" xfId="4491" builtinId="9" hidden="1"/>
    <cellStyle name="Hipervínculo visitado" xfId="4493" builtinId="9" hidden="1"/>
    <cellStyle name="Hipervínculo visitado" xfId="4495" builtinId="9" hidden="1"/>
    <cellStyle name="Hipervínculo visitado" xfId="4497" builtinId="9" hidden="1"/>
    <cellStyle name="Hipervínculo visitado" xfId="4499" builtinId="9" hidden="1"/>
    <cellStyle name="Hipervínculo visitado" xfId="4501" builtinId="9" hidden="1"/>
    <cellStyle name="Hipervínculo visitado" xfId="4503" builtinId="9" hidden="1"/>
    <cellStyle name="Hipervínculo visitado" xfId="4505" builtinId="9" hidden="1"/>
    <cellStyle name="Hipervínculo visitado" xfId="4507" builtinId="9" hidden="1"/>
    <cellStyle name="Hipervínculo visitado" xfId="4509" builtinId="9" hidden="1"/>
    <cellStyle name="Hipervínculo visitado" xfId="4511" builtinId="9" hidden="1"/>
    <cellStyle name="Hipervínculo visitado" xfId="4513" builtinId="9" hidden="1"/>
    <cellStyle name="Hipervínculo visitado" xfId="4515" builtinId="9" hidden="1"/>
    <cellStyle name="Hipervínculo visitado" xfId="4517" builtinId="9" hidden="1"/>
    <cellStyle name="Hipervínculo visitado" xfId="4519" builtinId="9" hidden="1"/>
    <cellStyle name="Hipervínculo visitado" xfId="4521" builtinId="9" hidden="1"/>
    <cellStyle name="Hipervínculo visitado" xfId="4523" builtinId="9" hidden="1"/>
    <cellStyle name="Hipervínculo visitado" xfId="4525" builtinId="9" hidden="1"/>
    <cellStyle name="Hipervínculo visitado" xfId="4527" builtinId="9" hidden="1"/>
    <cellStyle name="Hipervínculo visitado" xfId="4529" builtinId="9" hidden="1"/>
    <cellStyle name="Hipervínculo visitado" xfId="4531" builtinId="9" hidden="1"/>
    <cellStyle name="Hipervínculo visitado" xfId="4533" builtinId="9" hidden="1"/>
    <cellStyle name="Hipervínculo visitado" xfId="4535" builtinId="9" hidden="1"/>
    <cellStyle name="Hipervínculo visitado" xfId="4537" builtinId="9" hidden="1"/>
    <cellStyle name="Hipervínculo visitado" xfId="4539" builtinId="9" hidden="1"/>
    <cellStyle name="Hipervínculo visitado" xfId="4541" builtinId="9" hidden="1"/>
    <cellStyle name="Hipervínculo visitado" xfId="4543" builtinId="9" hidden="1"/>
    <cellStyle name="Hipervínculo visitado" xfId="4545" builtinId="9" hidden="1"/>
    <cellStyle name="Hipervínculo visitado" xfId="4547" builtinId="9" hidden="1"/>
    <cellStyle name="Hipervínculo visitado" xfId="4549" builtinId="9" hidden="1"/>
    <cellStyle name="Hipervínculo visitado" xfId="4551" builtinId="9" hidden="1"/>
    <cellStyle name="Hipervínculo visitado" xfId="4553" builtinId="9" hidden="1"/>
    <cellStyle name="Hipervínculo visitado" xfId="4555" builtinId="9" hidden="1"/>
    <cellStyle name="Hipervínculo visitado" xfId="4557" builtinId="9" hidden="1"/>
    <cellStyle name="Hipervínculo visitado" xfId="4559" builtinId="9" hidden="1"/>
    <cellStyle name="Hipervínculo visitado" xfId="4561" builtinId="9" hidden="1"/>
    <cellStyle name="Hipervínculo visitado" xfId="4563" builtinId="9" hidden="1"/>
    <cellStyle name="Hipervínculo visitado" xfId="4565" builtinId="9" hidden="1"/>
    <cellStyle name="Hipervínculo visitado" xfId="4567" builtinId="9" hidden="1"/>
    <cellStyle name="Hipervínculo visitado" xfId="4569" builtinId="9" hidden="1"/>
    <cellStyle name="Hipervínculo visitado" xfId="4571" builtinId="9" hidden="1"/>
    <cellStyle name="Hipervínculo visitado" xfId="4573" builtinId="9" hidden="1"/>
    <cellStyle name="Hipervínculo visitado" xfId="4575" builtinId="9" hidden="1"/>
    <cellStyle name="Hipervínculo visitado" xfId="4577" builtinId="9" hidden="1"/>
    <cellStyle name="Hipervínculo visitado" xfId="4579" builtinId="9" hidden="1"/>
    <cellStyle name="Hipervínculo visitado" xfId="4581" builtinId="9" hidden="1"/>
    <cellStyle name="Hipervínculo visitado" xfId="4583" builtinId="9" hidden="1"/>
    <cellStyle name="Hipervínculo visitado" xfId="4585" builtinId="9" hidden="1"/>
    <cellStyle name="Hipervínculo visitado" xfId="4587" builtinId="9" hidden="1"/>
    <cellStyle name="Hipervínculo visitado" xfId="4589" builtinId="9" hidden="1"/>
    <cellStyle name="Hipervínculo visitado" xfId="4591" builtinId="9" hidden="1"/>
    <cellStyle name="Hipervínculo visitado" xfId="4593" builtinId="9" hidden="1"/>
    <cellStyle name="Hipervínculo visitado" xfId="4595" builtinId="9" hidden="1"/>
    <cellStyle name="Hipervínculo visitado" xfId="4597" builtinId="9" hidden="1"/>
    <cellStyle name="Hipervínculo visitado" xfId="4599" builtinId="9" hidden="1"/>
    <cellStyle name="Hipervínculo visitado" xfId="4601" builtinId="9" hidden="1"/>
    <cellStyle name="Hipervínculo visitado" xfId="4603" builtinId="9" hidden="1"/>
    <cellStyle name="Hipervínculo visitado" xfId="4605" builtinId="9" hidden="1"/>
    <cellStyle name="Hipervínculo visitado" xfId="4607" builtinId="9" hidden="1"/>
    <cellStyle name="Hipervínculo visitado" xfId="4609" builtinId="9" hidden="1"/>
    <cellStyle name="Hipervínculo visitado" xfId="4611" builtinId="9" hidden="1"/>
    <cellStyle name="Hipervínculo visitado" xfId="4613" builtinId="9" hidden="1"/>
    <cellStyle name="Hipervínculo visitado" xfId="4615" builtinId="9" hidden="1"/>
    <cellStyle name="Hipervínculo visitado" xfId="4617" builtinId="9" hidden="1"/>
    <cellStyle name="Hipervínculo visitado" xfId="4619" builtinId="9" hidden="1"/>
    <cellStyle name="Hipervínculo visitado" xfId="4621" builtinId="9" hidden="1"/>
    <cellStyle name="Hipervínculo visitado" xfId="4623" builtinId="9" hidden="1"/>
    <cellStyle name="Hipervínculo visitado" xfId="4625" builtinId="9" hidden="1"/>
    <cellStyle name="Hipervínculo visitado" xfId="4627" builtinId="9" hidden="1"/>
    <cellStyle name="Hipervínculo visitado" xfId="4629" builtinId="9" hidden="1"/>
    <cellStyle name="Hipervínculo visitado" xfId="4631" builtinId="9" hidden="1"/>
    <cellStyle name="Hipervínculo visitado" xfId="4633" builtinId="9" hidden="1"/>
    <cellStyle name="Hipervínculo visitado" xfId="4635" builtinId="9" hidden="1"/>
    <cellStyle name="Hipervínculo visitado" xfId="4637" builtinId="9" hidden="1"/>
    <cellStyle name="Hipervínculo visitado" xfId="4639" builtinId="9" hidden="1"/>
    <cellStyle name="Hipervínculo visitado" xfId="4641" builtinId="9" hidden="1"/>
    <cellStyle name="Hipervínculo visitado" xfId="4643" builtinId="9" hidden="1"/>
    <cellStyle name="Hipervínculo visitado" xfId="4645" builtinId="9" hidden="1"/>
    <cellStyle name="Hipervínculo visitado" xfId="4647" builtinId="9" hidden="1"/>
    <cellStyle name="Hipervínculo visitado" xfId="4649" builtinId="9" hidden="1"/>
    <cellStyle name="Hipervínculo visitado" xfId="4651" builtinId="9" hidden="1"/>
    <cellStyle name="Hipervínculo visitado" xfId="4653" builtinId="9" hidden="1"/>
    <cellStyle name="Hipervínculo visitado" xfId="4655" builtinId="9" hidden="1"/>
    <cellStyle name="Hipervínculo visitado" xfId="4657" builtinId="9" hidden="1"/>
    <cellStyle name="Hipervínculo visitado" xfId="4659" builtinId="9" hidden="1"/>
    <cellStyle name="Hipervínculo visitado" xfId="4661" builtinId="9" hidden="1"/>
    <cellStyle name="Hipervínculo visitado" xfId="4663" builtinId="9" hidden="1"/>
    <cellStyle name="Hipervínculo visitado" xfId="4665" builtinId="9" hidden="1"/>
    <cellStyle name="Hipervínculo visitado" xfId="4667" builtinId="9" hidden="1"/>
    <cellStyle name="Hipervínculo visitado" xfId="4669" builtinId="9" hidden="1"/>
    <cellStyle name="Hipervínculo visitado" xfId="4671" builtinId="9" hidden="1"/>
    <cellStyle name="Hipervínculo visitado" xfId="4673" builtinId="9" hidden="1"/>
    <cellStyle name="Hipervínculo visitado" xfId="4675" builtinId="9" hidden="1"/>
    <cellStyle name="Hipervínculo visitado" xfId="4677" builtinId="9" hidden="1"/>
    <cellStyle name="Hipervínculo visitado" xfId="4679" builtinId="9" hidden="1"/>
    <cellStyle name="Hipervínculo visitado" xfId="4681" builtinId="9" hidden="1"/>
    <cellStyle name="Hipervínculo visitado" xfId="4683" builtinId="9" hidden="1"/>
    <cellStyle name="Hipervínculo visitado" xfId="4685" builtinId="9" hidden="1"/>
    <cellStyle name="Hipervínculo visitado" xfId="4687" builtinId="9" hidden="1"/>
    <cellStyle name="Hipervínculo visitado" xfId="4689" builtinId="9" hidden="1"/>
    <cellStyle name="Hipervínculo visitado" xfId="4691" builtinId="9" hidden="1"/>
    <cellStyle name="Hipervínculo visitado" xfId="4693" builtinId="9" hidden="1"/>
    <cellStyle name="Hipervínculo visitado" xfId="4695" builtinId="9" hidden="1"/>
    <cellStyle name="Hipervínculo visitado" xfId="4697" builtinId="9" hidden="1"/>
    <cellStyle name="Hipervínculo visitado" xfId="4699" builtinId="9" hidden="1"/>
    <cellStyle name="Hipervínculo visitado" xfId="4701" builtinId="9" hidden="1"/>
    <cellStyle name="Hipervínculo visitado" xfId="4703" builtinId="9" hidden="1"/>
    <cellStyle name="Hipervínculo visitado" xfId="4705" builtinId="9" hidden="1"/>
    <cellStyle name="Hipervínculo visitado" xfId="4707" builtinId="9" hidden="1"/>
    <cellStyle name="Hipervínculo visitado" xfId="4709" builtinId="9" hidden="1"/>
    <cellStyle name="Hipervínculo visitado" xfId="4711" builtinId="9" hidden="1"/>
    <cellStyle name="Hipervínculo visitado" xfId="4713" builtinId="9" hidden="1"/>
    <cellStyle name="Hipervínculo visitado" xfId="4715" builtinId="9" hidden="1"/>
    <cellStyle name="Hipervínculo visitado" xfId="4717" builtinId="9" hidden="1"/>
    <cellStyle name="Hipervínculo visitado" xfId="4719" builtinId="9" hidden="1"/>
    <cellStyle name="Hipervínculo visitado" xfId="4721" builtinId="9" hidden="1"/>
    <cellStyle name="Hipervínculo visitado" xfId="4723" builtinId="9" hidden="1"/>
    <cellStyle name="Hipervínculo visitado" xfId="4725" builtinId="9" hidden="1"/>
    <cellStyle name="Hipervínculo visitado" xfId="4727" builtinId="9" hidden="1"/>
    <cellStyle name="Hipervínculo visitado" xfId="4729" builtinId="9" hidden="1"/>
    <cellStyle name="Hipervínculo visitado" xfId="4731" builtinId="9" hidden="1"/>
    <cellStyle name="Hipervínculo visitado" xfId="4733" builtinId="9" hidden="1"/>
    <cellStyle name="Hipervínculo visitado" xfId="4735" builtinId="9" hidden="1"/>
    <cellStyle name="Hipervínculo visitado" xfId="4737" builtinId="9" hidden="1"/>
    <cellStyle name="Hipervínculo visitado" xfId="4739" builtinId="9" hidden="1"/>
    <cellStyle name="Hipervínculo visitado" xfId="4741" builtinId="9" hidden="1"/>
    <cellStyle name="Hipervínculo visitado" xfId="4743" builtinId="9" hidden="1"/>
    <cellStyle name="Hipervínculo visitado" xfId="4745" builtinId="9" hidden="1"/>
    <cellStyle name="Hipervínculo visitado" xfId="4747" builtinId="9" hidden="1"/>
    <cellStyle name="Hipervínculo visitado" xfId="4749" builtinId="9" hidden="1"/>
    <cellStyle name="Hipervínculo visitado" xfId="4751" builtinId="9" hidden="1"/>
    <cellStyle name="Hipervínculo visitado" xfId="4753" builtinId="9" hidden="1"/>
    <cellStyle name="Hipervínculo visitado" xfId="4755" builtinId="9" hidden="1"/>
    <cellStyle name="Hipervínculo visitado" xfId="4757" builtinId="9" hidden="1"/>
    <cellStyle name="Hipervínculo visitado" xfId="4759" builtinId="9" hidden="1"/>
    <cellStyle name="Hipervínculo visitado" xfId="4761" builtinId="9" hidden="1"/>
    <cellStyle name="Hipervínculo visitado" xfId="4763" builtinId="9" hidden="1"/>
    <cellStyle name="Hipervínculo visitado" xfId="4765" builtinId="9" hidden="1"/>
    <cellStyle name="Hipervínculo visitado" xfId="4767" builtinId="9" hidden="1"/>
    <cellStyle name="Hipervínculo visitado" xfId="4769" builtinId="9" hidden="1"/>
    <cellStyle name="Hipervínculo visitado" xfId="4771" builtinId="9" hidden="1"/>
    <cellStyle name="Hipervínculo visitado" xfId="4773" builtinId="9" hidden="1"/>
    <cellStyle name="Hipervínculo visitado" xfId="4775" builtinId="9" hidden="1"/>
    <cellStyle name="Hipervínculo visitado" xfId="4777" builtinId="9" hidden="1"/>
    <cellStyle name="Hipervínculo visitado" xfId="4779" builtinId="9" hidden="1"/>
    <cellStyle name="Hipervínculo visitado" xfId="4781" builtinId="9" hidden="1"/>
    <cellStyle name="Hipervínculo visitado" xfId="4783" builtinId="9" hidden="1"/>
    <cellStyle name="Hipervínculo visitado" xfId="4785" builtinId="9" hidden="1"/>
    <cellStyle name="Hipervínculo visitado" xfId="4787" builtinId="9" hidden="1"/>
    <cellStyle name="Hipervínculo visitado" xfId="4789" builtinId="9" hidden="1"/>
    <cellStyle name="Hipervínculo visitado" xfId="4791" builtinId="9" hidden="1"/>
    <cellStyle name="Hipervínculo visitado" xfId="4793" builtinId="9" hidden="1"/>
    <cellStyle name="Hipervínculo visitado" xfId="4795" builtinId="9" hidden="1"/>
    <cellStyle name="Hipervínculo visitado" xfId="4797" builtinId="9" hidden="1"/>
    <cellStyle name="Hipervínculo visitado" xfId="4799" builtinId="9" hidden="1"/>
    <cellStyle name="Hipervínculo visitado" xfId="4801" builtinId="9" hidden="1"/>
    <cellStyle name="Hipervínculo visitado" xfId="4803" builtinId="9" hidden="1"/>
    <cellStyle name="Hipervínculo visitado" xfId="4805" builtinId="9" hidden="1"/>
    <cellStyle name="Hipervínculo visitado" xfId="4807" builtinId="9" hidden="1"/>
    <cellStyle name="Hipervínculo visitado" xfId="4809" builtinId="9" hidden="1"/>
    <cellStyle name="Hipervínculo visitado" xfId="4811" builtinId="9" hidden="1"/>
    <cellStyle name="Hipervínculo visitado" xfId="4813" builtinId="9" hidden="1"/>
    <cellStyle name="Hipervínculo visitado" xfId="4815" builtinId="9" hidden="1"/>
    <cellStyle name="Hipervínculo visitado" xfId="4817" builtinId="9" hidden="1"/>
    <cellStyle name="Hipervínculo visitado" xfId="4819" builtinId="9" hidden="1"/>
    <cellStyle name="Hipervínculo visitado" xfId="4821" builtinId="9" hidden="1"/>
    <cellStyle name="Hipervínculo visitado" xfId="4823" builtinId="9" hidden="1"/>
    <cellStyle name="Hipervínculo visitado" xfId="4825" builtinId="9" hidden="1"/>
    <cellStyle name="Hipervínculo visitado" xfId="4827" builtinId="9" hidden="1"/>
    <cellStyle name="Hipervínculo visitado" xfId="4829" builtinId="9" hidden="1"/>
    <cellStyle name="Hipervínculo visitado" xfId="4831" builtinId="9" hidden="1"/>
    <cellStyle name="Hipervínculo visitado" xfId="4833" builtinId="9" hidden="1"/>
    <cellStyle name="Hipervínculo visitado" xfId="4835" builtinId="9" hidden="1"/>
    <cellStyle name="Hipervínculo visitado" xfId="4837" builtinId="9" hidden="1"/>
    <cellStyle name="Hipervínculo visitado" xfId="4839" builtinId="9" hidden="1"/>
    <cellStyle name="Hipervínculo visitado" xfId="4841" builtinId="9" hidden="1"/>
    <cellStyle name="Hipervínculo visitado" xfId="4843" builtinId="9" hidden="1"/>
    <cellStyle name="Hipervínculo visitado" xfId="4845" builtinId="9" hidden="1"/>
    <cellStyle name="Hipervínculo visitado" xfId="4847" builtinId="9" hidden="1"/>
    <cellStyle name="Hipervínculo visitado" xfId="4849" builtinId="9" hidden="1"/>
    <cellStyle name="Hipervínculo visitado" xfId="4851" builtinId="9" hidden="1"/>
    <cellStyle name="Hipervínculo visitado" xfId="4853" builtinId="9" hidden="1"/>
    <cellStyle name="Hipervínculo visitado" xfId="4855" builtinId="9" hidden="1"/>
    <cellStyle name="Hipervínculo visitado" xfId="4857" builtinId="9" hidden="1"/>
    <cellStyle name="Hipervínculo visitado" xfId="4859" builtinId="9" hidden="1"/>
    <cellStyle name="Hipervínculo visitado" xfId="4861" builtinId="9" hidden="1"/>
    <cellStyle name="Hipervínculo visitado" xfId="4863" builtinId="9" hidden="1"/>
    <cellStyle name="Hipervínculo visitado" xfId="4865" builtinId="9" hidden="1"/>
    <cellStyle name="Hipervínculo visitado" xfId="4867" builtinId="9" hidden="1"/>
    <cellStyle name="Hipervínculo visitado" xfId="4869" builtinId="9" hidden="1"/>
    <cellStyle name="Hipervínculo visitado" xfId="4871" builtinId="9" hidden="1"/>
    <cellStyle name="Hipervínculo visitado" xfId="4873" builtinId="9" hidden="1"/>
    <cellStyle name="Hipervínculo visitado" xfId="4875" builtinId="9" hidden="1"/>
    <cellStyle name="Hipervínculo visitado" xfId="4877" builtinId="9" hidden="1"/>
    <cellStyle name="Hipervínculo visitado" xfId="4879" builtinId="9" hidden="1"/>
    <cellStyle name="Hipervínculo visitado" xfId="4881" builtinId="9" hidden="1"/>
    <cellStyle name="Hipervínculo visitado" xfId="4883" builtinId="9" hidden="1"/>
    <cellStyle name="Hipervínculo visitado" xfId="4885" builtinId="9" hidden="1"/>
    <cellStyle name="Hipervínculo visitado" xfId="4887" builtinId="9" hidden="1"/>
    <cellStyle name="Hipervínculo visitado" xfId="4889" builtinId="9" hidden="1"/>
    <cellStyle name="Hipervínculo visitado" xfId="4891" builtinId="9" hidden="1"/>
    <cellStyle name="Hipervínculo visitado" xfId="4893" builtinId="9" hidden="1"/>
    <cellStyle name="Hipervínculo visitado" xfId="4895" builtinId="9" hidden="1"/>
    <cellStyle name="Hipervínculo visitado" xfId="4897" builtinId="9" hidden="1"/>
    <cellStyle name="Hipervínculo visitado" xfId="4899" builtinId="9" hidden="1"/>
    <cellStyle name="Hipervínculo visitado" xfId="4901" builtinId="9" hidden="1"/>
    <cellStyle name="Hipervínculo visitado" xfId="4903" builtinId="9" hidden="1"/>
    <cellStyle name="Hipervínculo visitado" xfId="4905" builtinId="9" hidden="1"/>
    <cellStyle name="Hipervínculo visitado" xfId="4907" builtinId="9" hidden="1"/>
    <cellStyle name="Hipervínculo visitado" xfId="4909" builtinId="9" hidden="1"/>
    <cellStyle name="Hipervínculo visitado" xfId="4911" builtinId="9" hidden="1"/>
    <cellStyle name="Hipervínculo visitado" xfId="4913" builtinId="9" hidden="1"/>
    <cellStyle name="Hipervínculo visitado" xfId="4915" builtinId="9" hidden="1"/>
    <cellStyle name="Hipervínculo visitado" xfId="4917" builtinId="9" hidden="1"/>
    <cellStyle name="Hipervínculo visitado" xfId="4919" builtinId="9" hidden="1"/>
    <cellStyle name="Hipervínculo visitado" xfId="4921" builtinId="9" hidden="1"/>
    <cellStyle name="Hipervínculo visitado" xfId="4923" builtinId="9" hidden="1"/>
    <cellStyle name="Hipervínculo visitado" xfId="4925" builtinId="9" hidden="1"/>
    <cellStyle name="Hipervínculo visitado" xfId="4927" builtinId="9" hidden="1"/>
    <cellStyle name="Hipervínculo visitado" xfId="4929" builtinId="9" hidden="1"/>
    <cellStyle name="Hipervínculo visitado" xfId="4931" builtinId="9" hidden="1"/>
    <cellStyle name="Hipervínculo visitado" xfId="4933" builtinId="9" hidden="1"/>
    <cellStyle name="Hipervínculo visitado" xfId="4935" builtinId="9" hidden="1"/>
    <cellStyle name="Hipervínculo visitado" xfId="4937" builtinId="9" hidden="1"/>
    <cellStyle name="Hipervínculo visitado" xfId="4939" builtinId="9" hidden="1"/>
    <cellStyle name="Hipervínculo visitado" xfId="4941" builtinId="9" hidden="1"/>
    <cellStyle name="Hipervínculo visitado" xfId="4943" builtinId="9" hidden="1"/>
    <cellStyle name="Hipervínculo visitado" xfId="4945" builtinId="9" hidden="1"/>
    <cellStyle name="Hipervínculo visitado" xfId="4947" builtinId="9" hidden="1"/>
    <cellStyle name="Hipervínculo visitado" xfId="4949" builtinId="9" hidden="1"/>
    <cellStyle name="Hipervínculo visitado" xfId="4951" builtinId="9" hidden="1"/>
    <cellStyle name="Hipervínculo visitado" xfId="4953" builtinId="9" hidden="1"/>
    <cellStyle name="Hipervínculo visitado" xfId="4955" builtinId="9" hidden="1"/>
    <cellStyle name="Hipervínculo visitado" xfId="4957" builtinId="9" hidden="1"/>
    <cellStyle name="Hipervínculo visitado" xfId="4959" builtinId="9" hidden="1"/>
    <cellStyle name="Hipervínculo visitado" xfId="4961" builtinId="9" hidden="1"/>
    <cellStyle name="Hipervínculo visitado" xfId="4963" builtinId="9" hidden="1"/>
    <cellStyle name="Hipervínculo visitado" xfId="4965" builtinId="9" hidden="1"/>
    <cellStyle name="Hipervínculo visitado" xfId="4967" builtinId="9" hidden="1"/>
    <cellStyle name="Hipervínculo visitado" xfId="4969" builtinId="9" hidden="1"/>
    <cellStyle name="Hipervínculo visitado" xfId="4971" builtinId="9" hidden="1"/>
    <cellStyle name="Hipervínculo visitado" xfId="4973" builtinId="9" hidden="1"/>
    <cellStyle name="Hipervínculo visitado" xfId="4975" builtinId="9" hidden="1"/>
    <cellStyle name="Hipervínculo visitado" xfId="4977" builtinId="9" hidden="1"/>
    <cellStyle name="Hipervínculo visitado" xfId="4979" builtinId="9" hidden="1"/>
    <cellStyle name="Hipervínculo visitado" xfId="4981" builtinId="9" hidden="1"/>
    <cellStyle name="Hipervínculo visitado" xfId="4983" builtinId="9" hidden="1"/>
    <cellStyle name="Hipervínculo visitado" xfId="4985" builtinId="9" hidden="1"/>
    <cellStyle name="Hipervínculo visitado" xfId="4987" builtinId="9" hidden="1"/>
    <cellStyle name="Hipervínculo visitado" xfId="4989" builtinId="9" hidden="1"/>
    <cellStyle name="Hipervínculo visitado" xfId="4991" builtinId="9" hidden="1"/>
    <cellStyle name="Hipervínculo visitado" xfId="4993" builtinId="9" hidden="1"/>
    <cellStyle name="Hipervínculo visitado" xfId="4995" builtinId="9" hidden="1"/>
    <cellStyle name="Hipervínculo visitado" xfId="4997" builtinId="9" hidden="1"/>
    <cellStyle name="Hipervínculo visitado" xfId="4999" builtinId="9" hidden="1"/>
    <cellStyle name="Hipervínculo visitado" xfId="5001" builtinId="9" hidden="1"/>
    <cellStyle name="Hipervínculo visitado" xfId="5003" builtinId="9" hidden="1"/>
    <cellStyle name="Hipervínculo visitado" xfId="5005" builtinId="9" hidden="1"/>
    <cellStyle name="Hipervínculo visitado" xfId="5007" builtinId="9" hidden="1"/>
    <cellStyle name="Hipervínculo visitado" xfId="5009" builtinId="9" hidden="1"/>
    <cellStyle name="Hipervínculo visitado" xfId="5011" builtinId="9" hidden="1"/>
    <cellStyle name="Hipervínculo visitado" xfId="5013" builtinId="9" hidden="1"/>
    <cellStyle name="Hipervínculo visitado" xfId="5015" builtinId="9" hidden="1"/>
    <cellStyle name="Hipervínculo visitado" xfId="5017" builtinId="9" hidden="1"/>
    <cellStyle name="Hipervínculo visitado" xfId="5019" builtinId="9" hidden="1"/>
    <cellStyle name="Hipervínculo visitado" xfId="5021" builtinId="9" hidden="1"/>
    <cellStyle name="Hipervínculo visitado" xfId="5023" builtinId="9" hidden="1"/>
    <cellStyle name="Hipervínculo visitado" xfId="5025" builtinId="9" hidden="1"/>
    <cellStyle name="Hipervínculo visitado" xfId="5027" builtinId="9" hidden="1"/>
    <cellStyle name="Hipervínculo visitado" xfId="5029" builtinId="9" hidden="1"/>
    <cellStyle name="Hipervínculo visitado" xfId="5031" builtinId="9" hidden="1"/>
    <cellStyle name="Hipervínculo visitado" xfId="5033" builtinId="9" hidden="1"/>
    <cellStyle name="Hipervínculo visitado" xfId="5035" builtinId="9" hidden="1"/>
    <cellStyle name="Hipervínculo visitado" xfId="5037" builtinId="9" hidden="1"/>
    <cellStyle name="Hipervínculo visitado" xfId="5039" builtinId="9" hidden="1"/>
    <cellStyle name="Hipervínculo visitado" xfId="5041" builtinId="9" hidden="1"/>
    <cellStyle name="Hipervínculo visitado" xfId="5043" builtinId="9" hidden="1"/>
    <cellStyle name="Hipervínculo visitado" xfId="5045" builtinId="9" hidden="1"/>
    <cellStyle name="Hipervínculo visitado" xfId="5047" builtinId="9" hidden="1"/>
    <cellStyle name="Hipervínculo visitado" xfId="5049" builtinId="9" hidden="1"/>
    <cellStyle name="Hipervínculo visitado" xfId="5051" builtinId="9" hidden="1"/>
    <cellStyle name="Hipervínculo visitado" xfId="5053" builtinId="9" hidden="1"/>
    <cellStyle name="Hipervínculo visitado" xfId="5055" builtinId="9" hidden="1"/>
    <cellStyle name="Hipervínculo visitado" xfId="5057" builtinId="9" hidden="1"/>
    <cellStyle name="Hipervínculo visitado" xfId="5059" builtinId="9" hidden="1"/>
    <cellStyle name="Hipervínculo visitado" xfId="5061" builtinId="9" hidden="1"/>
    <cellStyle name="Hipervínculo visitado" xfId="5063" builtinId="9" hidden="1"/>
    <cellStyle name="Hipervínculo visitado" xfId="5065" builtinId="9" hidden="1"/>
    <cellStyle name="Hipervínculo visitado" xfId="5067" builtinId="9" hidden="1"/>
    <cellStyle name="Hipervínculo visitado" xfId="5069" builtinId="9" hidden="1"/>
    <cellStyle name="Hipervínculo visitado" xfId="5071" builtinId="9" hidden="1"/>
    <cellStyle name="Hipervínculo visitado" xfId="5073" builtinId="9" hidden="1"/>
    <cellStyle name="Hipervínculo visitado" xfId="5075" builtinId="9" hidden="1"/>
    <cellStyle name="Hipervínculo visitado" xfId="5077" builtinId="9" hidden="1"/>
    <cellStyle name="Hipervínculo visitado" xfId="5079" builtinId="9" hidden="1"/>
    <cellStyle name="Hipervínculo visitado" xfId="5081" builtinId="9" hidden="1"/>
    <cellStyle name="Hipervínculo visitado" xfId="5083" builtinId="9" hidden="1"/>
    <cellStyle name="Hipervínculo visitado" xfId="5085" builtinId="9" hidden="1"/>
    <cellStyle name="Hipervínculo visitado" xfId="5087" builtinId="9" hidden="1"/>
    <cellStyle name="Hipervínculo visitado" xfId="5089" builtinId="9" hidden="1"/>
    <cellStyle name="Hipervínculo visitado" xfId="5091" builtinId="9" hidden="1"/>
    <cellStyle name="Hipervínculo visitado" xfId="5093" builtinId="9" hidden="1"/>
    <cellStyle name="Hipervínculo visitado" xfId="5095" builtinId="9" hidden="1"/>
    <cellStyle name="Hipervínculo visitado" xfId="5097" builtinId="9" hidden="1"/>
    <cellStyle name="Hipervínculo visitado" xfId="5099" builtinId="9" hidden="1"/>
    <cellStyle name="Hipervínculo visitado" xfId="5101" builtinId="9" hidden="1"/>
    <cellStyle name="Hipervínculo visitado" xfId="5103" builtinId="9" hidden="1"/>
    <cellStyle name="Hipervínculo visitado" xfId="5105" builtinId="9" hidden="1"/>
    <cellStyle name="Hipervínculo visitado" xfId="5107" builtinId="9" hidden="1"/>
    <cellStyle name="Hipervínculo visitado" xfId="5109" builtinId="9" hidden="1"/>
    <cellStyle name="Hipervínculo visitado" xfId="5111" builtinId="9" hidden="1"/>
    <cellStyle name="Hipervínculo visitado" xfId="5113" builtinId="9" hidden="1"/>
    <cellStyle name="Hipervínculo visitado" xfId="5115" builtinId="9" hidden="1"/>
    <cellStyle name="Hipervínculo visitado" xfId="5117" builtinId="9" hidden="1"/>
    <cellStyle name="Hipervínculo visitado" xfId="5119" builtinId="9" hidden="1"/>
    <cellStyle name="Hipervínculo visitado" xfId="5121" builtinId="9" hidden="1"/>
    <cellStyle name="Hipervínculo visitado" xfId="5123" builtinId="9" hidden="1"/>
    <cellStyle name="Hipervínculo visitado" xfId="5125" builtinId="9" hidden="1"/>
    <cellStyle name="Hipervínculo visitado" xfId="5127" builtinId="9" hidden="1"/>
    <cellStyle name="Hipervínculo visitado" xfId="5129" builtinId="9" hidden="1"/>
    <cellStyle name="Hipervínculo visitado" xfId="5131" builtinId="9" hidden="1"/>
    <cellStyle name="Hipervínculo visitado" xfId="5133" builtinId="9" hidden="1"/>
    <cellStyle name="Hipervínculo visitado" xfId="5135" builtinId="9" hidden="1"/>
    <cellStyle name="Hipervínculo visitado" xfId="5137" builtinId="9" hidden="1"/>
    <cellStyle name="Hipervínculo visitado" xfId="5139" builtinId="9" hidden="1"/>
    <cellStyle name="Hipervínculo visitado" xfId="5141" builtinId="9" hidden="1"/>
    <cellStyle name="Hipervínculo visitado" xfId="5143" builtinId="9" hidden="1"/>
    <cellStyle name="Hipervínculo visitado" xfId="5145" builtinId="9" hidden="1"/>
    <cellStyle name="Hipervínculo visitado" xfId="5147" builtinId="9" hidden="1"/>
    <cellStyle name="Hipervínculo visitado" xfId="5149" builtinId="9" hidden="1"/>
    <cellStyle name="Hipervínculo visitado" xfId="5151" builtinId="9" hidden="1"/>
    <cellStyle name="Hipervínculo visitado" xfId="5153" builtinId="9" hidden="1"/>
    <cellStyle name="Hipervínculo visitado" xfId="5155" builtinId="9" hidden="1"/>
    <cellStyle name="Hipervínculo visitado" xfId="5157" builtinId="9" hidden="1"/>
    <cellStyle name="Hipervínculo visitado" xfId="5159" builtinId="9" hidden="1"/>
    <cellStyle name="Hipervínculo visitado" xfId="5161" builtinId="9" hidden="1"/>
    <cellStyle name="Hipervínculo visitado" xfId="5163" builtinId="9" hidden="1"/>
    <cellStyle name="Hipervínculo visitado" xfId="5165" builtinId="9" hidden="1"/>
    <cellStyle name="Hipervínculo visitado" xfId="5167" builtinId="9" hidden="1"/>
    <cellStyle name="Hipervínculo visitado" xfId="5169" builtinId="9" hidden="1"/>
    <cellStyle name="Hipervínculo visitado" xfId="5171" builtinId="9" hidden="1"/>
    <cellStyle name="Hipervínculo visitado" xfId="5173" builtinId="9" hidden="1"/>
    <cellStyle name="Hipervínculo visitado" xfId="5175" builtinId="9" hidden="1"/>
    <cellStyle name="Hipervínculo visitado" xfId="5177" builtinId="9" hidden="1"/>
    <cellStyle name="Hipervínculo visitado" xfId="5179" builtinId="9" hidden="1"/>
    <cellStyle name="Hipervínculo visitado" xfId="5181" builtinId="9" hidden="1"/>
    <cellStyle name="Hipervínculo visitado" xfId="5183" builtinId="9" hidden="1"/>
    <cellStyle name="Hipervínculo visitado" xfId="5185" builtinId="9" hidden="1"/>
    <cellStyle name="Hipervínculo visitado" xfId="5187" builtinId="9" hidden="1"/>
    <cellStyle name="Hipervínculo visitado" xfId="5189" builtinId="9" hidden="1"/>
    <cellStyle name="Hipervínculo visitado" xfId="5191" builtinId="9" hidden="1"/>
    <cellStyle name="Hipervínculo visitado" xfId="5193" builtinId="9" hidden="1"/>
    <cellStyle name="Hipervínculo visitado" xfId="5195" builtinId="9" hidden="1"/>
    <cellStyle name="Hipervínculo visitado" xfId="5197" builtinId="9" hidden="1"/>
    <cellStyle name="Hipervínculo visitado" xfId="5199" builtinId="9" hidden="1"/>
    <cellStyle name="Hipervínculo visitado" xfId="5201" builtinId="9" hidden="1"/>
    <cellStyle name="Hipervínculo visitado" xfId="5203" builtinId="9" hidden="1"/>
    <cellStyle name="Hipervínculo visitado" xfId="5205" builtinId="9" hidden="1"/>
    <cellStyle name="Hipervínculo visitado" xfId="5207" builtinId="9" hidden="1"/>
    <cellStyle name="Hipervínculo visitado" xfId="5209" builtinId="9" hidden="1"/>
    <cellStyle name="Hipervínculo visitado" xfId="5211" builtinId="9" hidden="1"/>
    <cellStyle name="Hipervínculo visitado" xfId="5213" builtinId="9" hidden="1"/>
    <cellStyle name="Hipervínculo visitado" xfId="5215" builtinId="9" hidden="1"/>
    <cellStyle name="Hipervínculo visitado" xfId="5217" builtinId="9" hidden="1"/>
    <cellStyle name="Hipervínculo visitado" xfId="5219" builtinId="9" hidden="1"/>
    <cellStyle name="Hipervínculo visitado" xfId="5221" builtinId="9" hidden="1"/>
    <cellStyle name="Hipervínculo visitado" xfId="5223" builtinId="9" hidden="1"/>
    <cellStyle name="Hipervínculo visitado" xfId="5225" builtinId="9" hidden="1"/>
    <cellStyle name="Hipervínculo visitado" xfId="5227" builtinId="9" hidden="1"/>
    <cellStyle name="Hipervínculo visitado" xfId="5229" builtinId="9" hidden="1"/>
    <cellStyle name="Hipervínculo visitado" xfId="5231" builtinId="9" hidden="1"/>
    <cellStyle name="Hipervínculo visitado" xfId="5233" builtinId="9" hidden="1"/>
    <cellStyle name="Hipervínculo visitado" xfId="5235" builtinId="9" hidden="1"/>
    <cellStyle name="Hipervínculo visitado" xfId="5237" builtinId="9" hidden="1"/>
    <cellStyle name="Hipervínculo visitado" xfId="5239" builtinId="9" hidden="1"/>
    <cellStyle name="Hipervínculo visitado" xfId="5241" builtinId="9" hidden="1"/>
    <cellStyle name="Hipervínculo visitado" xfId="5243" builtinId="9" hidden="1"/>
    <cellStyle name="Hipervínculo visitado" xfId="5245" builtinId="9" hidden="1"/>
    <cellStyle name="Hipervínculo visitado" xfId="5247" builtinId="9" hidden="1"/>
    <cellStyle name="Hipervínculo visitado" xfId="5249" builtinId="9" hidden="1"/>
    <cellStyle name="Hipervínculo visitado" xfId="5251" builtinId="9" hidden="1"/>
    <cellStyle name="Hipervínculo visitado" xfId="5253" builtinId="9" hidden="1"/>
    <cellStyle name="Hipervínculo visitado" xfId="5255" builtinId="9" hidden="1"/>
    <cellStyle name="Hipervínculo visitado" xfId="5257" builtinId="9" hidden="1"/>
    <cellStyle name="Hipervínculo visitado" xfId="5259" builtinId="9" hidden="1"/>
    <cellStyle name="Hipervínculo visitado" xfId="5261" builtinId="9" hidden="1"/>
    <cellStyle name="Hipervínculo visitado" xfId="5263" builtinId="9" hidden="1"/>
    <cellStyle name="Hipervínculo visitado" xfId="5265" builtinId="9" hidden="1"/>
    <cellStyle name="Hipervínculo visitado" xfId="5267" builtinId="9" hidden="1"/>
    <cellStyle name="Hipervínculo visitado" xfId="5269" builtinId="9" hidden="1"/>
    <cellStyle name="Hipervínculo visitado" xfId="5271" builtinId="9" hidden="1"/>
    <cellStyle name="Hipervínculo visitado" xfId="5273" builtinId="9" hidden="1"/>
    <cellStyle name="Hipervínculo visitado" xfId="5275" builtinId="9" hidden="1"/>
    <cellStyle name="Hipervínculo visitado" xfId="5277" builtinId="9" hidden="1"/>
    <cellStyle name="Hipervínculo visitado" xfId="5279" builtinId="9" hidden="1"/>
    <cellStyle name="Hipervínculo visitado" xfId="5281" builtinId="9" hidden="1"/>
    <cellStyle name="Hipervínculo visitado" xfId="5283" builtinId="9" hidden="1"/>
    <cellStyle name="Hipervínculo visitado" xfId="5285" builtinId="9" hidden="1"/>
    <cellStyle name="Hipervínculo visitado" xfId="5287" builtinId="9" hidden="1"/>
    <cellStyle name="Hipervínculo visitado" xfId="5289" builtinId="9" hidden="1"/>
    <cellStyle name="Hipervínculo visitado" xfId="5291" builtinId="9" hidden="1"/>
    <cellStyle name="Hipervínculo visitado" xfId="5293" builtinId="9" hidden="1"/>
    <cellStyle name="Hipervínculo visitado" xfId="5295" builtinId="9" hidden="1"/>
    <cellStyle name="Hipervínculo visitado" xfId="5297" builtinId="9" hidden="1"/>
    <cellStyle name="Hipervínculo visitado" xfId="5299" builtinId="9" hidden="1"/>
    <cellStyle name="Hipervínculo visitado" xfId="5301" builtinId="9" hidden="1"/>
    <cellStyle name="Hipervínculo visitado" xfId="5303" builtinId="9" hidden="1"/>
    <cellStyle name="Hipervínculo visitado" xfId="5305" builtinId="9" hidden="1"/>
    <cellStyle name="Hipervínculo visitado" xfId="5307" builtinId="9" hidden="1"/>
    <cellStyle name="Hipervínculo visitado" xfId="5309" builtinId="9" hidden="1"/>
    <cellStyle name="Hipervínculo visitado" xfId="5311" builtinId="9" hidden="1"/>
    <cellStyle name="Hipervínculo visitado" xfId="5313" builtinId="9" hidden="1"/>
    <cellStyle name="Hipervínculo visitado" xfId="5315" builtinId="9" hidden="1"/>
    <cellStyle name="Hipervínculo visitado" xfId="5317" builtinId="9" hidden="1"/>
    <cellStyle name="Hipervínculo visitado" xfId="5319" builtinId="9" hidden="1"/>
    <cellStyle name="Hipervínculo visitado" xfId="5321" builtinId="9" hidden="1"/>
    <cellStyle name="Hipervínculo visitado" xfId="5323" builtinId="9" hidden="1"/>
    <cellStyle name="Hipervínculo visitado" xfId="5325" builtinId="9" hidden="1"/>
    <cellStyle name="Hipervínculo visitado" xfId="5327" builtinId="9" hidden="1"/>
    <cellStyle name="Hipervínculo visitado" xfId="5329" builtinId="9" hidden="1"/>
    <cellStyle name="Hipervínculo visitado" xfId="5331" builtinId="9" hidden="1"/>
    <cellStyle name="Hipervínculo visitado" xfId="5333" builtinId="9" hidden="1"/>
    <cellStyle name="Hipervínculo visitado" xfId="5335" builtinId="9" hidden="1"/>
    <cellStyle name="Hipervínculo visitado" xfId="5337" builtinId="9" hidden="1"/>
    <cellStyle name="Hipervínculo visitado" xfId="5339" builtinId="9" hidden="1"/>
    <cellStyle name="Hipervínculo visitado" xfId="5341" builtinId="9" hidden="1"/>
    <cellStyle name="Hipervínculo visitado" xfId="5343" builtinId="9" hidden="1"/>
    <cellStyle name="Hipervínculo visitado" xfId="5345" builtinId="9" hidden="1"/>
    <cellStyle name="Hipervínculo visitado" xfId="5347" builtinId="9" hidden="1"/>
    <cellStyle name="Hipervínculo visitado" xfId="5349" builtinId="9" hidden="1"/>
    <cellStyle name="Hipervínculo visitado" xfId="5351" builtinId="9" hidden="1"/>
    <cellStyle name="Hipervínculo visitado" xfId="5353" builtinId="9" hidden="1"/>
    <cellStyle name="Hipervínculo visitado" xfId="5355" builtinId="9" hidden="1"/>
    <cellStyle name="Hipervínculo visitado" xfId="5357" builtinId="9" hidden="1"/>
    <cellStyle name="Hipervínculo visitado" xfId="5359" builtinId="9" hidden="1"/>
    <cellStyle name="Hipervínculo visitado" xfId="5361" builtinId="9" hidden="1"/>
    <cellStyle name="Hipervínculo visitado" xfId="5363" builtinId="9" hidden="1"/>
    <cellStyle name="Hipervínculo visitado" xfId="5365" builtinId="9" hidden="1"/>
    <cellStyle name="Hipervínculo visitado" xfId="5367" builtinId="9" hidden="1"/>
    <cellStyle name="Hipervínculo visitado" xfId="5369" builtinId="9" hidden="1"/>
    <cellStyle name="Hipervínculo visitado" xfId="5371" builtinId="9" hidden="1"/>
    <cellStyle name="Hipervínculo visitado" xfId="5373" builtinId="9" hidden="1"/>
    <cellStyle name="Hipervínculo visitado" xfId="5375" builtinId="9" hidden="1"/>
    <cellStyle name="Hipervínculo visitado" xfId="5377" builtinId="9" hidden="1"/>
    <cellStyle name="Hipervínculo visitado" xfId="5379" builtinId="9" hidden="1"/>
    <cellStyle name="Hipervínculo visitado" xfId="5381" builtinId="9" hidden="1"/>
    <cellStyle name="Hipervínculo visitado" xfId="5383" builtinId="9" hidden="1"/>
    <cellStyle name="Hipervínculo visitado" xfId="5385" builtinId="9" hidden="1"/>
    <cellStyle name="Hipervínculo visitado" xfId="5387" builtinId="9" hidden="1"/>
    <cellStyle name="Hipervínculo visitado" xfId="5389" builtinId="9" hidden="1"/>
    <cellStyle name="Hipervínculo visitado" xfId="5391" builtinId="9" hidden="1"/>
    <cellStyle name="Hipervínculo visitado" xfId="5393" builtinId="9" hidden="1"/>
    <cellStyle name="Hipervínculo visitado" xfId="5395" builtinId="9" hidden="1"/>
    <cellStyle name="Hipervínculo visitado" xfId="5397" builtinId="9" hidden="1"/>
    <cellStyle name="Hipervínculo visitado" xfId="5399" builtinId="9" hidden="1"/>
    <cellStyle name="Hipervínculo visitado" xfId="5401" builtinId="9" hidden="1"/>
    <cellStyle name="Hipervínculo visitado" xfId="5403" builtinId="9" hidden="1"/>
    <cellStyle name="Hipervínculo visitado" xfId="5405" builtinId="9" hidden="1"/>
    <cellStyle name="Hipervínculo visitado" xfId="5407" builtinId="9" hidden="1"/>
    <cellStyle name="Hipervínculo visitado" xfId="5409" builtinId="9" hidden="1"/>
    <cellStyle name="Hipervínculo visitado" xfId="5411" builtinId="9" hidden="1"/>
    <cellStyle name="Hipervínculo visitado" xfId="5413" builtinId="9" hidden="1"/>
    <cellStyle name="Hipervínculo visitado" xfId="5415" builtinId="9" hidden="1"/>
    <cellStyle name="Hipervínculo visitado" xfId="5417" builtinId="9" hidden="1"/>
    <cellStyle name="Hipervínculo visitado" xfId="5419" builtinId="9" hidden="1"/>
    <cellStyle name="Hipervínculo visitado" xfId="5421" builtinId="9" hidden="1"/>
    <cellStyle name="Hipervínculo visitado" xfId="5423" builtinId="9" hidden="1"/>
    <cellStyle name="Hipervínculo visitado" xfId="5425" builtinId="9" hidden="1"/>
    <cellStyle name="Hipervínculo visitado" xfId="5427" builtinId="9" hidden="1"/>
    <cellStyle name="Hipervínculo visitado" xfId="5429" builtinId="9" hidden="1"/>
    <cellStyle name="Hipervínculo visitado" xfId="5431" builtinId="9" hidden="1"/>
    <cellStyle name="Hipervínculo visitado" xfId="5433" builtinId="9" hidden="1"/>
    <cellStyle name="Hipervínculo visitado" xfId="5435" builtinId="9" hidden="1"/>
    <cellStyle name="Hipervínculo visitado" xfId="5437" builtinId="9" hidden="1"/>
    <cellStyle name="Hipervínculo visitado" xfId="5439" builtinId="9" hidden="1"/>
    <cellStyle name="Hipervínculo visitado" xfId="5441" builtinId="9" hidden="1"/>
    <cellStyle name="Hipervínculo visitado" xfId="5443" builtinId="9" hidden="1"/>
    <cellStyle name="Hipervínculo visitado" xfId="5445" builtinId="9" hidden="1"/>
    <cellStyle name="Hipervínculo visitado" xfId="5447" builtinId="9" hidden="1"/>
    <cellStyle name="Hipervínculo visitado" xfId="5449" builtinId="9" hidden="1"/>
    <cellStyle name="Hipervínculo visitado" xfId="5451" builtinId="9" hidden="1"/>
    <cellStyle name="Hipervínculo visitado" xfId="5453" builtinId="9" hidden="1"/>
    <cellStyle name="Hipervínculo visitado" xfId="5455" builtinId="9" hidden="1"/>
    <cellStyle name="Hipervínculo visitado" xfId="5457" builtinId="9" hidden="1"/>
    <cellStyle name="Hipervínculo visitado" xfId="5459" builtinId="9" hidden="1"/>
    <cellStyle name="Hipervínculo visitado" xfId="5461" builtinId="9" hidden="1"/>
    <cellStyle name="Hipervínculo visitado" xfId="5463" builtinId="9" hidden="1"/>
    <cellStyle name="Hipervínculo visitado" xfId="5465" builtinId="9" hidden="1"/>
    <cellStyle name="Hipervínculo visitado" xfId="5467" builtinId="9" hidden="1"/>
    <cellStyle name="Hipervínculo visitado" xfId="5469" builtinId="9" hidden="1"/>
    <cellStyle name="Hipervínculo visitado" xfId="5471" builtinId="9" hidden="1"/>
    <cellStyle name="Hipervínculo visitado" xfId="5473" builtinId="9" hidden="1"/>
    <cellStyle name="Hipervínculo visitado" xfId="5475" builtinId="9" hidden="1"/>
    <cellStyle name="Hipervínculo visitado" xfId="5477" builtinId="9" hidden="1"/>
    <cellStyle name="Hipervínculo visitado" xfId="5479" builtinId="9" hidden="1"/>
    <cellStyle name="Hipervínculo visitado" xfId="5481" builtinId="9" hidden="1"/>
    <cellStyle name="Hipervínculo visitado" xfId="5483" builtinId="9" hidden="1"/>
    <cellStyle name="Hipervínculo visitado" xfId="5485" builtinId="9" hidden="1"/>
    <cellStyle name="Hipervínculo visitado" xfId="5487" builtinId="9" hidden="1"/>
    <cellStyle name="Hipervínculo visitado" xfId="5489" builtinId="9" hidden="1"/>
    <cellStyle name="Hipervínculo visitado" xfId="5491" builtinId="9" hidden="1"/>
    <cellStyle name="Hipervínculo visitado" xfId="5493" builtinId="9" hidden="1"/>
    <cellStyle name="Hipervínculo visitado" xfId="5495" builtinId="9" hidden="1"/>
    <cellStyle name="Hipervínculo visitado" xfId="5497" builtinId="9" hidden="1"/>
    <cellStyle name="Hipervínculo visitado" xfId="5499" builtinId="9" hidden="1"/>
    <cellStyle name="Hipervínculo visitado" xfId="5501" builtinId="9" hidden="1"/>
    <cellStyle name="Hipervínculo visitado" xfId="5503" builtinId="9" hidden="1"/>
    <cellStyle name="Hipervínculo visitado" xfId="5505" builtinId="9" hidden="1"/>
    <cellStyle name="Hipervínculo visitado" xfId="5507" builtinId="9" hidden="1"/>
    <cellStyle name="Hipervínculo visitado" xfId="5509" builtinId="9" hidden="1"/>
    <cellStyle name="Hipervínculo visitado" xfId="5511" builtinId="9" hidden="1"/>
    <cellStyle name="Hipervínculo visitado" xfId="5513" builtinId="9" hidden="1"/>
    <cellStyle name="Hipervínculo visitado" xfId="5515" builtinId="9" hidden="1"/>
    <cellStyle name="Hipervínculo visitado" xfId="5517" builtinId="9" hidden="1"/>
    <cellStyle name="Hipervínculo visitado" xfId="5519" builtinId="9" hidden="1"/>
    <cellStyle name="Hipervínculo visitado" xfId="5521" builtinId="9" hidden="1"/>
    <cellStyle name="Hipervínculo visitado" xfId="5523" builtinId="9" hidden="1"/>
    <cellStyle name="Hipervínculo visitado" xfId="5525" builtinId="9" hidden="1"/>
    <cellStyle name="Hipervínculo visitado" xfId="5527" builtinId="9" hidden="1"/>
    <cellStyle name="Hipervínculo visitado" xfId="5529" builtinId="9" hidden="1"/>
    <cellStyle name="Hipervínculo visitado" xfId="5531" builtinId="9" hidden="1"/>
    <cellStyle name="Hipervínculo visitado" xfId="5533" builtinId="9" hidden="1"/>
    <cellStyle name="Hipervínculo visitado" xfId="5535" builtinId="9" hidden="1"/>
    <cellStyle name="Hipervínculo visitado" xfId="5537" builtinId="9" hidden="1"/>
    <cellStyle name="Hipervínculo visitado" xfId="5539" builtinId="9" hidden="1"/>
    <cellStyle name="Hipervínculo visitado" xfId="5541" builtinId="9" hidden="1"/>
    <cellStyle name="Hipervínculo visitado" xfId="5543" builtinId="9" hidden="1"/>
    <cellStyle name="Hipervínculo visitado" xfId="5545" builtinId="9" hidden="1"/>
    <cellStyle name="Hipervínculo visitado" xfId="5547" builtinId="9" hidden="1"/>
    <cellStyle name="Hipervínculo visitado" xfId="5549" builtinId="9" hidden="1"/>
    <cellStyle name="Hipervínculo visitado" xfId="5551" builtinId="9" hidden="1"/>
    <cellStyle name="Hipervínculo visitado" xfId="5553" builtinId="9" hidden="1"/>
    <cellStyle name="Hipervínculo visitado" xfId="5555" builtinId="9" hidden="1"/>
    <cellStyle name="Hipervínculo visitado" xfId="5557" builtinId="9" hidden="1"/>
    <cellStyle name="Hipervínculo visitado" xfId="5559" builtinId="9" hidden="1"/>
    <cellStyle name="Hipervínculo visitado" xfId="5561" builtinId="9" hidden="1"/>
    <cellStyle name="Hipervínculo visitado" xfId="5563" builtinId="9" hidden="1"/>
    <cellStyle name="Hipervínculo visitado" xfId="5565" builtinId="9" hidden="1"/>
    <cellStyle name="Hipervínculo visitado" xfId="5567" builtinId="9" hidden="1"/>
    <cellStyle name="Hipervínculo visitado" xfId="5569" builtinId="9" hidden="1"/>
    <cellStyle name="Hipervínculo visitado" xfId="5571" builtinId="9" hidden="1"/>
    <cellStyle name="Hipervínculo visitado" xfId="5573" builtinId="9" hidden="1"/>
    <cellStyle name="Hipervínculo visitado" xfId="5575" builtinId="9" hidden="1"/>
    <cellStyle name="Hipervínculo visitado" xfId="5577" builtinId="9" hidden="1"/>
    <cellStyle name="Hipervínculo visitado" xfId="5579" builtinId="9" hidden="1"/>
    <cellStyle name="Hipervínculo visitado" xfId="5581" builtinId="9" hidden="1"/>
    <cellStyle name="Hipervínculo visitado" xfId="5583" builtinId="9" hidden="1"/>
    <cellStyle name="Hipervínculo visitado" xfId="5585" builtinId="9" hidden="1"/>
    <cellStyle name="Hipervínculo visitado" xfId="5587" builtinId="9" hidden="1"/>
    <cellStyle name="Hipervínculo visitado" xfId="5589" builtinId="9" hidden="1"/>
    <cellStyle name="Hipervínculo visitado" xfId="5591" builtinId="9" hidden="1"/>
    <cellStyle name="Hipervínculo visitado" xfId="5593" builtinId="9" hidden="1"/>
    <cellStyle name="Hipervínculo visitado" xfId="5595" builtinId="9" hidden="1"/>
    <cellStyle name="Hipervínculo visitado" xfId="5597" builtinId="9" hidden="1"/>
    <cellStyle name="Hipervínculo visitado" xfId="5599" builtinId="9" hidden="1"/>
    <cellStyle name="Hipervínculo visitado" xfId="5601" builtinId="9" hidden="1"/>
    <cellStyle name="Hipervínculo visitado" xfId="5603" builtinId="9" hidden="1"/>
    <cellStyle name="Hipervínculo visitado" xfId="5605" builtinId="9" hidden="1"/>
    <cellStyle name="Hipervínculo visitado" xfId="5607" builtinId="9" hidden="1"/>
    <cellStyle name="Hipervínculo visitado" xfId="5609" builtinId="9" hidden="1"/>
    <cellStyle name="Hipervínculo visitado" xfId="5611" builtinId="9" hidden="1"/>
    <cellStyle name="Hipervínculo visitado" xfId="5613" builtinId="9" hidden="1"/>
    <cellStyle name="Hipervínculo visitado" xfId="5615" builtinId="9" hidden="1"/>
    <cellStyle name="Hipervínculo visitado" xfId="5617" builtinId="9" hidden="1"/>
    <cellStyle name="Hipervínculo visitado" xfId="5619" builtinId="9" hidden="1"/>
    <cellStyle name="Hipervínculo visitado" xfId="5621" builtinId="9" hidden="1"/>
    <cellStyle name="Hipervínculo visitado" xfId="5623" builtinId="9" hidden="1"/>
    <cellStyle name="Hipervínculo visitado" xfId="5625" builtinId="9" hidden="1"/>
    <cellStyle name="Hipervínculo visitado" xfId="5627" builtinId="9" hidden="1"/>
    <cellStyle name="Hipervínculo visitado" xfId="5629" builtinId="9" hidden="1"/>
    <cellStyle name="Hipervínculo visitado" xfId="5631" builtinId="9" hidden="1"/>
    <cellStyle name="Hipervínculo visitado" xfId="5633" builtinId="9" hidden="1"/>
    <cellStyle name="Hipervínculo visitado" xfId="5635" builtinId="9" hidden="1"/>
    <cellStyle name="Hipervínculo visitado" xfId="5637" builtinId="9" hidden="1"/>
    <cellStyle name="Hipervínculo visitado" xfId="5639" builtinId="9" hidden="1"/>
    <cellStyle name="Hipervínculo visitado" xfId="5641" builtinId="9" hidden="1"/>
    <cellStyle name="Hipervínculo visitado" xfId="5643" builtinId="9" hidden="1"/>
    <cellStyle name="Hipervínculo visitado" xfId="5645" builtinId="9" hidden="1"/>
    <cellStyle name="Hipervínculo visitado" xfId="5647" builtinId="9" hidden="1"/>
    <cellStyle name="Hipervínculo visitado" xfId="5649" builtinId="9" hidden="1"/>
    <cellStyle name="Hipervínculo visitado" xfId="5651" builtinId="9" hidden="1"/>
    <cellStyle name="Hipervínculo visitado" xfId="5653" builtinId="9" hidden="1"/>
    <cellStyle name="Hipervínculo visitado" xfId="5655" builtinId="9" hidden="1"/>
    <cellStyle name="Hipervínculo visitado" xfId="5657" builtinId="9" hidden="1"/>
    <cellStyle name="Hipervínculo visitado" xfId="5659" builtinId="9" hidden="1"/>
    <cellStyle name="Hipervínculo visitado" xfId="5661" builtinId="9" hidden="1"/>
    <cellStyle name="Hipervínculo visitado" xfId="5663" builtinId="9" hidden="1"/>
    <cellStyle name="Hipervínculo visitado" xfId="5665" builtinId="9" hidden="1"/>
    <cellStyle name="Hipervínculo visitado" xfId="5667" builtinId="9" hidden="1"/>
    <cellStyle name="Hipervínculo visitado" xfId="5669" builtinId="9" hidden="1"/>
    <cellStyle name="Hipervínculo visitado" xfId="5671" builtinId="9" hidden="1"/>
    <cellStyle name="Hipervínculo visitado" xfId="5673" builtinId="9" hidden="1"/>
    <cellStyle name="Hipervínculo visitado" xfId="5675" builtinId="9" hidden="1"/>
    <cellStyle name="Hipervínculo visitado" xfId="5677" builtinId="9" hidden="1"/>
    <cellStyle name="Hipervínculo visitado" xfId="5679" builtinId="9" hidden="1"/>
    <cellStyle name="Hipervínculo visitado" xfId="5681" builtinId="9" hidden="1"/>
    <cellStyle name="Hipervínculo visitado" xfId="5683" builtinId="9" hidden="1"/>
    <cellStyle name="Hipervínculo visitado" xfId="5685" builtinId="9" hidden="1"/>
    <cellStyle name="Hipervínculo visitado" xfId="5687" builtinId="9" hidden="1"/>
    <cellStyle name="Hipervínculo visitado" xfId="5689" builtinId="9" hidden="1"/>
    <cellStyle name="Hipervínculo visitado" xfId="5691" builtinId="9" hidden="1"/>
    <cellStyle name="Hipervínculo visitado" xfId="5693" builtinId="9" hidden="1"/>
    <cellStyle name="Hipervínculo visitado" xfId="5695" builtinId="9" hidden="1"/>
    <cellStyle name="Hipervínculo visitado" xfId="5697" builtinId="9" hidden="1"/>
    <cellStyle name="Hipervínculo visitado" xfId="5699" builtinId="9" hidden="1"/>
    <cellStyle name="Hipervínculo visitado" xfId="5701" builtinId="9" hidden="1"/>
    <cellStyle name="Hipervínculo visitado" xfId="5703" builtinId="9" hidden="1"/>
    <cellStyle name="Hipervínculo visitado" xfId="5705" builtinId="9" hidden="1"/>
    <cellStyle name="Hipervínculo visitado" xfId="5707" builtinId="9" hidden="1"/>
    <cellStyle name="Hipervínculo visitado" xfId="5709" builtinId="9" hidden="1"/>
    <cellStyle name="Hipervínculo visitado" xfId="5711" builtinId="9" hidden="1"/>
    <cellStyle name="Hipervínculo visitado" xfId="5713" builtinId="9" hidden="1"/>
    <cellStyle name="Hipervínculo visitado" xfId="5715" builtinId="9" hidden="1"/>
    <cellStyle name="Hipervínculo visitado" xfId="5717" builtinId="9" hidden="1"/>
    <cellStyle name="Hipervínculo visitado" xfId="5719" builtinId="9" hidden="1"/>
    <cellStyle name="Hipervínculo visitado" xfId="5721" builtinId="9" hidden="1"/>
    <cellStyle name="Hipervínculo visitado" xfId="5723" builtinId="9" hidden="1"/>
    <cellStyle name="Hipervínculo visitado" xfId="5725" builtinId="9" hidden="1"/>
    <cellStyle name="Hipervínculo visitado" xfId="5727" builtinId="9" hidden="1"/>
    <cellStyle name="Hipervínculo visitado" xfId="5729" builtinId="9" hidden="1"/>
    <cellStyle name="Hipervínculo visitado" xfId="5731" builtinId="9" hidden="1"/>
    <cellStyle name="Hipervínculo visitado" xfId="5733" builtinId="9" hidden="1"/>
    <cellStyle name="Hipervínculo visitado" xfId="5735" builtinId="9" hidden="1"/>
    <cellStyle name="Hipervínculo visitado" xfId="5737" builtinId="9" hidden="1"/>
    <cellStyle name="Hipervínculo visitado" xfId="5739" builtinId="9" hidden="1"/>
    <cellStyle name="Hipervínculo visitado" xfId="5741" builtinId="9" hidden="1"/>
    <cellStyle name="Hipervínculo visitado" xfId="5743" builtinId="9" hidden="1"/>
    <cellStyle name="Hipervínculo visitado" xfId="5745" builtinId="9" hidden="1"/>
    <cellStyle name="Hipervínculo visitado" xfId="5747" builtinId="9" hidden="1"/>
    <cellStyle name="Hipervínculo visitado" xfId="5749" builtinId="9" hidden="1"/>
    <cellStyle name="Hipervínculo visitado" xfId="5751" builtinId="9" hidden="1"/>
    <cellStyle name="Hipervínculo visitado" xfId="5753" builtinId="9" hidden="1"/>
    <cellStyle name="Hipervínculo visitado" xfId="5755" builtinId="9" hidden="1"/>
    <cellStyle name="Hipervínculo visitado" xfId="5757" builtinId="9" hidden="1"/>
    <cellStyle name="Hipervínculo visitado" xfId="5759" builtinId="9" hidden="1"/>
    <cellStyle name="Hipervínculo visitado" xfId="5761" builtinId="9" hidden="1"/>
    <cellStyle name="Hipervínculo visitado" xfId="5763" builtinId="9" hidden="1"/>
    <cellStyle name="Hipervínculo visitado" xfId="5765" builtinId="9" hidden="1"/>
    <cellStyle name="Hipervínculo visitado" xfId="5767" builtinId="9" hidden="1"/>
    <cellStyle name="Hipervínculo visitado" xfId="5769" builtinId="9" hidden="1"/>
    <cellStyle name="Hipervínculo visitado" xfId="5771" builtinId="9" hidden="1"/>
    <cellStyle name="Hipervínculo visitado" xfId="5773" builtinId="9" hidden="1"/>
    <cellStyle name="Hipervínculo visitado" xfId="5775" builtinId="9" hidden="1"/>
    <cellStyle name="Hipervínculo visitado" xfId="5777" builtinId="9" hidden="1"/>
    <cellStyle name="Hipervínculo visitado" xfId="5779" builtinId="9" hidden="1"/>
    <cellStyle name="Hipervínculo visitado" xfId="5781" builtinId="9" hidden="1"/>
    <cellStyle name="Hipervínculo visitado" xfId="5783" builtinId="9" hidden="1"/>
    <cellStyle name="Hipervínculo visitado" xfId="5785" builtinId="9" hidden="1"/>
    <cellStyle name="Hipervínculo visitado" xfId="5787" builtinId="9" hidden="1"/>
    <cellStyle name="Hipervínculo visitado" xfId="5789" builtinId="9" hidden="1"/>
    <cellStyle name="Hipervínculo visitado" xfId="5791" builtinId="9" hidden="1"/>
    <cellStyle name="Hipervínculo visitado" xfId="5793" builtinId="9" hidden="1"/>
    <cellStyle name="Hipervínculo visitado" xfId="5795" builtinId="9" hidden="1"/>
    <cellStyle name="Hipervínculo visitado" xfId="5797" builtinId="9" hidden="1"/>
    <cellStyle name="Hipervínculo visitado" xfId="5799" builtinId="9" hidden="1"/>
    <cellStyle name="Hipervínculo visitado" xfId="5801" builtinId="9" hidden="1"/>
    <cellStyle name="Hipervínculo visitado" xfId="5803" builtinId="9" hidden="1"/>
    <cellStyle name="Hipervínculo visitado" xfId="5805" builtinId="9" hidden="1"/>
    <cellStyle name="Hipervínculo visitado" xfId="5807" builtinId="9" hidden="1"/>
    <cellStyle name="Hipervínculo visitado" xfId="5809" builtinId="9" hidden="1"/>
    <cellStyle name="Hipervínculo visitado" xfId="5811" builtinId="9" hidden="1"/>
    <cellStyle name="Hipervínculo visitado" xfId="5813" builtinId="9" hidden="1"/>
    <cellStyle name="Hipervínculo visitado" xfId="5815" builtinId="9" hidden="1"/>
    <cellStyle name="Hipervínculo visitado" xfId="5817" builtinId="9" hidden="1"/>
    <cellStyle name="Hipervínculo visitado" xfId="5819" builtinId="9" hidden="1"/>
    <cellStyle name="Hipervínculo visitado" xfId="5821" builtinId="9" hidden="1"/>
    <cellStyle name="Hipervínculo visitado" xfId="5823" builtinId="9" hidden="1"/>
    <cellStyle name="Hipervínculo visitado" xfId="5825" builtinId="9" hidden="1"/>
    <cellStyle name="Hipervínculo visitado" xfId="5827" builtinId="9" hidden="1"/>
    <cellStyle name="Hipervínculo visitado" xfId="5829" builtinId="9" hidden="1"/>
    <cellStyle name="Hipervínculo visitado" xfId="5831" builtinId="9" hidden="1"/>
    <cellStyle name="Hipervínculo visitado" xfId="5833" builtinId="9" hidden="1"/>
    <cellStyle name="Hipervínculo visitado" xfId="5835" builtinId="9" hidden="1"/>
    <cellStyle name="Hipervínculo visitado" xfId="5837" builtinId="9" hidden="1"/>
    <cellStyle name="Hipervínculo visitado" xfId="5839" builtinId="9" hidden="1"/>
    <cellStyle name="Hipervínculo visitado" xfId="5841" builtinId="9" hidden="1"/>
    <cellStyle name="Hipervínculo visitado" xfId="5843" builtinId="9" hidden="1"/>
    <cellStyle name="Hipervínculo visitado" xfId="5845" builtinId="9" hidden="1"/>
    <cellStyle name="Hipervínculo visitado" xfId="5847" builtinId="9" hidden="1"/>
    <cellStyle name="Hipervínculo visitado" xfId="5849" builtinId="9" hidden="1"/>
    <cellStyle name="Hipervínculo visitado" xfId="5851" builtinId="9" hidden="1"/>
    <cellStyle name="Hipervínculo visitado" xfId="5853" builtinId="9" hidden="1"/>
    <cellStyle name="Hipervínculo visitado" xfId="5855" builtinId="9" hidden="1"/>
    <cellStyle name="Hipervínculo visitado" xfId="5857" builtinId="9" hidden="1"/>
    <cellStyle name="Hipervínculo visitado" xfId="5859" builtinId="9" hidden="1"/>
    <cellStyle name="Hipervínculo visitado" xfId="5861" builtinId="9" hidden="1"/>
    <cellStyle name="Hipervínculo visitado" xfId="5863" builtinId="9" hidden="1"/>
    <cellStyle name="Hipervínculo visitado" xfId="5865" builtinId="9" hidden="1"/>
    <cellStyle name="Hipervínculo visitado" xfId="5867" builtinId="9" hidden="1"/>
    <cellStyle name="Hipervínculo visitado" xfId="5869" builtinId="9" hidden="1"/>
    <cellStyle name="Hipervínculo visitado" xfId="5871" builtinId="9" hidden="1"/>
    <cellStyle name="Hipervínculo visitado" xfId="5873" builtinId="9" hidden="1"/>
    <cellStyle name="Hipervínculo visitado" xfId="5875" builtinId="9" hidden="1"/>
    <cellStyle name="Hipervínculo visitado" xfId="5877" builtinId="9" hidden="1"/>
    <cellStyle name="Hipervínculo visitado" xfId="5879" builtinId="9" hidden="1"/>
    <cellStyle name="Hipervínculo visitado" xfId="5881" builtinId="9" hidden="1"/>
    <cellStyle name="Hipervínculo visitado" xfId="5883" builtinId="9" hidden="1"/>
    <cellStyle name="Hipervínculo visitado" xfId="5885" builtinId="9" hidden="1"/>
    <cellStyle name="Hipervínculo visitado" xfId="5887" builtinId="9" hidden="1"/>
    <cellStyle name="Hipervínculo visitado" xfId="5889" builtinId="9" hidden="1"/>
    <cellStyle name="Hipervínculo visitado" xfId="5891" builtinId="9" hidden="1"/>
    <cellStyle name="Hipervínculo visitado" xfId="5893" builtinId="9" hidden="1"/>
    <cellStyle name="Hipervínculo visitado" xfId="5895" builtinId="9" hidden="1"/>
    <cellStyle name="Hipervínculo visitado" xfId="5897" builtinId="9" hidden="1"/>
    <cellStyle name="Hipervínculo visitado" xfId="5899" builtinId="9" hidden="1"/>
    <cellStyle name="Hipervínculo visitado" xfId="5901" builtinId="9" hidden="1"/>
    <cellStyle name="Hipervínculo visitado" xfId="5903" builtinId="9" hidden="1"/>
    <cellStyle name="Hipervínculo visitado" xfId="5905" builtinId="9" hidden="1"/>
    <cellStyle name="Hipervínculo visitado" xfId="5907" builtinId="9" hidden="1"/>
    <cellStyle name="Hipervínculo visitado" xfId="5909" builtinId="9" hidden="1"/>
    <cellStyle name="Hipervínculo visitado" xfId="5911" builtinId="9" hidden="1"/>
    <cellStyle name="Hipervínculo visitado" xfId="5913" builtinId="9" hidden="1"/>
    <cellStyle name="Hipervínculo visitado" xfId="5915" builtinId="9" hidden="1"/>
    <cellStyle name="Hipervínculo visitado" xfId="5917" builtinId="9" hidden="1"/>
    <cellStyle name="Hipervínculo visitado" xfId="5919" builtinId="9" hidden="1"/>
    <cellStyle name="Hipervínculo visitado" xfId="5921" builtinId="9" hidden="1"/>
    <cellStyle name="Hipervínculo visitado" xfId="5923" builtinId="9" hidden="1"/>
    <cellStyle name="Hipervínculo visitado" xfId="5925" builtinId="9" hidden="1"/>
    <cellStyle name="Hipervínculo visitado" xfId="5927" builtinId="9" hidden="1"/>
    <cellStyle name="Hipervínculo visitado" xfId="5929" builtinId="9" hidden="1"/>
    <cellStyle name="Hipervínculo visitado" xfId="5931" builtinId="9" hidden="1"/>
    <cellStyle name="Hipervínculo visitado" xfId="5933" builtinId="9" hidden="1"/>
    <cellStyle name="Hipervínculo visitado" xfId="5935" builtinId="9" hidden="1"/>
    <cellStyle name="Hipervínculo visitado" xfId="5937" builtinId="9" hidden="1"/>
    <cellStyle name="Hipervínculo visitado" xfId="5939" builtinId="9" hidden="1"/>
    <cellStyle name="Hipervínculo visitado" xfId="5941" builtinId="9" hidden="1"/>
    <cellStyle name="Hipervínculo visitado" xfId="5943" builtinId="9" hidden="1"/>
    <cellStyle name="Hipervínculo visitado" xfId="5945" builtinId="9" hidden="1"/>
    <cellStyle name="Hipervínculo visitado" xfId="5947" builtinId="9" hidden="1"/>
    <cellStyle name="Hipervínculo visitado" xfId="5949" builtinId="9" hidden="1"/>
    <cellStyle name="Hipervínculo visitado" xfId="5951" builtinId="9" hidden="1"/>
    <cellStyle name="Hipervínculo visitado" xfId="5953" builtinId="9" hidden="1"/>
    <cellStyle name="Hipervínculo visitado" xfId="5955" builtinId="9" hidden="1"/>
    <cellStyle name="Hipervínculo visitado" xfId="5957" builtinId="9" hidden="1"/>
    <cellStyle name="Hipervínculo visitado" xfId="5959" builtinId="9" hidden="1"/>
    <cellStyle name="Hipervínculo visitado" xfId="5961" builtinId="9" hidden="1"/>
    <cellStyle name="Hipervínculo visitado" xfId="5963" builtinId="9" hidden="1"/>
    <cellStyle name="Hipervínculo visitado" xfId="5965" builtinId="9" hidden="1"/>
    <cellStyle name="Hipervínculo visitado" xfId="5967" builtinId="9" hidden="1"/>
    <cellStyle name="Hipervínculo visitado" xfId="5969" builtinId="9" hidden="1"/>
    <cellStyle name="Hipervínculo visitado" xfId="5971" builtinId="9" hidden="1"/>
    <cellStyle name="Hipervínculo visitado" xfId="5973" builtinId="9" hidden="1"/>
    <cellStyle name="Hipervínculo visitado" xfId="5975" builtinId="9" hidden="1"/>
    <cellStyle name="Hipervínculo visitado" xfId="5977" builtinId="9" hidden="1"/>
    <cellStyle name="Hipervínculo visitado" xfId="5979" builtinId="9" hidden="1"/>
    <cellStyle name="Hipervínculo visitado" xfId="5981" builtinId="9" hidden="1"/>
    <cellStyle name="Hipervínculo visitado" xfId="5983" builtinId="9" hidden="1"/>
    <cellStyle name="Hipervínculo visitado" xfId="5985" builtinId="9" hidden="1"/>
    <cellStyle name="Hipervínculo visitado" xfId="5987" builtinId="9" hidden="1"/>
    <cellStyle name="Hipervínculo visitado" xfId="5989" builtinId="9" hidden="1"/>
    <cellStyle name="Hipervínculo visitado" xfId="5991" builtinId="9" hidden="1"/>
    <cellStyle name="Hipervínculo visitado" xfId="5993" builtinId="9" hidden="1"/>
    <cellStyle name="Hipervínculo visitado" xfId="5995" builtinId="9" hidden="1"/>
    <cellStyle name="Hipervínculo visitado" xfId="5997" builtinId="9" hidden="1"/>
    <cellStyle name="Hipervínculo visitado" xfId="5999" builtinId="9" hidden="1"/>
    <cellStyle name="Hipervínculo visitado" xfId="6001" builtinId="9" hidden="1"/>
    <cellStyle name="Hipervínculo visitado" xfId="6003" builtinId="9" hidden="1"/>
    <cellStyle name="Hipervínculo visitado" xfId="6005" builtinId="9" hidden="1"/>
    <cellStyle name="Hipervínculo visitado" xfId="6007" builtinId="9" hidden="1"/>
    <cellStyle name="Hipervínculo visitado" xfId="6009" builtinId="9" hidden="1"/>
    <cellStyle name="Hipervínculo visitado" xfId="6011" builtinId="9" hidden="1"/>
    <cellStyle name="Hipervínculo visitado" xfId="6013" builtinId="9" hidden="1"/>
    <cellStyle name="Hipervínculo visitado" xfId="6015" builtinId="9" hidden="1"/>
    <cellStyle name="Hipervínculo visitado" xfId="6017" builtinId="9" hidden="1"/>
    <cellStyle name="Hipervínculo visitado" xfId="6019" builtinId="9" hidden="1"/>
    <cellStyle name="Hipervínculo visitado" xfId="6021" builtinId="9" hidden="1"/>
    <cellStyle name="Hipervínculo visitado" xfId="6023" builtinId="9" hidden="1"/>
    <cellStyle name="Hipervínculo visitado" xfId="6025" builtinId="9" hidden="1"/>
    <cellStyle name="Hipervínculo visitado" xfId="6027" builtinId="9" hidden="1"/>
    <cellStyle name="Hipervínculo visitado" xfId="6029" builtinId="9" hidden="1"/>
    <cellStyle name="Hipervínculo visitado" xfId="6031" builtinId="9" hidden="1"/>
    <cellStyle name="Hipervínculo visitado" xfId="6033" builtinId="9" hidden="1"/>
    <cellStyle name="Hipervínculo visitado" xfId="6035" builtinId="9" hidden="1"/>
    <cellStyle name="Hipervínculo visitado" xfId="6037" builtinId="9" hidden="1"/>
    <cellStyle name="Hipervínculo visitado" xfId="6039" builtinId="9" hidden="1"/>
    <cellStyle name="Hipervínculo visitado" xfId="6041" builtinId="9" hidden="1"/>
    <cellStyle name="Hipervínculo visitado" xfId="6043" builtinId="9" hidden="1"/>
    <cellStyle name="Hipervínculo visitado" xfId="6045" builtinId="9" hidden="1"/>
    <cellStyle name="Hipervínculo visitado" xfId="6047" builtinId="9" hidden="1"/>
    <cellStyle name="Hipervínculo visitado" xfId="6049" builtinId="9" hidden="1"/>
    <cellStyle name="Hipervínculo visitado" xfId="6051" builtinId="9" hidden="1"/>
    <cellStyle name="Hipervínculo visitado" xfId="6053" builtinId="9" hidden="1"/>
    <cellStyle name="Hipervínculo visitado" xfId="6055" builtinId="9" hidden="1"/>
    <cellStyle name="Hipervínculo visitado" xfId="6057" builtinId="9" hidden="1"/>
    <cellStyle name="Hipervínculo visitado" xfId="6059" builtinId="9" hidden="1"/>
    <cellStyle name="Hipervínculo visitado" xfId="6061" builtinId="9" hidden="1"/>
    <cellStyle name="Hipervínculo visitado" xfId="6063" builtinId="9" hidden="1"/>
    <cellStyle name="Hipervínculo visitado" xfId="6065" builtinId="9" hidden="1"/>
    <cellStyle name="Hipervínculo visitado" xfId="6067" builtinId="9" hidden="1"/>
    <cellStyle name="Hipervínculo visitado" xfId="6069" builtinId="9" hidden="1"/>
    <cellStyle name="Hipervínculo visitado" xfId="6071" builtinId="9" hidden="1"/>
    <cellStyle name="Hipervínculo visitado" xfId="6073" builtinId="9" hidden="1"/>
    <cellStyle name="Hipervínculo visitado" xfId="6075" builtinId="9" hidden="1"/>
    <cellStyle name="Hipervínculo visitado" xfId="6077" builtinId="9" hidden="1"/>
    <cellStyle name="Hipervínculo visitado" xfId="6079" builtinId="9" hidden="1"/>
    <cellStyle name="Hipervínculo visitado" xfId="6081" builtinId="9" hidden="1"/>
    <cellStyle name="Hipervínculo visitado" xfId="6083" builtinId="9" hidden="1"/>
    <cellStyle name="Hipervínculo visitado" xfId="6085" builtinId="9" hidden="1"/>
    <cellStyle name="Hipervínculo visitado" xfId="6087" builtinId="9" hidden="1"/>
    <cellStyle name="Hipervínculo visitado" xfId="6089" builtinId="9" hidden="1"/>
    <cellStyle name="Hipervínculo visitado" xfId="6091" builtinId="9" hidden="1"/>
    <cellStyle name="Hipervínculo visitado" xfId="6093" builtinId="9" hidden="1"/>
    <cellStyle name="Hipervínculo visitado" xfId="6095" builtinId="9" hidden="1"/>
    <cellStyle name="Hipervínculo visitado" xfId="6097" builtinId="9" hidden="1"/>
    <cellStyle name="Hipervínculo visitado" xfId="6099" builtinId="9" hidden="1"/>
    <cellStyle name="Hipervínculo visitado" xfId="6101" builtinId="9" hidden="1"/>
    <cellStyle name="Hipervínculo visitado" xfId="6103" builtinId="9" hidden="1"/>
    <cellStyle name="Hipervínculo visitado" xfId="6105" builtinId="9" hidden="1"/>
    <cellStyle name="Hipervínculo visitado" xfId="6107" builtinId="9" hidden="1"/>
    <cellStyle name="Hipervínculo visitado" xfId="6109" builtinId="9" hidden="1"/>
    <cellStyle name="Hipervínculo visitado" xfId="6111" builtinId="9" hidden="1"/>
    <cellStyle name="Hipervínculo visitado" xfId="6113" builtinId="9" hidden="1"/>
    <cellStyle name="Hipervínculo visitado" xfId="6115" builtinId="9" hidden="1"/>
    <cellStyle name="Hipervínculo visitado" xfId="6117" builtinId="9" hidden="1"/>
    <cellStyle name="Hipervínculo visitado" xfId="6119" builtinId="9" hidden="1"/>
    <cellStyle name="Hipervínculo visitado" xfId="6121" builtinId="9" hidden="1"/>
    <cellStyle name="Hipervínculo visitado" xfId="6123" builtinId="9" hidden="1"/>
    <cellStyle name="Hipervínculo visitado" xfId="6125" builtinId="9" hidden="1"/>
    <cellStyle name="Hipervínculo visitado" xfId="6127" builtinId="9" hidden="1"/>
    <cellStyle name="Hipervínculo visitado" xfId="6129" builtinId="9" hidden="1"/>
    <cellStyle name="Hipervínculo visitado" xfId="6131" builtinId="9" hidden="1"/>
    <cellStyle name="Hipervínculo visitado" xfId="6133" builtinId="9" hidden="1"/>
    <cellStyle name="Hipervínculo visitado" xfId="6135" builtinId="9" hidden="1"/>
    <cellStyle name="Hipervínculo visitado" xfId="6137" builtinId="9" hidden="1"/>
    <cellStyle name="Hipervínculo visitado" xfId="6139" builtinId="9" hidden="1"/>
    <cellStyle name="Hipervínculo visitado" xfId="6141" builtinId="9" hidden="1"/>
    <cellStyle name="Hipervínculo visitado" xfId="6143" builtinId="9" hidden="1"/>
    <cellStyle name="Hipervínculo visitado" xfId="6145" builtinId="9" hidden="1"/>
    <cellStyle name="Hipervínculo visitado" xfId="6147" builtinId="9" hidden="1"/>
    <cellStyle name="Hipervínculo visitado" xfId="6149" builtinId="9" hidden="1"/>
    <cellStyle name="Hipervínculo visitado" xfId="6151" builtinId="9" hidden="1"/>
    <cellStyle name="Hipervínculo visitado" xfId="6153" builtinId="9" hidden="1"/>
    <cellStyle name="Hipervínculo visitado" xfId="6155" builtinId="9" hidden="1"/>
    <cellStyle name="Hipervínculo visitado" xfId="6157" builtinId="9" hidden="1"/>
    <cellStyle name="Hipervínculo visitado" xfId="6159" builtinId="9" hidden="1"/>
    <cellStyle name="Hipervínculo visitado" xfId="6161" builtinId="9" hidden="1"/>
    <cellStyle name="Hipervínculo visitado" xfId="6163" builtinId="9" hidden="1"/>
    <cellStyle name="Hipervínculo visitado" xfId="6165" builtinId="9" hidden="1"/>
    <cellStyle name="Hipervínculo visitado" xfId="6167" builtinId="9" hidden="1"/>
    <cellStyle name="Hipervínculo visitado" xfId="6169" builtinId="9" hidden="1"/>
    <cellStyle name="Hipervínculo visitado" xfId="6171" builtinId="9" hidden="1"/>
    <cellStyle name="Hipervínculo visitado" xfId="6173" builtinId="9" hidden="1"/>
    <cellStyle name="Hipervínculo visitado" xfId="6175" builtinId="9" hidden="1"/>
    <cellStyle name="Hipervínculo visitado" xfId="6177" builtinId="9" hidden="1"/>
    <cellStyle name="Hipervínculo visitado" xfId="6179" builtinId="9" hidden="1"/>
    <cellStyle name="Hipervínculo visitado" xfId="6181" builtinId="9" hidden="1"/>
    <cellStyle name="Hipervínculo visitado" xfId="6183" builtinId="9" hidden="1"/>
    <cellStyle name="Hipervínculo visitado" xfId="6185" builtinId="9" hidden="1"/>
    <cellStyle name="Hipervínculo visitado" xfId="6187" builtinId="9" hidden="1"/>
    <cellStyle name="Hipervínculo visitado" xfId="6189" builtinId="9" hidden="1"/>
    <cellStyle name="Hipervínculo visitado" xfId="6191" builtinId="9" hidden="1"/>
    <cellStyle name="Hipervínculo visitado" xfId="6193" builtinId="9" hidden="1"/>
    <cellStyle name="Hipervínculo visitado" xfId="6195" builtinId="9" hidden="1"/>
    <cellStyle name="Hipervínculo visitado" xfId="6197" builtinId="9" hidden="1"/>
    <cellStyle name="Hipervínculo visitado" xfId="6199" builtinId="9" hidden="1"/>
    <cellStyle name="Hipervínculo visitado" xfId="6201" builtinId="9" hidden="1"/>
    <cellStyle name="Hipervínculo visitado" xfId="6203" builtinId="9" hidden="1"/>
    <cellStyle name="Hipervínculo visitado" xfId="6205" builtinId="9" hidden="1"/>
    <cellStyle name="Hipervínculo visitado" xfId="6207" builtinId="9" hidden="1"/>
    <cellStyle name="Hipervínculo visitado" xfId="6209" builtinId="9" hidden="1"/>
    <cellStyle name="Hipervínculo visitado" xfId="6211" builtinId="9" hidden="1"/>
    <cellStyle name="Hipervínculo visitado" xfId="6213" builtinId="9" hidden="1"/>
    <cellStyle name="Hipervínculo visitado" xfId="6215" builtinId="9" hidden="1"/>
    <cellStyle name="Hipervínculo visitado" xfId="6217" builtinId="9" hidden="1"/>
    <cellStyle name="Hipervínculo visitado" xfId="6219" builtinId="9" hidden="1"/>
    <cellStyle name="Hipervínculo visitado" xfId="6221" builtinId="9" hidden="1"/>
    <cellStyle name="Hipervínculo visitado" xfId="6223" builtinId="9" hidden="1"/>
    <cellStyle name="Hipervínculo visitado" xfId="6225" builtinId="9" hidden="1"/>
    <cellStyle name="Hipervínculo visitado" xfId="6227" builtinId="9" hidden="1"/>
    <cellStyle name="Hipervínculo visitado" xfId="6229" builtinId="9" hidden="1"/>
    <cellStyle name="Hipervínculo visitado" xfId="6231" builtinId="9" hidden="1"/>
    <cellStyle name="Hipervínculo visitado" xfId="6233" builtinId="9" hidden="1"/>
    <cellStyle name="Hipervínculo visitado" xfId="6235" builtinId="9" hidden="1"/>
    <cellStyle name="Hipervínculo visitado" xfId="6237" builtinId="9" hidden="1"/>
    <cellStyle name="Hipervínculo visitado" xfId="6239" builtinId="9" hidden="1"/>
    <cellStyle name="Hipervínculo visitado" xfId="6241" builtinId="9" hidden="1"/>
    <cellStyle name="Hipervínculo visitado" xfId="6243" builtinId="9" hidden="1"/>
    <cellStyle name="Hipervínculo visitado" xfId="6245" builtinId="9" hidden="1"/>
    <cellStyle name="Hipervínculo visitado" xfId="6247" builtinId="9" hidden="1"/>
    <cellStyle name="Hipervínculo visitado" xfId="6249" builtinId="9" hidden="1"/>
    <cellStyle name="Hipervínculo visitado" xfId="6251" builtinId="9" hidden="1"/>
    <cellStyle name="Hipervínculo visitado" xfId="6253" builtinId="9" hidden="1"/>
    <cellStyle name="Hipervínculo visitado" xfId="6255" builtinId="9" hidden="1"/>
    <cellStyle name="Hipervínculo visitado" xfId="6257" builtinId="9" hidden="1"/>
    <cellStyle name="Hipervínculo visitado" xfId="6259" builtinId="9" hidden="1"/>
    <cellStyle name="Hipervínculo visitado" xfId="6261" builtinId="9" hidden="1"/>
    <cellStyle name="Hipervínculo visitado" xfId="6263" builtinId="9" hidden="1"/>
    <cellStyle name="Hipervínculo visitado" xfId="6265" builtinId="9" hidden="1"/>
    <cellStyle name="Hipervínculo visitado" xfId="6267" builtinId="9" hidden="1"/>
    <cellStyle name="Hipervínculo visitado" xfId="6269" builtinId="9" hidden="1"/>
    <cellStyle name="Hipervínculo visitado" xfId="6271" builtinId="9" hidden="1"/>
    <cellStyle name="Hipervínculo visitado" xfId="6273" builtinId="9" hidden="1"/>
    <cellStyle name="Hipervínculo visitado" xfId="6275" builtinId="9" hidden="1"/>
    <cellStyle name="Hipervínculo visitado" xfId="6277" builtinId="9" hidden="1"/>
    <cellStyle name="Hipervínculo visitado" xfId="6279" builtinId="9" hidden="1"/>
    <cellStyle name="Hipervínculo visitado" xfId="6281" builtinId="9" hidden="1"/>
    <cellStyle name="Hipervínculo visitado" xfId="6283" builtinId="9" hidden="1"/>
    <cellStyle name="Hipervínculo visitado" xfId="6285" builtinId="9" hidden="1"/>
    <cellStyle name="Hipervínculo visitado" xfId="6287" builtinId="9" hidden="1"/>
    <cellStyle name="Hipervínculo visitado" xfId="6289" builtinId="9" hidden="1"/>
    <cellStyle name="Hipervínculo visitado" xfId="6291" builtinId="9" hidden="1"/>
    <cellStyle name="Hipervínculo visitado" xfId="6293" builtinId="9" hidden="1"/>
    <cellStyle name="Hipervínculo visitado" xfId="6295" builtinId="9" hidden="1"/>
    <cellStyle name="Hipervínculo visitado" xfId="6297" builtinId="9" hidden="1"/>
    <cellStyle name="Hipervínculo visitado" xfId="6299" builtinId="9" hidden="1"/>
    <cellStyle name="Hipervínculo visitado" xfId="6301" builtinId="9" hidden="1"/>
    <cellStyle name="Hipervínculo visitado" xfId="6303" builtinId="9" hidden="1"/>
    <cellStyle name="Hipervínculo visitado" xfId="6305" builtinId="9" hidden="1"/>
    <cellStyle name="Hipervínculo visitado" xfId="6307" builtinId="9" hidden="1"/>
    <cellStyle name="Hipervínculo visitado" xfId="6309" builtinId="9" hidden="1"/>
    <cellStyle name="Hipervínculo visitado" xfId="6311" builtinId="9" hidden="1"/>
    <cellStyle name="Hipervínculo visitado" xfId="6313" builtinId="9" hidden="1"/>
    <cellStyle name="Hipervínculo visitado" xfId="6315" builtinId="9" hidden="1"/>
    <cellStyle name="Hipervínculo visitado" xfId="6317" builtinId="9" hidden="1"/>
    <cellStyle name="Hipervínculo visitado" xfId="6319" builtinId="9" hidden="1"/>
    <cellStyle name="Hipervínculo visitado" xfId="6321" builtinId="9" hidden="1"/>
    <cellStyle name="Hipervínculo visitado" xfId="6323" builtinId="9" hidden="1"/>
    <cellStyle name="Hipervínculo visitado" xfId="6325" builtinId="9" hidden="1"/>
    <cellStyle name="Hipervínculo visitado" xfId="6327" builtinId="9" hidden="1"/>
    <cellStyle name="Hipervínculo visitado" xfId="6329" builtinId="9" hidden="1"/>
    <cellStyle name="Hipervínculo visitado" xfId="6331" builtinId="9" hidden="1"/>
    <cellStyle name="Hipervínculo visitado" xfId="6333" builtinId="9" hidden="1"/>
    <cellStyle name="Hipervínculo visitado" xfId="6335" builtinId="9" hidden="1"/>
    <cellStyle name="Hipervínculo visitado" xfId="6337" builtinId="9" hidden="1"/>
    <cellStyle name="Hipervínculo visitado" xfId="6339" builtinId="9" hidden="1"/>
    <cellStyle name="Hipervínculo visitado" xfId="6341" builtinId="9" hidden="1"/>
    <cellStyle name="Hipervínculo visitado" xfId="6343" builtinId="9" hidden="1"/>
    <cellStyle name="Hipervínculo visitado" xfId="6345" builtinId="9" hidden="1"/>
    <cellStyle name="Hipervínculo visitado" xfId="6347" builtinId="9" hidden="1"/>
    <cellStyle name="Hipervínculo visitado" xfId="6349" builtinId="9" hidden="1"/>
    <cellStyle name="Hipervínculo visitado" xfId="6351" builtinId="9" hidden="1"/>
    <cellStyle name="Hipervínculo visitado" xfId="6353" builtinId="9" hidden="1"/>
    <cellStyle name="Hipervínculo visitado" xfId="6355" builtinId="9" hidden="1"/>
    <cellStyle name="Hipervínculo visitado" xfId="6357" builtinId="9" hidden="1"/>
    <cellStyle name="Hipervínculo visitado" xfId="6359" builtinId="9" hidden="1"/>
    <cellStyle name="Hipervínculo visitado" xfId="6361" builtinId="9" hidden="1"/>
    <cellStyle name="Hipervínculo visitado" xfId="6363" builtinId="9" hidden="1"/>
    <cellStyle name="Hipervínculo visitado" xfId="6365" builtinId="9" hidden="1"/>
    <cellStyle name="Hipervínculo visitado" xfId="6367" builtinId="9" hidden="1"/>
    <cellStyle name="Hipervínculo visitado" xfId="6369" builtinId="9" hidden="1"/>
    <cellStyle name="Hipervínculo visitado" xfId="6371" builtinId="9" hidden="1"/>
    <cellStyle name="Hipervínculo visitado" xfId="6373" builtinId="9" hidden="1"/>
    <cellStyle name="Hipervínculo visitado" xfId="6375" builtinId="9" hidden="1"/>
    <cellStyle name="Hipervínculo visitado" xfId="6377" builtinId="9" hidden="1"/>
    <cellStyle name="Hipervínculo visitado" xfId="6379" builtinId="9" hidden="1"/>
    <cellStyle name="Hipervínculo visitado" xfId="6381" builtinId="9" hidden="1"/>
    <cellStyle name="Hipervínculo visitado" xfId="6383" builtinId="9" hidden="1"/>
    <cellStyle name="Hipervínculo visitado" xfId="6385" builtinId="9" hidden="1"/>
    <cellStyle name="Hipervínculo visitado" xfId="6387" builtinId="9" hidden="1"/>
    <cellStyle name="Hipervínculo visitado" xfId="6389" builtinId="9" hidden="1"/>
    <cellStyle name="Hipervínculo visitado" xfId="6391" builtinId="9" hidden="1"/>
    <cellStyle name="Hipervínculo visitado" xfId="6393" builtinId="9" hidden="1"/>
    <cellStyle name="Hipervínculo visitado" xfId="6395" builtinId="9" hidden="1"/>
    <cellStyle name="Hipervínculo visitado" xfId="6397" builtinId="9" hidden="1"/>
    <cellStyle name="Hipervínculo visitado" xfId="6399" builtinId="9" hidden="1"/>
    <cellStyle name="Hipervínculo visitado" xfId="6401" builtinId="9" hidden="1"/>
    <cellStyle name="Hipervínculo visitado" xfId="6403" builtinId="9" hidden="1"/>
    <cellStyle name="Hipervínculo visitado" xfId="6405" builtinId="9" hidden="1"/>
    <cellStyle name="Hipervínculo visitado" xfId="6407" builtinId="9" hidden="1"/>
    <cellStyle name="Hipervínculo visitado" xfId="6409" builtinId="9" hidden="1"/>
    <cellStyle name="Hipervínculo visitado" xfId="6411" builtinId="9" hidden="1"/>
    <cellStyle name="Hipervínculo visitado" xfId="6413" builtinId="9" hidden="1"/>
    <cellStyle name="Hipervínculo visitado" xfId="6415" builtinId="9" hidden="1"/>
    <cellStyle name="Hipervínculo visitado" xfId="6417" builtinId="9" hidden="1"/>
    <cellStyle name="Hipervínculo visitado" xfId="6419" builtinId="9" hidden="1"/>
    <cellStyle name="Hipervínculo visitado" xfId="6421" builtinId="9" hidden="1"/>
    <cellStyle name="Hipervínculo visitado" xfId="6423" builtinId="9" hidden="1"/>
    <cellStyle name="Hipervínculo visitado" xfId="6425" builtinId="9" hidden="1"/>
    <cellStyle name="Hipervínculo visitado" xfId="6427" builtinId="9" hidden="1"/>
    <cellStyle name="Hipervínculo visitado" xfId="6429" builtinId="9" hidden="1"/>
    <cellStyle name="Hipervínculo visitado" xfId="6431" builtinId="9" hidden="1"/>
    <cellStyle name="Hipervínculo visitado" xfId="6433" builtinId="9" hidden="1"/>
    <cellStyle name="Hipervínculo visitado" xfId="6435" builtinId="9" hidden="1"/>
    <cellStyle name="Hipervínculo visitado" xfId="6437" builtinId="9" hidden="1"/>
    <cellStyle name="Hipervínculo visitado" xfId="6439" builtinId="9" hidden="1"/>
    <cellStyle name="Hipervínculo visitado" xfId="6441" builtinId="9" hidden="1"/>
    <cellStyle name="Hipervínculo visitado" xfId="6443" builtinId="9" hidden="1"/>
    <cellStyle name="Hipervínculo visitado" xfId="6445" builtinId="9" hidden="1"/>
    <cellStyle name="Hipervínculo visitado" xfId="6447" builtinId="9" hidden="1"/>
    <cellStyle name="Hipervínculo visitado" xfId="6449" builtinId="9" hidden="1"/>
    <cellStyle name="Hipervínculo visitado" xfId="6451" builtinId="9" hidden="1"/>
    <cellStyle name="Hipervínculo visitado" xfId="6453" builtinId="9" hidden="1"/>
    <cellStyle name="Hipervínculo visitado" xfId="6455" builtinId="9" hidden="1"/>
    <cellStyle name="Hipervínculo visitado" xfId="6457" builtinId="9" hidden="1"/>
    <cellStyle name="Hipervínculo visitado" xfId="6459" builtinId="9" hidden="1"/>
    <cellStyle name="Hipervínculo visitado" xfId="6461" builtinId="9" hidden="1"/>
    <cellStyle name="Hipervínculo visitado" xfId="6463" builtinId="9" hidden="1"/>
    <cellStyle name="Hipervínculo visitado" xfId="6465" builtinId="9" hidden="1"/>
    <cellStyle name="Hipervínculo visitado" xfId="6467" builtinId="9" hidden="1"/>
    <cellStyle name="Hipervínculo visitado" xfId="6469" builtinId="9" hidden="1"/>
    <cellStyle name="Hipervínculo visitado" xfId="6471" builtinId="9" hidden="1"/>
    <cellStyle name="Hipervínculo visitado" xfId="6473" builtinId="9" hidden="1"/>
    <cellStyle name="Hipervínculo visitado" xfId="6475" builtinId="9" hidden="1"/>
    <cellStyle name="Hipervínculo visitado" xfId="6477" builtinId="9" hidden="1"/>
    <cellStyle name="Hipervínculo visitado" xfId="6479" builtinId="9" hidden="1"/>
    <cellStyle name="Hipervínculo visitado" xfId="6481" builtinId="9" hidden="1"/>
    <cellStyle name="Hipervínculo visitado" xfId="6483" builtinId="9" hidden="1"/>
    <cellStyle name="Hipervínculo visitado" xfId="6485" builtinId="9" hidden="1"/>
    <cellStyle name="Hipervínculo visitado" xfId="6487" builtinId="9" hidden="1"/>
    <cellStyle name="Hipervínculo visitado" xfId="6489" builtinId="9" hidden="1"/>
    <cellStyle name="Hipervínculo visitado" xfId="6491" builtinId="9" hidden="1"/>
    <cellStyle name="Hipervínculo visitado" xfId="6493" builtinId="9" hidden="1"/>
    <cellStyle name="Hipervínculo visitado" xfId="6495" builtinId="9" hidden="1"/>
    <cellStyle name="Hipervínculo visitado" xfId="6497" builtinId="9" hidden="1"/>
    <cellStyle name="Hipervínculo visitado" xfId="6499" builtinId="9" hidden="1"/>
    <cellStyle name="Hipervínculo visitado" xfId="6501" builtinId="9" hidden="1"/>
    <cellStyle name="Hipervínculo visitado" xfId="6503" builtinId="9" hidden="1"/>
    <cellStyle name="Hipervínculo visitado" xfId="6505" builtinId="9" hidden="1"/>
    <cellStyle name="Hipervínculo visitado" xfId="6507" builtinId="9" hidden="1"/>
    <cellStyle name="Hipervínculo visitado" xfId="6509" builtinId="9" hidden="1"/>
    <cellStyle name="Hipervínculo visitado" xfId="6511" builtinId="9" hidden="1"/>
    <cellStyle name="Hipervínculo visitado" xfId="6513" builtinId="9" hidden="1"/>
    <cellStyle name="Hipervínculo visitado" xfId="6515" builtinId="9" hidden="1"/>
    <cellStyle name="Hipervínculo visitado" xfId="6517" builtinId="9" hidden="1"/>
    <cellStyle name="Hipervínculo visitado" xfId="6519" builtinId="9" hidden="1"/>
    <cellStyle name="Hipervínculo visitado" xfId="6521" builtinId="9" hidden="1"/>
    <cellStyle name="Hipervínculo visitado" xfId="6523" builtinId="9" hidden="1"/>
    <cellStyle name="Hipervínculo visitado" xfId="6525" builtinId="9" hidden="1"/>
    <cellStyle name="Hipervínculo visitado" xfId="6527" builtinId="9" hidden="1"/>
    <cellStyle name="Hipervínculo visitado" xfId="6529" builtinId="9" hidden="1"/>
    <cellStyle name="Hipervínculo visitado" xfId="6531" builtinId="9" hidden="1"/>
    <cellStyle name="Hipervínculo visitado" xfId="6533" builtinId="9" hidden="1"/>
    <cellStyle name="Hipervínculo visitado" xfId="6535" builtinId="9" hidden="1"/>
    <cellStyle name="Hipervínculo visitado" xfId="6537" builtinId="9" hidden="1"/>
    <cellStyle name="Hipervínculo visitado" xfId="6539" builtinId="9" hidden="1"/>
    <cellStyle name="Hipervínculo visitado" xfId="6541" builtinId="9" hidden="1"/>
    <cellStyle name="Hipervínculo visitado" xfId="6543" builtinId="9" hidden="1"/>
    <cellStyle name="Hipervínculo visitado" xfId="6545" builtinId="9" hidden="1"/>
    <cellStyle name="Hipervínculo visitado" xfId="6547" builtinId="9" hidden="1"/>
    <cellStyle name="Hipervínculo visitado" xfId="6549" builtinId="9" hidden="1"/>
    <cellStyle name="Hipervínculo visitado" xfId="6551" builtinId="9" hidden="1"/>
    <cellStyle name="Hipervínculo visitado" xfId="6553" builtinId="9" hidden="1"/>
    <cellStyle name="Hipervínculo visitado" xfId="6555" builtinId="9" hidden="1"/>
    <cellStyle name="Hipervínculo visitado" xfId="6557" builtinId="9" hidden="1"/>
    <cellStyle name="Hipervínculo visitado" xfId="6559" builtinId="9" hidden="1"/>
    <cellStyle name="Hipervínculo visitado" xfId="6561" builtinId="9" hidden="1"/>
    <cellStyle name="Hipervínculo visitado" xfId="6563" builtinId="9" hidden="1"/>
    <cellStyle name="Hipervínculo visitado" xfId="6565" builtinId="9" hidden="1"/>
    <cellStyle name="Hipervínculo visitado" xfId="6567" builtinId="9" hidden="1"/>
    <cellStyle name="Hipervínculo visitado" xfId="6569" builtinId="9" hidden="1"/>
    <cellStyle name="Hipervínculo visitado" xfId="6571" builtinId="9" hidden="1"/>
    <cellStyle name="Hipervínculo visitado" xfId="6573" builtinId="9" hidden="1"/>
    <cellStyle name="Hipervínculo visitado" xfId="6575" builtinId="9" hidden="1"/>
    <cellStyle name="Hipervínculo visitado" xfId="6577" builtinId="9" hidden="1"/>
    <cellStyle name="Hipervínculo visitado" xfId="6579" builtinId="9" hidden="1"/>
    <cellStyle name="Hipervínculo visitado" xfId="6581" builtinId="9" hidden="1"/>
    <cellStyle name="Hipervínculo visitado" xfId="6583" builtinId="9" hidden="1"/>
    <cellStyle name="Hipervínculo visitado" xfId="6585" builtinId="9" hidden="1"/>
    <cellStyle name="Hipervínculo visitado" xfId="6587" builtinId="9" hidden="1"/>
    <cellStyle name="Hipervínculo visitado" xfId="6589" builtinId="9" hidden="1"/>
    <cellStyle name="Hipervínculo visitado" xfId="6591" builtinId="9" hidden="1"/>
    <cellStyle name="Hipervínculo visitado" xfId="6593" builtinId="9" hidden="1"/>
    <cellStyle name="Hipervínculo visitado" xfId="6595" builtinId="9" hidden="1"/>
    <cellStyle name="Hipervínculo visitado" xfId="6597" builtinId="9" hidden="1"/>
    <cellStyle name="Hipervínculo visitado" xfId="6599" builtinId="9" hidden="1"/>
    <cellStyle name="Hipervínculo visitado" xfId="6601" builtinId="9" hidden="1"/>
    <cellStyle name="Hipervínculo visitado" xfId="6603" builtinId="9" hidden="1"/>
    <cellStyle name="Hipervínculo visitado" xfId="6605" builtinId="9" hidden="1"/>
    <cellStyle name="Hipervínculo visitado" xfId="6607" builtinId="9" hidden="1"/>
    <cellStyle name="Hipervínculo visitado" xfId="6609" builtinId="9" hidden="1"/>
    <cellStyle name="Hipervínculo visitado" xfId="6611" builtinId="9" hidden="1"/>
    <cellStyle name="Hipervínculo visitado" xfId="6613" builtinId="9" hidden="1"/>
    <cellStyle name="Hipervínculo visitado" xfId="6615" builtinId="9" hidden="1"/>
    <cellStyle name="Hipervínculo visitado" xfId="6617" builtinId="9" hidden="1"/>
    <cellStyle name="Hipervínculo visitado" xfId="6619" builtinId="9" hidden="1"/>
    <cellStyle name="Hipervínculo visitado" xfId="6621" builtinId="9" hidden="1"/>
    <cellStyle name="Hipervínculo visitado" xfId="6623" builtinId="9" hidden="1"/>
    <cellStyle name="Hipervínculo visitado" xfId="6625" builtinId="9" hidden="1"/>
    <cellStyle name="Hipervínculo visitado" xfId="6627" builtinId="9" hidden="1"/>
    <cellStyle name="Hipervínculo visitado" xfId="6629" builtinId="9" hidden="1"/>
    <cellStyle name="Hipervínculo visitado" xfId="6631" builtinId="9" hidden="1"/>
    <cellStyle name="Hipervínculo visitado" xfId="6633" builtinId="9" hidden="1"/>
    <cellStyle name="Hipervínculo visitado" xfId="6635" builtinId="9" hidden="1"/>
    <cellStyle name="Hipervínculo visitado" xfId="6637" builtinId="9" hidden="1"/>
    <cellStyle name="Hipervínculo visitado" xfId="6639" builtinId="9" hidden="1"/>
    <cellStyle name="Hipervínculo visitado" xfId="6641" builtinId="9" hidden="1"/>
    <cellStyle name="Hipervínculo visitado" xfId="6643" builtinId="9" hidden="1"/>
    <cellStyle name="Hipervínculo visitado" xfId="6645" builtinId="9" hidden="1"/>
    <cellStyle name="Hipervínculo visitado" xfId="6647" builtinId="9" hidden="1"/>
    <cellStyle name="Hipervínculo visitado" xfId="6649" builtinId="9" hidden="1"/>
    <cellStyle name="Hipervínculo visitado" xfId="6651" builtinId="9" hidden="1"/>
    <cellStyle name="Hipervínculo visitado" xfId="6653" builtinId="9" hidden="1"/>
    <cellStyle name="Hipervínculo visitado" xfId="6655" builtinId="9" hidden="1"/>
    <cellStyle name="Hipervínculo visitado" xfId="6657" builtinId="9" hidden="1"/>
    <cellStyle name="Hipervínculo visitado" xfId="6659" builtinId="9" hidden="1"/>
    <cellStyle name="Hipervínculo visitado" xfId="6661" builtinId="9" hidden="1"/>
    <cellStyle name="Hipervínculo visitado" xfId="6663" builtinId="9" hidden="1"/>
    <cellStyle name="Hipervínculo visitado" xfId="6665" builtinId="9" hidden="1"/>
    <cellStyle name="Hipervínculo visitado" xfId="6667" builtinId="9" hidden="1"/>
    <cellStyle name="Hipervínculo visitado" xfId="6669" builtinId="9" hidden="1"/>
    <cellStyle name="Hipervínculo visitado" xfId="6671" builtinId="9" hidden="1"/>
    <cellStyle name="Hipervínculo visitado" xfId="6673" builtinId="9" hidden="1"/>
    <cellStyle name="Hipervínculo visitado" xfId="6675" builtinId="9" hidden="1"/>
    <cellStyle name="Hipervínculo visitado" xfId="6677" builtinId="9" hidden="1"/>
    <cellStyle name="Hipervínculo visitado" xfId="6679" builtinId="9" hidden="1"/>
    <cellStyle name="Hipervínculo visitado" xfId="6681" builtinId="9" hidden="1"/>
    <cellStyle name="Hipervínculo visitado" xfId="6683" builtinId="9" hidden="1"/>
    <cellStyle name="Hipervínculo visitado" xfId="6685" builtinId="9" hidden="1"/>
    <cellStyle name="Hipervínculo visitado" xfId="6687" builtinId="9" hidden="1"/>
    <cellStyle name="Hipervínculo visitado" xfId="6689" builtinId="9" hidden="1"/>
    <cellStyle name="Hipervínculo visitado" xfId="6691" builtinId="9" hidden="1"/>
    <cellStyle name="Hipervínculo visitado" xfId="6693" builtinId="9" hidden="1"/>
    <cellStyle name="Hipervínculo visitado" xfId="6695" builtinId="9" hidden="1"/>
    <cellStyle name="Hipervínculo visitado" xfId="6697" builtinId="9" hidden="1"/>
    <cellStyle name="Hipervínculo visitado" xfId="6699" builtinId="9" hidden="1"/>
    <cellStyle name="Hipervínculo visitado" xfId="6701" builtinId="9" hidden="1"/>
    <cellStyle name="Hipervínculo visitado" xfId="6703" builtinId="9" hidden="1"/>
    <cellStyle name="Hipervínculo visitado" xfId="6705" builtinId="9" hidden="1"/>
    <cellStyle name="Hipervínculo visitado" xfId="6707" builtinId="9" hidden="1"/>
    <cellStyle name="Hipervínculo visitado" xfId="6709" builtinId="9" hidden="1"/>
    <cellStyle name="Hipervínculo visitado" xfId="6711" builtinId="9" hidden="1"/>
    <cellStyle name="Hipervínculo visitado" xfId="6713" builtinId="9" hidden="1"/>
    <cellStyle name="Hipervínculo visitado" xfId="6715" builtinId="9" hidden="1"/>
    <cellStyle name="Hipervínculo visitado" xfId="6717" builtinId="9" hidden="1"/>
    <cellStyle name="Hipervínculo visitado" xfId="6719" builtinId="9" hidden="1"/>
    <cellStyle name="Hipervínculo visitado" xfId="6721" builtinId="9" hidden="1"/>
    <cellStyle name="Hipervínculo visitado" xfId="6723" builtinId="9" hidden="1"/>
    <cellStyle name="Hipervínculo visitado" xfId="6725" builtinId="9" hidden="1"/>
    <cellStyle name="Hipervínculo visitado" xfId="6727" builtinId="9" hidden="1"/>
    <cellStyle name="Hipervínculo visitado" xfId="6729" builtinId="9" hidden="1"/>
    <cellStyle name="Hipervínculo visitado" xfId="6731" builtinId="9" hidden="1"/>
    <cellStyle name="Hipervínculo visitado" xfId="6733" builtinId="9" hidden="1"/>
    <cellStyle name="Hipervínculo visitado" xfId="6735" builtinId="9" hidden="1"/>
    <cellStyle name="Hipervínculo visitado" xfId="6737" builtinId="9" hidden="1"/>
    <cellStyle name="Hipervínculo visitado" xfId="6739" builtinId="9" hidden="1"/>
    <cellStyle name="Hipervínculo visitado" xfId="6741" builtinId="9" hidden="1"/>
    <cellStyle name="Hipervínculo visitado" xfId="6743" builtinId="9" hidden="1"/>
    <cellStyle name="Hipervínculo visitado" xfId="6745" builtinId="9" hidden="1"/>
    <cellStyle name="Hipervínculo visitado" xfId="6747" builtinId="9" hidden="1"/>
    <cellStyle name="Hipervínculo visitado" xfId="6749" builtinId="9" hidden="1"/>
    <cellStyle name="Hipervínculo visitado" xfId="6751" builtinId="9" hidden="1"/>
    <cellStyle name="Hipervínculo visitado" xfId="6753" builtinId="9" hidden="1"/>
    <cellStyle name="Hipervínculo visitado" xfId="6755" builtinId="9" hidden="1"/>
    <cellStyle name="Hipervínculo visitado" xfId="6757" builtinId="9" hidden="1"/>
    <cellStyle name="Hipervínculo visitado" xfId="6759" builtinId="9" hidden="1"/>
    <cellStyle name="Hipervínculo visitado" xfId="6761" builtinId="9" hidden="1"/>
    <cellStyle name="Hipervínculo visitado" xfId="6763" builtinId="9" hidden="1"/>
    <cellStyle name="Hipervínculo visitado" xfId="6765" builtinId="9" hidden="1"/>
    <cellStyle name="Hipervínculo visitado" xfId="6767" builtinId="9" hidden="1"/>
    <cellStyle name="Hipervínculo visitado" xfId="6769" builtinId="9" hidden="1"/>
    <cellStyle name="Hipervínculo visitado" xfId="6771" builtinId="9" hidden="1"/>
    <cellStyle name="Hipervínculo visitado" xfId="6773" builtinId="9" hidden="1"/>
    <cellStyle name="Hipervínculo visitado" xfId="6775" builtinId="9" hidden="1"/>
    <cellStyle name="Hipervínculo visitado" xfId="6777" builtinId="9" hidden="1"/>
    <cellStyle name="Hipervínculo visitado" xfId="6779" builtinId="9" hidden="1"/>
    <cellStyle name="Hipervínculo visitado" xfId="6781" builtinId="9" hidden="1"/>
    <cellStyle name="Hipervínculo visitado" xfId="6783" builtinId="9" hidden="1"/>
    <cellStyle name="Hipervínculo visitado" xfId="6785" builtinId="9" hidden="1"/>
    <cellStyle name="Hipervínculo visitado" xfId="6787" builtinId="9" hidden="1"/>
    <cellStyle name="Hipervínculo visitado" xfId="6789" builtinId="9" hidden="1"/>
    <cellStyle name="Hipervínculo visitado" xfId="6791" builtinId="9" hidden="1"/>
    <cellStyle name="Hipervínculo visitado" xfId="6793" builtinId="9" hidden="1"/>
    <cellStyle name="Hipervínculo visitado" xfId="6795" builtinId="9" hidden="1"/>
    <cellStyle name="Hipervínculo visitado" xfId="6797" builtinId="9" hidden="1"/>
    <cellStyle name="Hipervínculo visitado" xfId="6799" builtinId="9" hidden="1"/>
    <cellStyle name="Hipervínculo visitado" xfId="6801" builtinId="9" hidden="1"/>
    <cellStyle name="Hipervínculo visitado" xfId="6803" builtinId="9" hidden="1"/>
    <cellStyle name="Hipervínculo visitado" xfId="6805" builtinId="9" hidden="1"/>
    <cellStyle name="Hipervínculo visitado" xfId="6807" builtinId="9" hidden="1"/>
    <cellStyle name="Hipervínculo visitado" xfId="6809" builtinId="9" hidden="1"/>
    <cellStyle name="Hipervínculo visitado" xfId="6811" builtinId="9" hidden="1"/>
    <cellStyle name="Hipervínculo visitado" xfId="6813" builtinId="9" hidden="1"/>
    <cellStyle name="Hipervínculo visitado" xfId="6815" builtinId="9" hidden="1"/>
    <cellStyle name="Hipervínculo visitado" xfId="6817" builtinId="9" hidden="1"/>
    <cellStyle name="Hipervínculo visitado" xfId="6819" builtinId="9" hidden="1"/>
    <cellStyle name="Hipervínculo visitado" xfId="6821" builtinId="9" hidden="1"/>
    <cellStyle name="Hipervínculo visitado" xfId="6823" builtinId="9" hidden="1"/>
    <cellStyle name="Hipervínculo visitado" xfId="6825" builtinId="9" hidden="1"/>
    <cellStyle name="Hipervínculo visitado" xfId="6827" builtinId="9" hidden="1"/>
    <cellStyle name="Hipervínculo visitado" xfId="6829" builtinId="9" hidden="1"/>
    <cellStyle name="Hipervínculo visitado" xfId="6831" builtinId="9" hidden="1"/>
    <cellStyle name="Hipervínculo visitado" xfId="6833" builtinId="9" hidden="1"/>
    <cellStyle name="Hipervínculo visitado" xfId="6835" builtinId="9" hidden="1"/>
    <cellStyle name="Hipervínculo visitado" xfId="6837" builtinId="9" hidden="1"/>
    <cellStyle name="Hipervínculo visitado" xfId="6839" builtinId="9" hidden="1"/>
    <cellStyle name="Hipervínculo visitado" xfId="6841" builtinId="9" hidden="1"/>
    <cellStyle name="Hipervínculo visitado" xfId="6843" builtinId="9" hidden="1"/>
    <cellStyle name="Hipervínculo visitado" xfId="6845" builtinId="9" hidden="1"/>
    <cellStyle name="Hipervínculo visitado" xfId="6847" builtinId="9" hidden="1"/>
    <cellStyle name="Hipervínculo visitado" xfId="6849" builtinId="9" hidden="1"/>
    <cellStyle name="Hipervínculo visitado" xfId="6851" builtinId="9" hidden="1"/>
    <cellStyle name="Hipervínculo visitado" xfId="6853" builtinId="9" hidden="1"/>
    <cellStyle name="Hipervínculo visitado" xfId="6855" builtinId="9" hidden="1"/>
    <cellStyle name="Hipervínculo visitado" xfId="6857" builtinId="9" hidden="1"/>
    <cellStyle name="Hipervínculo visitado" xfId="6859" builtinId="9" hidden="1"/>
    <cellStyle name="Hipervínculo visitado" xfId="6861" builtinId="9" hidden="1"/>
    <cellStyle name="Hipervínculo visitado" xfId="6863" builtinId="9" hidden="1"/>
    <cellStyle name="Hipervínculo visitado" xfId="6865" builtinId="9" hidden="1"/>
    <cellStyle name="Hipervínculo visitado" xfId="6867" builtinId="9" hidden="1"/>
    <cellStyle name="Hipervínculo visitado" xfId="6869" builtinId="9" hidden="1"/>
    <cellStyle name="Hipervínculo visitado" xfId="6871" builtinId="9" hidden="1"/>
    <cellStyle name="Hipervínculo visitado" xfId="6873" builtinId="9" hidden="1"/>
    <cellStyle name="Hipervínculo visitado" xfId="6875" builtinId="9" hidden="1"/>
    <cellStyle name="Hipervínculo visitado" xfId="6877" builtinId="9" hidden="1"/>
    <cellStyle name="Hipervínculo visitado" xfId="6879" builtinId="9" hidden="1"/>
    <cellStyle name="Hipervínculo visitado" xfId="6881" builtinId="9" hidden="1"/>
    <cellStyle name="Hipervínculo visitado" xfId="6883" builtinId="9" hidden="1"/>
    <cellStyle name="Hipervínculo visitado" xfId="6885" builtinId="9" hidden="1"/>
    <cellStyle name="Hipervínculo visitado" xfId="6887" builtinId="9" hidden="1"/>
    <cellStyle name="Hipervínculo visitado" xfId="6889" builtinId="9" hidden="1"/>
    <cellStyle name="Hipervínculo visitado" xfId="6891" builtinId="9" hidden="1"/>
    <cellStyle name="Hipervínculo visitado" xfId="6893" builtinId="9" hidden="1"/>
    <cellStyle name="Hipervínculo visitado" xfId="6895" builtinId="9" hidden="1"/>
    <cellStyle name="Hipervínculo visitado" xfId="6897" builtinId="9" hidden="1"/>
    <cellStyle name="Hipervínculo visitado" xfId="6899" builtinId="9" hidden="1"/>
    <cellStyle name="Hipervínculo visitado" xfId="6901" builtinId="9" hidden="1"/>
    <cellStyle name="Hipervínculo visitado" xfId="6903" builtinId="9" hidden="1"/>
    <cellStyle name="Hipervínculo visitado" xfId="6905" builtinId="9" hidden="1"/>
    <cellStyle name="Hipervínculo visitado" xfId="6907" builtinId="9" hidden="1"/>
    <cellStyle name="Hipervínculo visitado" xfId="6909" builtinId="9" hidden="1"/>
    <cellStyle name="Hipervínculo visitado" xfId="6911" builtinId="9" hidden="1"/>
    <cellStyle name="Hipervínculo visitado" xfId="6913" builtinId="9" hidden="1"/>
    <cellStyle name="Hipervínculo visitado" xfId="6915" builtinId="9" hidden="1"/>
    <cellStyle name="Hipervínculo visitado" xfId="6917" builtinId="9" hidden="1"/>
    <cellStyle name="Hipervínculo visitado" xfId="6919" builtinId="9" hidden="1"/>
    <cellStyle name="Hipervínculo visitado" xfId="6921" builtinId="9" hidden="1"/>
    <cellStyle name="Hipervínculo visitado" xfId="6923" builtinId="9" hidden="1"/>
    <cellStyle name="Hipervínculo visitado" xfId="6925" builtinId="9" hidden="1"/>
    <cellStyle name="Hipervínculo visitado" xfId="6927" builtinId="9" hidden="1"/>
    <cellStyle name="Hipervínculo visitado" xfId="6929" builtinId="9" hidden="1"/>
    <cellStyle name="Hipervínculo visitado" xfId="6931" builtinId="9" hidden="1"/>
    <cellStyle name="Hipervínculo visitado" xfId="6933" builtinId="9" hidden="1"/>
    <cellStyle name="Hipervínculo visitado" xfId="6935" builtinId="9" hidden="1"/>
    <cellStyle name="Hipervínculo visitado" xfId="6937" builtinId="9" hidden="1"/>
    <cellStyle name="Hipervínculo visitado" xfId="6939" builtinId="9" hidden="1"/>
    <cellStyle name="Hipervínculo visitado" xfId="6941" builtinId="9" hidden="1"/>
    <cellStyle name="Hipervínculo visitado" xfId="6943" builtinId="9" hidden="1"/>
    <cellStyle name="Hipervínculo visitado" xfId="6945" builtinId="9" hidden="1"/>
    <cellStyle name="Hipervínculo visitado" xfId="6947" builtinId="9" hidden="1"/>
    <cellStyle name="Hipervínculo visitado" xfId="6949" builtinId="9" hidden="1"/>
    <cellStyle name="Hipervínculo visitado" xfId="6951" builtinId="9" hidden="1"/>
    <cellStyle name="Hipervínculo visitado" xfId="6953" builtinId="9" hidden="1"/>
    <cellStyle name="Hipervínculo visitado" xfId="6955" builtinId="9" hidden="1"/>
    <cellStyle name="Hipervínculo visitado" xfId="6957" builtinId="9" hidden="1"/>
    <cellStyle name="Hipervínculo visitado" xfId="6959" builtinId="9" hidden="1"/>
    <cellStyle name="Hipervínculo visitado" xfId="6961" builtinId="9" hidden="1"/>
    <cellStyle name="Hipervínculo visitado" xfId="6963" builtinId="9" hidden="1"/>
    <cellStyle name="Hipervínculo visitado" xfId="6965" builtinId="9" hidden="1"/>
    <cellStyle name="Hipervínculo visitado" xfId="6967" builtinId="9" hidden="1"/>
    <cellStyle name="Hipervínculo visitado" xfId="6969" builtinId="9" hidden="1"/>
    <cellStyle name="Hipervínculo visitado" xfId="6971" builtinId="9" hidden="1"/>
    <cellStyle name="Hipervínculo visitado" xfId="6973" builtinId="9" hidden="1"/>
    <cellStyle name="Hipervínculo visitado" xfId="6975" builtinId="9" hidden="1"/>
    <cellStyle name="Hipervínculo visitado" xfId="6977" builtinId="9" hidden="1"/>
    <cellStyle name="Hipervínculo visitado" xfId="6979" builtinId="9" hidden="1"/>
    <cellStyle name="Hipervínculo visitado" xfId="6981" builtinId="9" hidden="1"/>
    <cellStyle name="Hipervínculo visitado" xfId="6983" builtinId="9" hidden="1"/>
    <cellStyle name="Hipervínculo visitado" xfId="6985" builtinId="9" hidden="1"/>
    <cellStyle name="Hipervínculo visitado" xfId="6987" builtinId="9" hidden="1"/>
    <cellStyle name="Hipervínculo visitado" xfId="6989" builtinId="9" hidden="1"/>
    <cellStyle name="Hipervínculo visitado" xfId="6991" builtinId="9" hidden="1"/>
    <cellStyle name="Hipervínculo visitado" xfId="6993" builtinId="9" hidden="1"/>
    <cellStyle name="Hipervínculo visitado" xfId="6995" builtinId="9" hidden="1"/>
    <cellStyle name="Hipervínculo visitado" xfId="6997" builtinId="9" hidden="1"/>
    <cellStyle name="Hipervínculo visitado" xfId="6999" builtinId="9" hidden="1"/>
    <cellStyle name="Hipervínculo visitado" xfId="7001" builtinId="9" hidden="1"/>
    <cellStyle name="Hipervínculo visitado" xfId="7003" builtinId="9" hidden="1"/>
    <cellStyle name="Hipervínculo visitado" xfId="7005" builtinId="9" hidden="1"/>
    <cellStyle name="Hipervínculo visitado" xfId="7007" builtinId="9" hidden="1"/>
    <cellStyle name="Hipervínculo visitado" xfId="7009" builtinId="9" hidden="1"/>
    <cellStyle name="Hipervínculo visitado" xfId="7011" builtinId="9" hidden="1"/>
    <cellStyle name="Hipervínculo visitado" xfId="7013" builtinId="9" hidden="1"/>
    <cellStyle name="Hipervínculo visitado" xfId="7015" builtinId="9" hidden="1"/>
    <cellStyle name="Hipervínculo visitado" xfId="7017" builtinId="9" hidden="1"/>
    <cellStyle name="Hipervínculo visitado" xfId="7019" builtinId="9" hidden="1"/>
    <cellStyle name="Hipervínculo visitado" xfId="7021" builtinId="9" hidden="1"/>
    <cellStyle name="Hipervínculo visitado" xfId="7023" builtinId="9" hidden="1"/>
    <cellStyle name="Hipervínculo visitado" xfId="7025" builtinId="9" hidden="1"/>
    <cellStyle name="Hipervínculo visitado" xfId="7027" builtinId="9" hidden="1"/>
    <cellStyle name="Hipervínculo visitado" xfId="7029" builtinId="9" hidden="1"/>
    <cellStyle name="Hipervínculo visitado" xfId="7031" builtinId="9" hidden="1"/>
    <cellStyle name="Hipervínculo visitado" xfId="7033" builtinId="9" hidden="1"/>
    <cellStyle name="Hipervínculo visitado" xfId="7035" builtinId="9" hidden="1"/>
    <cellStyle name="Hipervínculo visitado" xfId="7037" builtinId="9" hidden="1"/>
    <cellStyle name="Hipervínculo visitado" xfId="7039" builtinId="9" hidden="1"/>
    <cellStyle name="Hipervínculo visitado" xfId="7041" builtinId="9" hidden="1"/>
    <cellStyle name="Hipervínculo visitado" xfId="7043" builtinId="9" hidden="1"/>
    <cellStyle name="Hipervínculo visitado" xfId="7045" builtinId="9" hidden="1"/>
    <cellStyle name="Hipervínculo visitado" xfId="7047" builtinId="9" hidden="1"/>
    <cellStyle name="Hipervínculo visitado" xfId="7049" builtinId="9" hidden="1"/>
    <cellStyle name="Hipervínculo visitado" xfId="7051" builtinId="9" hidden="1"/>
    <cellStyle name="Hipervínculo visitado" xfId="7053" builtinId="9" hidden="1"/>
    <cellStyle name="Hipervínculo visitado" xfId="7055" builtinId="9" hidden="1"/>
    <cellStyle name="Hipervínculo visitado" xfId="7057" builtinId="9" hidden="1"/>
    <cellStyle name="Hipervínculo visitado" xfId="7059" builtinId="9" hidden="1"/>
    <cellStyle name="Hipervínculo visitado" xfId="7061" builtinId="9" hidden="1"/>
    <cellStyle name="Hipervínculo visitado" xfId="7063" builtinId="9" hidden="1"/>
    <cellStyle name="Hipervínculo visitado" xfId="7065" builtinId="9" hidden="1"/>
    <cellStyle name="Hipervínculo visitado" xfId="7067" builtinId="9" hidden="1"/>
    <cellStyle name="Hipervínculo visitado" xfId="7069" builtinId="9" hidden="1"/>
    <cellStyle name="Hipervínculo visitado" xfId="7071" builtinId="9" hidden="1"/>
    <cellStyle name="Hipervínculo visitado" xfId="7073" builtinId="9" hidden="1"/>
    <cellStyle name="Hipervínculo visitado" xfId="7075" builtinId="9" hidden="1"/>
    <cellStyle name="Hipervínculo visitado" xfId="7077" builtinId="9" hidden="1"/>
    <cellStyle name="Hipervínculo visitado" xfId="7079" builtinId="9" hidden="1"/>
    <cellStyle name="Hipervínculo visitado" xfId="7081" builtinId="9" hidden="1"/>
    <cellStyle name="Hipervínculo visitado" xfId="7083" builtinId="9" hidden="1"/>
    <cellStyle name="Hipervínculo visitado" xfId="7085" builtinId="9" hidden="1"/>
    <cellStyle name="Hipervínculo visitado" xfId="7087" builtinId="9" hidden="1"/>
    <cellStyle name="Hipervínculo visitado" xfId="7089" builtinId="9" hidden="1"/>
    <cellStyle name="Hipervínculo visitado" xfId="7091" builtinId="9" hidden="1"/>
    <cellStyle name="Hipervínculo visitado" xfId="7093" builtinId="9" hidden="1"/>
    <cellStyle name="Hipervínculo visitado" xfId="7095" builtinId="9" hidden="1"/>
    <cellStyle name="Hipervínculo visitado" xfId="7097" builtinId="9" hidden="1"/>
    <cellStyle name="Hipervínculo visitado" xfId="7099" builtinId="9" hidden="1"/>
    <cellStyle name="Hipervínculo visitado" xfId="7101" builtinId="9" hidden="1"/>
    <cellStyle name="Hipervínculo visitado" xfId="7103" builtinId="9" hidden="1"/>
    <cellStyle name="Hipervínculo visitado" xfId="7105" builtinId="9" hidden="1"/>
    <cellStyle name="Hipervínculo visitado" xfId="7107" builtinId="9" hidden="1"/>
    <cellStyle name="Hipervínculo visitado" xfId="7109" builtinId="9" hidden="1"/>
    <cellStyle name="Hipervínculo visitado" xfId="7111" builtinId="9" hidden="1"/>
    <cellStyle name="Hipervínculo visitado" xfId="7113" builtinId="9" hidden="1"/>
    <cellStyle name="Hipervínculo visitado" xfId="7115" builtinId="9" hidden="1"/>
    <cellStyle name="Hipervínculo visitado" xfId="7117" builtinId="9" hidden="1"/>
    <cellStyle name="Hipervínculo visitado" xfId="7119" builtinId="9" hidden="1"/>
    <cellStyle name="Hipervínculo visitado" xfId="7121" builtinId="9" hidden="1"/>
    <cellStyle name="Hipervínculo visitado" xfId="7123" builtinId="9" hidden="1"/>
    <cellStyle name="Hipervínculo visitado" xfId="7125" builtinId="9" hidden="1"/>
    <cellStyle name="Hipervínculo visitado" xfId="7127" builtinId="9" hidden="1"/>
    <cellStyle name="Hipervínculo visitado" xfId="7129" builtinId="9" hidden="1"/>
    <cellStyle name="Hipervínculo visitado" xfId="7131" builtinId="9" hidden="1"/>
    <cellStyle name="Hipervínculo visitado" xfId="7133" builtinId="9" hidden="1"/>
    <cellStyle name="Hipervínculo visitado" xfId="7135" builtinId="9" hidden="1"/>
    <cellStyle name="Hipervínculo visitado" xfId="7137" builtinId="9" hidden="1"/>
    <cellStyle name="Hipervínculo visitado" xfId="7139" builtinId="9" hidden="1"/>
    <cellStyle name="Hipervínculo visitado" xfId="7141" builtinId="9" hidden="1"/>
    <cellStyle name="Hipervínculo visitado" xfId="7143" builtinId="9" hidden="1"/>
    <cellStyle name="Hipervínculo visitado" xfId="7145" builtinId="9" hidden="1"/>
    <cellStyle name="Hipervínculo visitado" xfId="7147" builtinId="9" hidden="1"/>
    <cellStyle name="Hipervínculo visitado" xfId="7149" builtinId="9" hidden="1"/>
    <cellStyle name="Hipervínculo visitado" xfId="7151" builtinId="9" hidden="1"/>
    <cellStyle name="Hipervínculo visitado" xfId="7153" builtinId="9" hidden="1"/>
    <cellStyle name="Hipervínculo visitado" xfId="7155" builtinId="9" hidden="1"/>
    <cellStyle name="Hipervínculo visitado" xfId="7157" builtinId="9" hidden="1"/>
    <cellStyle name="Hipervínculo visitado" xfId="7159" builtinId="9" hidden="1"/>
    <cellStyle name="Hipervínculo visitado" xfId="7161" builtinId="9" hidden="1"/>
    <cellStyle name="Hipervínculo visitado" xfId="7163" builtinId="9" hidden="1"/>
    <cellStyle name="Hipervínculo visitado" xfId="7165" builtinId="9" hidden="1"/>
    <cellStyle name="Hipervínculo visitado" xfId="7167" builtinId="9" hidden="1"/>
    <cellStyle name="Hipervínculo visitado" xfId="7169" builtinId="9" hidden="1"/>
    <cellStyle name="Hipervínculo visitado" xfId="7171" builtinId="9" hidden="1"/>
    <cellStyle name="Hipervínculo visitado" xfId="7173" builtinId="9" hidden="1"/>
    <cellStyle name="Hipervínculo visitado" xfId="7175" builtinId="9" hidden="1"/>
    <cellStyle name="Hipervínculo visitado" xfId="7177" builtinId="9" hidden="1"/>
    <cellStyle name="Hipervínculo visitado" xfId="7179" builtinId="9" hidden="1"/>
    <cellStyle name="Hipervínculo visitado" xfId="7181" builtinId="9" hidden="1"/>
    <cellStyle name="Hipervínculo visitado" xfId="7183" builtinId="9" hidden="1"/>
    <cellStyle name="Hipervínculo visitado" xfId="7185" builtinId="9" hidden="1"/>
    <cellStyle name="Hipervínculo visitado" xfId="7187" builtinId="9" hidden="1"/>
    <cellStyle name="Hipervínculo visitado" xfId="7189" builtinId="9" hidden="1"/>
    <cellStyle name="Hipervínculo visitado" xfId="7191" builtinId="9" hidden="1"/>
    <cellStyle name="Hipervínculo visitado" xfId="7193" builtinId="9" hidden="1"/>
    <cellStyle name="Hipervínculo visitado" xfId="7195" builtinId="9" hidden="1"/>
    <cellStyle name="Hipervínculo visitado" xfId="7197" builtinId="9" hidden="1"/>
    <cellStyle name="Hipervínculo visitado" xfId="7199" builtinId="9" hidden="1"/>
    <cellStyle name="Hipervínculo visitado" xfId="7201" builtinId="9" hidden="1"/>
    <cellStyle name="Hipervínculo visitado" xfId="7203" builtinId="9" hidden="1"/>
    <cellStyle name="Hipervínculo visitado" xfId="7205" builtinId="9" hidden="1"/>
    <cellStyle name="Hipervínculo visitado" xfId="7207" builtinId="9" hidden="1"/>
    <cellStyle name="Hipervínculo visitado" xfId="7209" builtinId="9" hidden="1"/>
    <cellStyle name="Hipervínculo visitado" xfId="7211" builtinId="9" hidden="1"/>
    <cellStyle name="Hipervínculo visitado" xfId="7213" builtinId="9" hidden="1"/>
    <cellStyle name="Hipervínculo visitado" xfId="7215" builtinId="9" hidden="1"/>
    <cellStyle name="Hipervínculo visitado" xfId="7217" builtinId="9" hidden="1"/>
    <cellStyle name="Hipervínculo visitado" xfId="7219" builtinId="9" hidden="1"/>
    <cellStyle name="Hipervínculo visitado" xfId="7221" builtinId="9" hidden="1"/>
    <cellStyle name="Hipervínculo visitado" xfId="7223" builtinId="9" hidden="1"/>
    <cellStyle name="Hipervínculo visitado" xfId="7225" builtinId="9" hidden="1"/>
    <cellStyle name="Hipervínculo visitado" xfId="7227" builtinId="9" hidden="1"/>
    <cellStyle name="Hipervínculo visitado" xfId="7229" builtinId="9" hidden="1"/>
    <cellStyle name="Hipervínculo visitado" xfId="7231" builtinId="9" hidden="1"/>
    <cellStyle name="Hipervínculo visitado" xfId="7233" builtinId="9" hidden="1"/>
    <cellStyle name="Hipervínculo visitado" xfId="7235" builtinId="9" hidden="1"/>
    <cellStyle name="Hipervínculo visitado" xfId="7237" builtinId="9" hidden="1"/>
    <cellStyle name="Hipervínculo visitado" xfId="7239" builtinId="9" hidden="1"/>
    <cellStyle name="Hipervínculo visitado" xfId="7241" builtinId="9" hidden="1"/>
    <cellStyle name="Hipervínculo visitado" xfId="7243" builtinId="9" hidden="1"/>
    <cellStyle name="Hipervínculo visitado" xfId="7245" builtinId="9" hidden="1"/>
    <cellStyle name="Hipervínculo visitado" xfId="7247" builtinId="9" hidden="1"/>
    <cellStyle name="Hipervínculo visitado" xfId="7249" builtinId="9" hidden="1"/>
    <cellStyle name="Hipervínculo visitado" xfId="7251" builtinId="9" hidden="1"/>
    <cellStyle name="Hipervínculo visitado" xfId="7253" builtinId="9" hidden="1"/>
    <cellStyle name="Hipervínculo visitado" xfId="7255" builtinId="9" hidden="1"/>
    <cellStyle name="Hipervínculo visitado" xfId="7257" builtinId="9" hidden="1"/>
    <cellStyle name="Hipervínculo visitado" xfId="7259" builtinId="9" hidden="1"/>
    <cellStyle name="Hipervínculo visitado" xfId="7261" builtinId="9" hidden="1"/>
    <cellStyle name="Hipervínculo visitado" xfId="7263" builtinId="9" hidden="1"/>
    <cellStyle name="Hipervínculo visitado" xfId="7265" builtinId="9" hidden="1"/>
    <cellStyle name="Hipervínculo visitado" xfId="7267" builtinId="9" hidden="1"/>
    <cellStyle name="Hipervínculo visitado" xfId="7269" builtinId="9" hidden="1"/>
    <cellStyle name="Hipervínculo visitado" xfId="7271" builtinId="9" hidden="1"/>
    <cellStyle name="Hipervínculo visitado" xfId="7273" builtinId="9" hidden="1"/>
    <cellStyle name="Hipervínculo visitado" xfId="7275" builtinId="9" hidden="1"/>
    <cellStyle name="Hipervínculo visitado" xfId="7277" builtinId="9" hidden="1"/>
    <cellStyle name="Hipervínculo visitado" xfId="7279" builtinId="9" hidden="1"/>
    <cellStyle name="Hipervínculo visitado" xfId="7281" builtinId="9" hidden="1"/>
    <cellStyle name="Hipervínculo visitado" xfId="7283" builtinId="9" hidden="1"/>
    <cellStyle name="Hipervínculo visitado" xfId="7285" builtinId="9" hidden="1"/>
    <cellStyle name="Hipervínculo visitado" xfId="7287" builtinId="9" hidden="1"/>
    <cellStyle name="Hipervínculo visitado" xfId="7289" builtinId="9" hidden="1"/>
    <cellStyle name="Hipervínculo visitado" xfId="7291" builtinId="9" hidden="1"/>
    <cellStyle name="Hipervínculo visitado" xfId="7293" builtinId="9" hidden="1"/>
    <cellStyle name="Hipervínculo visitado" xfId="7295" builtinId="9" hidden="1"/>
    <cellStyle name="Hipervínculo visitado" xfId="7297" builtinId="9" hidden="1"/>
    <cellStyle name="Hipervínculo visitado" xfId="7299" builtinId="9" hidden="1"/>
    <cellStyle name="Hipervínculo visitado" xfId="7301" builtinId="9" hidden="1"/>
    <cellStyle name="Hipervínculo visitado" xfId="7303" builtinId="9" hidden="1"/>
    <cellStyle name="Hipervínculo visitado" xfId="7305" builtinId="9" hidden="1"/>
    <cellStyle name="Hipervínculo visitado" xfId="7307" builtinId="9" hidden="1"/>
    <cellStyle name="Hipervínculo visitado" xfId="7309" builtinId="9" hidden="1"/>
    <cellStyle name="Hipervínculo visitado" xfId="7311" builtinId="9" hidden="1"/>
    <cellStyle name="Hipervínculo visitado" xfId="7313" builtinId="9" hidden="1"/>
    <cellStyle name="Hipervínculo visitado" xfId="7315" builtinId="9" hidden="1"/>
    <cellStyle name="Hipervínculo visitado" xfId="7317" builtinId="9" hidden="1"/>
    <cellStyle name="Hipervínculo visitado" xfId="7319" builtinId="9" hidden="1"/>
    <cellStyle name="Hipervínculo visitado" xfId="7321" builtinId="9" hidden="1"/>
    <cellStyle name="Hipervínculo visitado" xfId="7323" builtinId="9" hidden="1"/>
    <cellStyle name="Hipervínculo visitado" xfId="7325" builtinId="9" hidden="1"/>
    <cellStyle name="Hipervínculo visitado" xfId="7327" builtinId="9" hidden="1"/>
    <cellStyle name="Hipervínculo visitado" xfId="7329" builtinId="9" hidden="1"/>
    <cellStyle name="Hipervínculo visitado" xfId="7331" builtinId="9" hidden="1"/>
    <cellStyle name="Hipervínculo visitado" xfId="7333" builtinId="9" hidden="1"/>
    <cellStyle name="Hipervínculo visitado" xfId="7335" builtinId="9" hidden="1"/>
    <cellStyle name="Hipervínculo visitado" xfId="7337" builtinId="9" hidden="1"/>
    <cellStyle name="Hipervínculo visitado" xfId="7339" builtinId="9" hidden="1"/>
    <cellStyle name="Hipervínculo visitado" xfId="7341" builtinId="9" hidden="1"/>
    <cellStyle name="Hipervínculo visitado" xfId="7343" builtinId="9" hidden="1"/>
    <cellStyle name="Hipervínculo visitado" xfId="7345" builtinId="9" hidden="1"/>
    <cellStyle name="Hipervínculo visitado" xfId="7347" builtinId="9" hidden="1"/>
    <cellStyle name="Hipervínculo visitado" xfId="7349" builtinId="9" hidden="1"/>
    <cellStyle name="Hipervínculo visitado" xfId="7351" builtinId="9" hidden="1"/>
    <cellStyle name="Hipervínculo visitado" xfId="7353" builtinId="9" hidden="1"/>
    <cellStyle name="Hipervínculo visitado" xfId="7355" builtinId="9" hidden="1"/>
    <cellStyle name="Hipervínculo visitado" xfId="7357" builtinId="9" hidden="1"/>
    <cellStyle name="Hipervínculo visitado" xfId="7359" builtinId="9" hidden="1"/>
    <cellStyle name="Hipervínculo visitado" xfId="7361" builtinId="9" hidden="1"/>
    <cellStyle name="Hipervínculo visitado" xfId="7363" builtinId="9" hidden="1"/>
    <cellStyle name="Hipervínculo visitado" xfId="7365" builtinId="9" hidden="1"/>
    <cellStyle name="Hipervínculo visitado" xfId="7367" builtinId="9" hidden="1"/>
    <cellStyle name="Hipervínculo visitado" xfId="7369" builtinId="9" hidden="1"/>
    <cellStyle name="Hipervínculo visitado" xfId="7371" builtinId="9" hidden="1"/>
    <cellStyle name="Hipervínculo visitado" xfId="7373" builtinId="9" hidden="1"/>
    <cellStyle name="Hipervínculo visitado" xfId="7375" builtinId="9" hidden="1"/>
    <cellStyle name="Hipervínculo visitado" xfId="7377" builtinId="9" hidden="1"/>
    <cellStyle name="Hipervínculo visitado" xfId="7379" builtinId="9" hidden="1"/>
    <cellStyle name="Hipervínculo visitado" xfId="7381" builtinId="9" hidden="1"/>
    <cellStyle name="Hipervínculo visitado" xfId="7383" builtinId="9" hidden="1"/>
    <cellStyle name="Hipervínculo visitado" xfId="7385" builtinId="9" hidden="1"/>
    <cellStyle name="Hipervínculo visitado" xfId="7387" builtinId="9" hidden="1"/>
    <cellStyle name="Hipervínculo visitado" xfId="7389" builtinId="9" hidden="1"/>
    <cellStyle name="Hipervínculo visitado" xfId="7391" builtinId="9" hidden="1"/>
    <cellStyle name="Hipervínculo visitado" xfId="7393" builtinId="9" hidden="1"/>
    <cellStyle name="Hipervínculo visitado" xfId="7395" builtinId="9" hidden="1"/>
    <cellStyle name="Hipervínculo visitado" xfId="7397" builtinId="9" hidden="1"/>
    <cellStyle name="Hipervínculo visitado" xfId="7399" builtinId="9" hidden="1"/>
    <cellStyle name="Hipervínculo visitado" xfId="7401" builtinId="9" hidden="1"/>
    <cellStyle name="Hipervínculo visitado" xfId="7403" builtinId="9" hidden="1"/>
    <cellStyle name="Hipervínculo visitado" xfId="7405" builtinId="9" hidden="1"/>
    <cellStyle name="Hipervínculo visitado" xfId="7407" builtinId="9" hidden="1"/>
    <cellStyle name="Hipervínculo visitado" xfId="7409" builtinId="9" hidden="1"/>
    <cellStyle name="Hipervínculo visitado" xfId="7411" builtinId="9" hidden="1"/>
    <cellStyle name="Hipervínculo visitado" xfId="7413" builtinId="9" hidden="1"/>
    <cellStyle name="Hipervínculo visitado" xfId="7415" builtinId="9" hidden="1"/>
    <cellStyle name="Hipervínculo visitado" xfId="7417" builtinId="9" hidden="1"/>
    <cellStyle name="Hipervínculo visitado" xfId="7419" builtinId="9" hidden="1"/>
    <cellStyle name="Hipervínculo visitado" xfId="7421" builtinId="9" hidden="1"/>
    <cellStyle name="Hipervínculo visitado" xfId="7423" builtinId="9" hidden="1"/>
    <cellStyle name="Hipervínculo visitado" xfId="7425" builtinId="9" hidden="1"/>
    <cellStyle name="Hipervínculo visitado" xfId="7427" builtinId="9" hidden="1"/>
    <cellStyle name="Hipervínculo visitado" xfId="7429" builtinId="9" hidden="1"/>
    <cellStyle name="Hipervínculo visitado" xfId="7431" builtinId="9" hidden="1"/>
    <cellStyle name="Hipervínculo visitado" xfId="7433" builtinId="9" hidden="1"/>
    <cellStyle name="Hipervínculo visitado" xfId="7435" builtinId="9" hidden="1"/>
    <cellStyle name="Hipervínculo visitado" xfId="7437" builtinId="9" hidden="1"/>
    <cellStyle name="Hipervínculo visitado" xfId="7439" builtinId="9" hidden="1"/>
    <cellStyle name="Hipervínculo visitado" xfId="7441" builtinId="9" hidden="1"/>
    <cellStyle name="Hipervínculo visitado" xfId="7443" builtinId="9" hidden="1"/>
    <cellStyle name="Hipervínculo visitado" xfId="7445" builtinId="9" hidden="1"/>
    <cellStyle name="Hipervínculo visitado" xfId="7447" builtinId="9" hidden="1"/>
    <cellStyle name="Hipervínculo visitado" xfId="7449" builtinId="9" hidden="1"/>
    <cellStyle name="Hipervínculo visitado" xfId="7451" builtinId="9" hidden="1"/>
    <cellStyle name="Hipervínculo visitado" xfId="7453" builtinId="9" hidden="1"/>
    <cellStyle name="Hipervínculo visitado" xfId="7455" builtinId="9" hidden="1"/>
    <cellStyle name="Hipervínculo visitado" xfId="7457" builtinId="9" hidden="1"/>
    <cellStyle name="Hipervínculo visitado" xfId="7459" builtinId="9" hidden="1"/>
    <cellStyle name="Hipervínculo visitado" xfId="7461" builtinId="9" hidden="1"/>
    <cellStyle name="Hipervínculo visitado" xfId="7463" builtinId="9" hidden="1"/>
    <cellStyle name="Hipervínculo visitado" xfId="7465" builtinId="9" hidden="1"/>
    <cellStyle name="Hipervínculo visitado" xfId="7467" builtinId="9" hidden="1"/>
    <cellStyle name="Hipervínculo visitado" xfId="7469" builtinId="9" hidden="1"/>
    <cellStyle name="Hipervínculo visitado" xfId="7471" builtinId="9" hidden="1"/>
    <cellStyle name="Hipervínculo visitado" xfId="7473" builtinId="9" hidden="1"/>
    <cellStyle name="Hipervínculo visitado" xfId="7475" builtinId="9" hidden="1"/>
    <cellStyle name="Hipervínculo visitado" xfId="7477" builtinId="9" hidden="1"/>
    <cellStyle name="Hipervínculo visitado" xfId="7479" builtinId="9" hidden="1"/>
    <cellStyle name="Hipervínculo visitado" xfId="7481" builtinId="9" hidden="1"/>
    <cellStyle name="Hipervínculo visitado" xfId="7483" builtinId="9" hidden="1"/>
    <cellStyle name="Hipervínculo visitado" xfId="7485" builtinId="9" hidden="1"/>
    <cellStyle name="Hipervínculo visitado" xfId="7487" builtinId="9" hidden="1"/>
    <cellStyle name="Hipervínculo visitado" xfId="7489" builtinId="9" hidden="1"/>
    <cellStyle name="Hipervínculo visitado" xfId="7491" builtinId="9" hidden="1"/>
    <cellStyle name="Hipervínculo visitado" xfId="7493" builtinId="9" hidden="1"/>
    <cellStyle name="Hipervínculo visitado" xfId="7495" builtinId="9" hidden="1"/>
    <cellStyle name="Hipervínculo visitado" xfId="7497" builtinId="9" hidden="1"/>
    <cellStyle name="Hipervínculo visitado" xfId="7499" builtinId="9" hidden="1"/>
    <cellStyle name="Hipervínculo visitado" xfId="7501" builtinId="9" hidden="1"/>
    <cellStyle name="Hipervínculo visitado" xfId="7503" builtinId="9" hidden="1"/>
    <cellStyle name="Hipervínculo visitado" xfId="7505" builtinId="9" hidden="1"/>
    <cellStyle name="Hipervínculo visitado" xfId="7507" builtinId="9" hidden="1"/>
    <cellStyle name="Hipervínculo visitado" xfId="7509" builtinId="9" hidden="1"/>
    <cellStyle name="Hipervínculo visitado" xfId="7511" builtinId="9" hidden="1"/>
    <cellStyle name="Hipervínculo visitado" xfId="7513" builtinId="9" hidden="1"/>
    <cellStyle name="Hipervínculo visitado" xfId="7515" builtinId="9" hidden="1"/>
    <cellStyle name="Hipervínculo visitado" xfId="7517" builtinId="9" hidden="1"/>
    <cellStyle name="Hipervínculo visitado" xfId="7519" builtinId="9" hidden="1"/>
    <cellStyle name="Hipervínculo visitado" xfId="7521" builtinId="9" hidden="1"/>
    <cellStyle name="Hipervínculo visitado" xfId="7523" builtinId="9" hidden="1"/>
    <cellStyle name="Hipervínculo visitado" xfId="7525" builtinId="9" hidden="1"/>
    <cellStyle name="Hipervínculo visitado" xfId="7527" builtinId="9" hidden="1"/>
    <cellStyle name="Hipervínculo visitado" xfId="7529" builtinId="9" hidden="1"/>
    <cellStyle name="Hipervínculo visitado" xfId="7531" builtinId="9" hidden="1"/>
    <cellStyle name="Hipervínculo visitado" xfId="7533" builtinId="9" hidden="1"/>
    <cellStyle name="Hipervínculo visitado" xfId="7535" builtinId="9" hidden="1"/>
    <cellStyle name="Hipervínculo visitado" xfId="7537" builtinId="9" hidden="1"/>
    <cellStyle name="Hipervínculo visitado" xfId="7539" builtinId="9" hidden="1"/>
    <cellStyle name="Hipervínculo visitado" xfId="7541" builtinId="9" hidden="1"/>
    <cellStyle name="Hipervínculo visitado" xfId="7543" builtinId="9" hidden="1"/>
    <cellStyle name="Hipervínculo visitado" xfId="7545" builtinId="9" hidden="1"/>
    <cellStyle name="Hipervínculo visitado" xfId="7547" builtinId="9" hidden="1"/>
    <cellStyle name="Hipervínculo visitado" xfId="7549" builtinId="9" hidden="1"/>
    <cellStyle name="Hipervínculo visitado" xfId="7551" builtinId="9" hidden="1"/>
    <cellStyle name="Hipervínculo visitado" xfId="7553" builtinId="9" hidden="1"/>
    <cellStyle name="Hipervínculo visitado" xfId="7555" builtinId="9" hidden="1"/>
    <cellStyle name="Hipervínculo visitado" xfId="7557" builtinId="9" hidden="1"/>
    <cellStyle name="Hipervínculo visitado" xfId="7559" builtinId="9" hidden="1"/>
    <cellStyle name="Hipervínculo visitado" xfId="7561" builtinId="9" hidden="1"/>
    <cellStyle name="Hipervínculo visitado" xfId="7563" builtinId="9" hidden="1"/>
    <cellStyle name="Hipervínculo visitado" xfId="7565" builtinId="9" hidden="1"/>
    <cellStyle name="Hipervínculo visitado" xfId="7567" builtinId="9" hidden="1"/>
    <cellStyle name="Hipervínculo visitado" xfId="7569" builtinId="9" hidden="1"/>
    <cellStyle name="Hipervínculo visitado" xfId="7571" builtinId="9" hidden="1"/>
    <cellStyle name="Hipervínculo visitado" xfId="7573" builtinId="9" hidden="1"/>
    <cellStyle name="Hipervínculo visitado" xfId="7575" builtinId="9" hidden="1"/>
    <cellStyle name="Hipervínculo visitado" xfId="7577" builtinId="9" hidden="1"/>
    <cellStyle name="Hipervínculo visitado" xfId="7579" builtinId="9" hidden="1"/>
    <cellStyle name="Hipervínculo visitado" xfId="7581" builtinId="9" hidden="1"/>
    <cellStyle name="Hipervínculo visitado" xfId="7583" builtinId="9" hidden="1"/>
    <cellStyle name="Hipervínculo visitado" xfId="7585" builtinId="9" hidden="1"/>
    <cellStyle name="Hipervínculo visitado" xfId="7587" builtinId="9" hidden="1"/>
    <cellStyle name="Hipervínculo visitado" xfId="7589" builtinId="9" hidden="1"/>
    <cellStyle name="Hipervínculo visitado" xfId="7591" builtinId="9" hidden="1"/>
    <cellStyle name="Hipervínculo visitado" xfId="7593" builtinId="9" hidden="1"/>
    <cellStyle name="Hipervínculo visitado" xfId="7595" builtinId="9" hidden="1"/>
    <cellStyle name="Hipervínculo visitado" xfId="7597" builtinId="9" hidden="1"/>
    <cellStyle name="Hipervínculo visitado" xfId="7599" builtinId="9" hidden="1"/>
    <cellStyle name="Hipervínculo visitado" xfId="7601" builtinId="9" hidden="1"/>
    <cellStyle name="Hipervínculo visitado" xfId="7603" builtinId="9" hidden="1"/>
    <cellStyle name="Hipervínculo visitado" xfId="7605" builtinId="9" hidden="1"/>
    <cellStyle name="Hipervínculo visitado" xfId="7607" builtinId="9" hidden="1"/>
    <cellStyle name="Hipervínculo visitado" xfId="7609" builtinId="9" hidden="1"/>
    <cellStyle name="Hipervínculo visitado" xfId="7611" builtinId="9" hidden="1"/>
    <cellStyle name="Hipervínculo visitado" xfId="7613" builtinId="9" hidden="1"/>
    <cellStyle name="Hipervínculo visitado" xfId="7615" builtinId="9" hidden="1"/>
    <cellStyle name="Hipervínculo visitado" xfId="7617" builtinId="9" hidden="1"/>
    <cellStyle name="Hipervínculo visitado" xfId="7619" builtinId="9" hidden="1"/>
    <cellStyle name="Hipervínculo visitado" xfId="7621" builtinId="9" hidden="1"/>
    <cellStyle name="Hipervínculo visitado" xfId="7623" builtinId="9" hidden="1"/>
    <cellStyle name="Hipervínculo visitado" xfId="7625" builtinId="9" hidden="1"/>
    <cellStyle name="Hipervínculo visitado" xfId="7627" builtinId="9" hidden="1"/>
    <cellStyle name="Hipervínculo visitado" xfId="7629" builtinId="9" hidden="1"/>
    <cellStyle name="Hipervínculo visitado" xfId="7631" builtinId="9" hidden="1"/>
    <cellStyle name="Hipervínculo visitado" xfId="7633" builtinId="9" hidden="1"/>
    <cellStyle name="Hipervínculo visitado" xfId="7635" builtinId="9" hidden="1"/>
    <cellStyle name="Hipervínculo visitado" xfId="7637" builtinId="9" hidden="1"/>
    <cellStyle name="Hipervínculo visitado" xfId="7639" builtinId="9" hidden="1"/>
    <cellStyle name="Hipervínculo visitado" xfId="7641" builtinId="9" hidden="1"/>
    <cellStyle name="Hipervínculo visitado" xfId="7643" builtinId="9" hidden="1"/>
    <cellStyle name="Hipervínculo visitado" xfId="7645" builtinId="9" hidden="1"/>
    <cellStyle name="Hipervínculo visitado" xfId="7647" builtinId="9" hidden="1"/>
    <cellStyle name="Hipervínculo visitado" xfId="7649" builtinId="9" hidden="1"/>
    <cellStyle name="Hipervínculo visitado" xfId="7651" builtinId="9" hidden="1"/>
    <cellStyle name="Hipervínculo visitado" xfId="7653" builtinId="9" hidden="1"/>
    <cellStyle name="Hipervínculo visitado" xfId="7655" builtinId="9" hidden="1"/>
    <cellStyle name="Hipervínculo visitado" xfId="7657" builtinId="9" hidden="1"/>
    <cellStyle name="Hipervínculo visitado" xfId="7659" builtinId="9" hidden="1"/>
    <cellStyle name="Hipervínculo visitado" xfId="7661" builtinId="9" hidden="1"/>
    <cellStyle name="Hipervínculo visitado" xfId="7663" builtinId="9" hidden="1"/>
    <cellStyle name="Hipervínculo visitado" xfId="7665" builtinId="9" hidden="1"/>
    <cellStyle name="Hipervínculo visitado" xfId="7667" builtinId="9" hidden="1"/>
    <cellStyle name="Hipervínculo visitado" xfId="7669" builtinId="9" hidden="1"/>
    <cellStyle name="Hipervínculo visitado" xfId="7671" builtinId="9" hidden="1"/>
    <cellStyle name="Hipervínculo visitado" xfId="7673" builtinId="9" hidden="1"/>
    <cellStyle name="Hipervínculo visitado" xfId="7675" builtinId="9" hidden="1"/>
    <cellStyle name="Hipervínculo visitado" xfId="7677" builtinId="9" hidden="1"/>
    <cellStyle name="Hipervínculo visitado" xfId="7679" builtinId="9" hidden="1"/>
    <cellStyle name="Hipervínculo visitado" xfId="7681" builtinId="9" hidden="1"/>
    <cellStyle name="Hipervínculo visitado" xfId="7683" builtinId="9" hidden="1"/>
    <cellStyle name="Hipervínculo visitado" xfId="7685" builtinId="9" hidden="1"/>
    <cellStyle name="Hipervínculo visitado" xfId="7687" builtinId="9" hidden="1"/>
    <cellStyle name="Hipervínculo visitado" xfId="7689" builtinId="9" hidden="1"/>
    <cellStyle name="Hipervínculo visitado" xfId="7691" builtinId="9" hidden="1"/>
    <cellStyle name="Hipervínculo visitado" xfId="7693" builtinId="9" hidden="1"/>
    <cellStyle name="Hipervínculo visitado" xfId="7695" builtinId="9" hidden="1"/>
    <cellStyle name="Hipervínculo visitado" xfId="7697" builtinId="9" hidden="1"/>
    <cellStyle name="Hipervínculo visitado" xfId="7699" builtinId="9" hidden="1"/>
    <cellStyle name="Hipervínculo visitado" xfId="7701" builtinId="9" hidden="1"/>
    <cellStyle name="Hipervínculo visitado" xfId="7703" builtinId="9" hidden="1"/>
    <cellStyle name="Hipervínculo visitado" xfId="7705" builtinId="9" hidden="1"/>
    <cellStyle name="Hipervínculo visitado" xfId="7707" builtinId="9" hidden="1"/>
    <cellStyle name="Hipervínculo visitado" xfId="7709" builtinId="9" hidden="1"/>
    <cellStyle name="Hipervínculo visitado" xfId="7711" builtinId="9" hidden="1"/>
    <cellStyle name="Hipervínculo visitado" xfId="7713" builtinId="9" hidden="1"/>
    <cellStyle name="Hipervínculo visitado" xfId="7715" builtinId="9" hidden="1"/>
    <cellStyle name="Hipervínculo visitado" xfId="7717" builtinId="9" hidden="1"/>
    <cellStyle name="Hipervínculo visitado" xfId="7719" builtinId="9" hidden="1"/>
    <cellStyle name="Hipervínculo visitado" xfId="7721" builtinId="9" hidden="1"/>
    <cellStyle name="Hipervínculo visitado" xfId="7723" builtinId="9" hidden="1"/>
    <cellStyle name="Hipervínculo visitado" xfId="7725" builtinId="9" hidden="1"/>
    <cellStyle name="Hipervínculo visitado" xfId="7727" builtinId="9" hidden="1"/>
    <cellStyle name="Hipervínculo visitado" xfId="7729" builtinId="9" hidden="1"/>
    <cellStyle name="Hipervínculo visitado" xfId="7731" builtinId="9" hidden="1"/>
    <cellStyle name="Hipervínculo visitado" xfId="7733" builtinId="9" hidden="1"/>
    <cellStyle name="Hipervínculo visitado" xfId="7735" builtinId="9" hidden="1"/>
    <cellStyle name="Hipervínculo visitado" xfId="7737" builtinId="9" hidden="1"/>
    <cellStyle name="Hipervínculo visitado" xfId="7739" builtinId="9" hidden="1"/>
    <cellStyle name="Hipervínculo visitado" xfId="7741" builtinId="9" hidden="1"/>
    <cellStyle name="Hipervínculo visitado" xfId="7743" builtinId="9" hidden="1"/>
    <cellStyle name="Hipervínculo visitado" xfId="7745" builtinId="9" hidden="1"/>
    <cellStyle name="Hipervínculo visitado" xfId="7747" builtinId="9" hidden="1"/>
    <cellStyle name="Hipervínculo visitado" xfId="7749" builtinId="9" hidden="1"/>
    <cellStyle name="Hipervínculo visitado" xfId="7751" builtinId="9" hidden="1"/>
    <cellStyle name="Hipervínculo visitado" xfId="7753" builtinId="9" hidden="1"/>
    <cellStyle name="Hipervínculo visitado" xfId="7755" builtinId="9" hidden="1"/>
    <cellStyle name="Hipervínculo visitado" xfId="7757" builtinId="9" hidden="1"/>
    <cellStyle name="Hipervínculo visitado" xfId="7759" builtinId="9" hidden="1"/>
    <cellStyle name="Hipervínculo visitado" xfId="7761" builtinId="9" hidden="1"/>
    <cellStyle name="Hipervínculo visitado" xfId="7763" builtinId="9" hidden="1"/>
    <cellStyle name="Hipervínculo visitado" xfId="7765" builtinId="9" hidden="1"/>
    <cellStyle name="Hipervínculo visitado" xfId="7767" builtinId="9" hidden="1"/>
    <cellStyle name="Hipervínculo visitado" xfId="7769" builtinId="9" hidden="1"/>
    <cellStyle name="Hipervínculo visitado" xfId="7771" builtinId="9" hidden="1"/>
    <cellStyle name="Hipervínculo visitado" xfId="7773" builtinId="9" hidden="1"/>
    <cellStyle name="Hipervínculo visitado" xfId="7775" builtinId="9" hidden="1"/>
    <cellStyle name="Hipervínculo visitado" xfId="7777" builtinId="9" hidden="1"/>
    <cellStyle name="Hipervínculo visitado" xfId="7779" builtinId="9" hidden="1"/>
    <cellStyle name="Hipervínculo visitado" xfId="7781" builtinId="9" hidden="1"/>
    <cellStyle name="Hipervínculo visitado" xfId="7783" builtinId="9" hidden="1"/>
    <cellStyle name="Hipervínculo visitado" xfId="7785" builtinId="9" hidden="1"/>
    <cellStyle name="Hipervínculo visitado" xfId="7787" builtinId="9" hidden="1"/>
    <cellStyle name="Hipervínculo visitado" xfId="7789" builtinId="9" hidden="1"/>
    <cellStyle name="Hipervínculo visitado" xfId="7791" builtinId="9" hidden="1"/>
    <cellStyle name="Hipervínculo visitado" xfId="7793" builtinId="9" hidden="1"/>
    <cellStyle name="Hipervínculo visitado" xfId="7795" builtinId="9" hidden="1"/>
    <cellStyle name="Hipervínculo visitado" xfId="7797" builtinId="9" hidden="1"/>
    <cellStyle name="Hipervínculo visitado" xfId="7799" builtinId="9" hidden="1"/>
    <cellStyle name="Hipervínculo visitado" xfId="7801" builtinId="9" hidden="1"/>
    <cellStyle name="Hipervínculo visitado" xfId="7803" builtinId="9" hidden="1"/>
    <cellStyle name="Hipervínculo visitado" xfId="7805" builtinId="9" hidden="1"/>
    <cellStyle name="Hipervínculo visitado" xfId="7807" builtinId="9" hidden="1"/>
    <cellStyle name="Hipervínculo visitado" xfId="7809" builtinId="9" hidden="1"/>
    <cellStyle name="Hipervínculo visitado" xfId="7811" builtinId="9" hidden="1"/>
    <cellStyle name="Hipervínculo visitado" xfId="7813" builtinId="9" hidden="1"/>
    <cellStyle name="Hipervínculo visitado" xfId="7815" builtinId="9" hidden="1"/>
    <cellStyle name="Hipervínculo visitado" xfId="7817" builtinId="9" hidden="1"/>
    <cellStyle name="Hipervínculo visitado" xfId="7819" builtinId="9" hidden="1"/>
    <cellStyle name="Hipervínculo visitado" xfId="7821" builtinId="9" hidden="1"/>
    <cellStyle name="Hipervínculo visitado" xfId="7823" builtinId="9" hidden="1"/>
    <cellStyle name="Hipervínculo visitado" xfId="7825" builtinId="9" hidden="1"/>
    <cellStyle name="Hipervínculo visitado" xfId="7827" builtinId="9" hidden="1"/>
    <cellStyle name="Hipervínculo visitado" xfId="7829" builtinId="9" hidden="1"/>
    <cellStyle name="Hipervínculo visitado" xfId="7831" builtinId="9" hidden="1"/>
    <cellStyle name="Hipervínculo visitado" xfId="7833" builtinId="9" hidden="1"/>
    <cellStyle name="Hipervínculo visitado" xfId="7835" builtinId="9" hidden="1"/>
    <cellStyle name="Hipervínculo visitado" xfId="7837" builtinId="9" hidden="1"/>
    <cellStyle name="Hipervínculo visitado" xfId="7839" builtinId="9" hidden="1"/>
    <cellStyle name="Hipervínculo visitado" xfId="7841" builtinId="9" hidden="1"/>
    <cellStyle name="Hipervínculo visitado" xfId="7843" builtinId="9" hidden="1"/>
    <cellStyle name="Hipervínculo visitado" xfId="7845" builtinId="9" hidden="1"/>
    <cellStyle name="Hipervínculo visitado" xfId="7847" builtinId="9" hidden="1"/>
    <cellStyle name="Hipervínculo visitado" xfId="7849" builtinId="9" hidden="1"/>
    <cellStyle name="Hipervínculo visitado" xfId="7851" builtinId="9" hidden="1"/>
    <cellStyle name="Hipervínculo visitado" xfId="7853" builtinId="9" hidden="1"/>
    <cellStyle name="Hipervínculo visitado" xfId="7855" builtinId="9" hidden="1"/>
    <cellStyle name="Hipervínculo visitado" xfId="7857" builtinId="9" hidden="1"/>
    <cellStyle name="Hipervínculo visitado" xfId="7859" builtinId="9" hidden="1"/>
    <cellStyle name="Hipervínculo visitado" xfId="7861" builtinId="9" hidden="1"/>
    <cellStyle name="Hipervínculo visitado" xfId="7863" builtinId="9" hidden="1"/>
    <cellStyle name="Hipervínculo visitado" xfId="7865" builtinId="9" hidden="1"/>
    <cellStyle name="Hipervínculo visitado" xfId="7867" builtinId="9" hidden="1"/>
    <cellStyle name="Hipervínculo visitado" xfId="7869" builtinId="9" hidden="1"/>
    <cellStyle name="Hipervínculo visitado" xfId="7871" builtinId="9" hidden="1"/>
    <cellStyle name="Hipervínculo visitado" xfId="7873" builtinId="9" hidden="1"/>
    <cellStyle name="Hipervínculo visitado" xfId="7875" builtinId="9" hidden="1"/>
    <cellStyle name="Hipervínculo visitado" xfId="7877" builtinId="9" hidden="1"/>
    <cellStyle name="Hipervínculo visitado" xfId="7879" builtinId="9" hidden="1"/>
    <cellStyle name="Hipervínculo visitado" xfId="7881" builtinId="9" hidden="1"/>
    <cellStyle name="Hipervínculo visitado" xfId="7883" builtinId="9" hidden="1"/>
    <cellStyle name="Hipervínculo visitado" xfId="7885" builtinId="9" hidden="1"/>
    <cellStyle name="Hipervínculo visitado" xfId="7887" builtinId="9" hidden="1"/>
    <cellStyle name="Hipervínculo visitado" xfId="7889" builtinId="9" hidden="1"/>
    <cellStyle name="Hipervínculo visitado" xfId="7891" builtinId="9" hidden="1"/>
    <cellStyle name="Hipervínculo visitado" xfId="7893" builtinId="9" hidden="1"/>
    <cellStyle name="Hipervínculo visitado" xfId="7895" builtinId="9" hidden="1"/>
    <cellStyle name="Hipervínculo visitado" xfId="7897" builtinId="9" hidden="1"/>
    <cellStyle name="Hipervínculo visitado" xfId="7899" builtinId="9" hidden="1"/>
    <cellStyle name="Hipervínculo visitado" xfId="7901" builtinId="9" hidden="1"/>
    <cellStyle name="Hipervínculo visitado" xfId="7903" builtinId="9" hidden="1"/>
    <cellStyle name="Hipervínculo visitado" xfId="7905" builtinId="9" hidden="1"/>
    <cellStyle name="Hipervínculo visitado" xfId="7907" builtinId="9" hidden="1"/>
    <cellStyle name="Hipervínculo visitado" xfId="7909" builtinId="9" hidden="1"/>
    <cellStyle name="Hipervínculo visitado" xfId="7911" builtinId="9" hidden="1"/>
    <cellStyle name="Hipervínculo visitado" xfId="7913" builtinId="9" hidden="1"/>
    <cellStyle name="Hipervínculo visitado" xfId="7915" builtinId="9" hidden="1"/>
    <cellStyle name="Hipervínculo visitado" xfId="7917" builtinId="9" hidden="1"/>
    <cellStyle name="Hipervínculo visitado" xfId="7919" builtinId="9" hidden="1"/>
    <cellStyle name="Hipervínculo visitado" xfId="7921" builtinId="9" hidden="1"/>
    <cellStyle name="Hipervínculo visitado" xfId="7923" builtinId="9" hidden="1"/>
    <cellStyle name="Hipervínculo visitado" xfId="7925" builtinId="9" hidden="1"/>
    <cellStyle name="Hipervínculo visitado" xfId="7927" builtinId="9" hidden="1"/>
    <cellStyle name="Hipervínculo visitado" xfId="7929" builtinId="9" hidden="1"/>
    <cellStyle name="Hipervínculo visitado" xfId="7931" builtinId="9" hidden="1"/>
    <cellStyle name="Hipervínculo visitado" xfId="7933" builtinId="9" hidden="1"/>
    <cellStyle name="Hipervínculo visitado" xfId="7935" builtinId="9" hidden="1"/>
    <cellStyle name="Hipervínculo visitado" xfId="7937" builtinId="9" hidden="1"/>
    <cellStyle name="Hipervínculo visitado" xfId="7939" builtinId="9" hidden="1"/>
    <cellStyle name="Hipervínculo visitado" xfId="7941" builtinId="9" hidden="1"/>
    <cellStyle name="Hipervínculo visitado" xfId="7943" builtinId="9" hidden="1"/>
    <cellStyle name="Hipervínculo visitado" xfId="7945" builtinId="9" hidden="1"/>
    <cellStyle name="Hipervínculo visitado" xfId="7947" builtinId="9" hidden="1"/>
    <cellStyle name="Hipervínculo visitado" xfId="7949" builtinId="9" hidden="1"/>
    <cellStyle name="Hipervínculo visitado" xfId="7951" builtinId="9" hidden="1"/>
    <cellStyle name="Hipervínculo visitado" xfId="7953" builtinId="9" hidden="1"/>
    <cellStyle name="Hipervínculo visitado" xfId="7955" builtinId="9" hidden="1"/>
    <cellStyle name="Hipervínculo visitado" xfId="7957" builtinId="9" hidden="1"/>
    <cellStyle name="Hipervínculo visitado" xfId="7959" builtinId="9" hidden="1"/>
    <cellStyle name="Hipervínculo visitado" xfId="7961" builtinId="9" hidden="1"/>
    <cellStyle name="Hipervínculo visitado" xfId="7963" builtinId="9" hidden="1"/>
    <cellStyle name="Hipervínculo visitado" xfId="7965" builtinId="9" hidden="1"/>
    <cellStyle name="Hipervínculo visitado" xfId="7967" builtinId="9" hidden="1"/>
    <cellStyle name="Hipervínculo visitado" xfId="7969" builtinId="9" hidden="1"/>
    <cellStyle name="Hipervínculo visitado" xfId="7971" builtinId="9" hidden="1"/>
    <cellStyle name="Hipervínculo visitado" xfId="7973" builtinId="9" hidden="1"/>
    <cellStyle name="Hipervínculo visitado" xfId="7975" builtinId="9" hidden="1"/>
    <cellStyle name="Hipervínculo visitado" xfId="7977" builtinId="9" hidden="1"/>
    <cellStyle name="Hipervínculo visitado" xfId="7979" builtinId="9" hidden="1"/>
    <cellStyle name="Hipervínculo visitado" xfId="7981" builtinId="9" hidden="1"/>
    <cellStyle name="Hipervínculo visitado" xfId="7983" builtinId="9" hidden="1"/>
    <cellStyle name="Hipervínculo visitado" xfId="7985" builtinId="9" hidden="1"/>
    <cellStyle name="Hipervínculo visitado" xfId="7987" builtinId="9" hidden="1"/>
    <cellStyle name="Hipervínculo visitado" xfId="7989" builtinId="9" hidden="1"/>
    <cellStyle name="Hipervínculo visitado" xfId="7991" builtinId="9" hidden="1"/>
    <cellStyle name="Hipervínculo visitado" xfId="7993" builtinId="9" hidden="1"/>
    <cellStyle name="Hipervínculo visitado" xfId="7995" builtinId="9" hidden="1"/>
    <cellStyle name="Hipervínculo visitado" xfId="7997" builtinId="9" hidden="1"/>
    <cellStyle name="Hipervínculo visitado" xfId="7999" builtinId="9" hidden="1"/>
    <cellStyle name="Hipervínculo visitado" xfId="8001" builtinId="9" hidden="1"/>
    <cellStyle name="Hipervínculo visitado" xfId="8003" builtinId="9" hidden="1"/>
    <cellStyle name="Hipervínculo visitado" xfId="8005" builtinId="9" hidden="1"/>
    <cellStyle name="Hipervínculo visitado" xfId="8007" builtinId="9" hidden="1"/>
    <cellStyle name="Hipervínculo visitado" xfId="8009" builtinId="9" hidden="1"/>
    <cellStyle name="Hipervínculo visitado" xfId="8011" builtinId="9" hidden="1"/>
    <cellStyle name="Hipervínculo visitado" xfId="8013" builtinId="9" hidden="1"/>
    <cellStyle name="Hipervínculo visitado" xfId="8015" builtinId="9" hidden="1"/>
    <cellStyle name="Hipervínculo visitado" xfId="8017" builtinId="9" hidden="1"/>
    <cellStyle name="Hipervínculo visitado" xfId="8019" builtinId="9" hidden="1"/>
    <cellStyle name="Hipervínculo visitado" xfId="8021" builtinId="9" hidden="1"/>
    <cellStyle name="Hipervínculo visitado" xfId="8023" builtinId="9" hidden="1"/>
    <cellStyle name="Hipervínculo visitado" xfId="8025" builtinId="9" hidden="1"/>
    <cellStyle name="Hipervínculo visitado" xfId="8027" builtinId="9" hidden="1"/>
    <cellStyle name="Hipervínculo visitado" xfId="8029" builtinId="9" hidden="1"/>
    <cellStyle name="Hipervínculo visitado" xfId="8031" builtinId="9" hidden="1"/>
    <cellStyle name="Hipervínculo visitado" xfId="8033" builtinId="9" hidden="1"/>
    <cellStyle name="Hipervínculo visitado" xfId="8035" builtinId="9" hidden="1"/>
    <cellStyle name="Hipervínculo visitado" xfId="8037" builtinId="9" hidden="1"/>
    <cellStyle name="Hipervínculo visitado" xfId="8039" builtinId="9" hidden="1"/>
    <cellStyle name="Hipervínculo visitado" xfId="8041" builtinId="9" hidden="1"/>
    <cellStyle name="Hipervínculo visitado" xfId="8043" builtinId="9" hidden="1"/>
    <cellStyle name="Hipervínculo visitado" xfId="8045" builtinId="9" hidden="1"/>
    <cellStyle name="Hipervínculo visitado" xfId="8047" builtinId="9" hidden="1"/>
    <cellStyle name="Hipervínculo visitado" xfId="8049" builtinId="9" hidden="1"/>
    <cellStyle name="Hipervínculo visitado" xfId="8051" builtinId="9" hidden="1"/>
    <cellStyle name="Hipervínculo visitado" xfId="8053" builtinId="9" hidden="1"/>
    <cellStyle name="Hipervínculo visitado" xfId="8055" builtinId="9" hidden="1"/>
    <cellStyle name="Hipervínculo visitado" xfId="8057" builtinId="9" hidden="1"/>
    <cellStyle name="Hipervínculo visitado" xfId="8059" builtinId="9" hidden="1"/>
    <cellStyle name="Hipervínculo visitado" xfId="8061" builtinId="9" hidden="1"/>
    <cellStyle name="Hipervínculo visitado" xfId="8063" builtinId="9" hidden="1"/>
    <cellStyle name="Hipervínculo visitado" xfId="8065" builtinId="9" hidden="1"/>
    <cellStyle name="Hipervínculo visitado" xfId="8067" builtinId="9" hidden="1"/>
    <cellStyle name="Hipervínculo visitado" xfId="8069" builtinId="9" hidden="1"/>
    <cellStyle name="Hipervínculo visitado" xfId="8071" builtinId="9" hidden="1"/>
    <cellStyle name="Hipervínculo visitado" xfId="8073" builtinId="9" hidden="1"/>
    <cellStyle name="Hipervínculo visitado" xfId="8075" builtinId="9" hidden="1"/>
    <cellStyle name="Hipervínculo visitado" xfId="8077" builtinId="9" hidden="1"/>
    <cellStyle name="Hipervínculo visitado" xfId="8079" builtinId="9" hidden="1"/>
    <cellStyle name="Hipervínculo visitado" xfId="8081" builtinId="9" hidden="1"/>
    <cellStyle name="Hipervínculo visitado" xfId="8083" builtinId="9" hidden="1"/>
    <cellStyle name="Hipervínculo visitado" xfId="8085" builtinId="9" hidden="1"/>
    <cellStyle name="Hipervínculo visitado" xfId="8087" builtinId="9" hidden="1"/>
    <cellStyle name="Hipervínculo visitado" xfId="8089" builtinId="9" hidden="1"/>
    <cellStyle name="Hipervínculo visitado" xfId="8091" builtinId="9" hidden="1"/>
    <cellStyle name="Hipervínculo visitado" xfId="8093" builtinId="9" hidden="1"/>
    <cellStyle name="Hipervínculo visitado" xfId="8095" builtinId="9" hidden="1"/>
    <cellStyle name="Hipervínculo visitado" xfId="8097" builtinId="9" hidden="1"/>
    <cellStyle name="Hipervínculo visitado" xfId="8099" builtinId="9" hidden="1"/>
    <cellStyle name="Hipervínculo visitado" xfId="8101" builtinId="9" hidden="1"/>
    <cellStyle name="Hipervínculo visitado" xfId="8103" builtinId="9" hidden="1"/>
    <cellStyle name="Hipervínculo visitado" xfId="8105" builtinId="9" hidden="1"/>
    <cellStyle name="Hipervínculo visitado" xfId="8107" builtinId="9" hidden="1"/>
    <cellStyle name="Hipervínculo visitado" xfId="8109" builtinId="9" hidden="1"/>
    <cellStyle name="Hipervínculo visitado" xfId="8111" builtinId="9" hidden="1"/>
    <cellStyle name="Hipervínculo visitado" xfId="8113" builtinId="9" hidden="1"/>
    <cellStyle name="Hipervínculo visitado" xfId="8115" builtinId="9" hidden="1"/>
    <cellStyle name="Hipervínculo visitado" xfId="8117" builtinId="9" hidden="1"/>
    <cellStyle name="Hipervínculo visitado" xfId="8119" builtinId="9" hidden="1"/>
    <cellStyle name="Hipervínculo visitado" xfId="8121" builtinId="9" hidden="1"/>
    <cellStyle name="Hipervínculo visitado" xfId="8123" builtinId="9" hidden="1"/>
    <cellStyle name="Hipervínculo visitado" xfId="8125" builtinId="9" hidden="1"/>
    <cellStyle name="Hipervínculo visitado" xfId="8127" builtinId="9" hidden="1"/>
    <cellStyle name="Hipervínculo visitado" xfId="8129" builtinId="9" hidden="1"/>
    <cellStyle name="Hipervínculo visitado" xfId="8131" builtinId="9" hidden="1"/>
    <cellStyle name="Hipervínculo visitado" xfId="8133" builtinId="9" hidden="1"/>
    <cellStyle name="Hipervínculo visitado" xfId="8135" builtinId="9" hidden="1"/>
    <cellStyle name="Hipervínculo visitado" xfId="8137" builtinId="9" hidden="1"/>
    <cellStyle name="Hipervínculo visitado" xfId="8139" builtinId="9" hidden="1"/>
    <cellStyle name="Hipervínculo visitado" xfId="8141" builtinId="9" hidden="1"/>
    <cellStyle name="Hipervínculo visitado" xfId="8143" builtinId="9" hidden="1"/>
    <cellStyle name="Hipervínculo visitado" xfId="8145" builtinId="9" hidden="1"/>
    <cellStyle name="Hipervínculo visitado" xfId="8147" builtinId="9" hidden="1"/>
    <cellStyle name="Hipervínculo visitado" xfId="8149" builtinId="9" hidden="1"/>
    <cellStyle name="Hipervínculo visitado" xfId="8151" builtinId="9" hidden="1"/>
    <cellStyle name="Hipervínculo visitado" xfId="8153" builtinId="9" hidden="1"/>
    <cellStyle name="Hipervínculo visitado" xfId="8155" builtinId="9" hidden="1"/>
    <cellStyle name="Hipervínculo visitado" xfId="8157" builtinId="9" hidden="1"/>
    <cellStyle name="Hipervínculo visitado" xfId="8159" builtinId="9" hidden="1"/>
    <cellStyle name="Hipervínculo visitado" xfId="8161" builtinId="9" hidden="1"/>
    <cellStyle name="Hipervínculo visitado" xfId="8163" builtinId="9" hidden="1"/>
    <cellStyle name="Hipervínculo visitado" xfId="8165" builtinId="9" hidden="1"/>
    <cellStyle name="Hipervínculo visitado" xfId="8167" builtinId="9" hidden="1"/>
    <cellStyle name="Hipervínculo visitado" xfId="8169" builtinId="9" hidden="1"/>
    <cellStyle name="Hipervínculo visitado" xfId="8171" builtinId="9" hidden="1"/>
    <cellStyle name="Hipervínculo visitado" xfId="8173" builtinId="9" hidden="1"/>
    <cellStyle name="Hipervínculo visitado" xfId="8175" builtinId="9" hidden="1"/>
    <cellStyle name="Hipervínculo visitado" xfId="8177" builtinId="9" hidden="1"/>
    <cellStyle name="Hipervínculo visitado" xfId="8179" builtinId="9" hidden="1"/>
    <cellStyle name="Hipervínculo visitado" xfId="8181" builtinId="9" hidden="1"/>
    <cellStyle name="Hipervínculo visitado" xfId="8183" builtinId="9" hidden="1"/>
    <cellStyle name="Hipervínculo visitado" xfId="8185" builtinId="9" hidden="1"/>
    <cellStyle name="Hipervínculo visitado" xfId="8187" builtinId="9" hidden="1"/>
    <cellStyle name="Hipervínculo visitado" xfId="8189" builtinId="9" hidden="1"/>
    <cellStyle name="Hipervínculo visitado" xfId="8191" builtinId="9" hidden="1"/>
    <cellStyle name="Hipervínculo visitado" xfId="8193" builtinId="9" hidden="1"/>
    <cellStyle name="Hipervínculo visitado" xfId="8195" builtinId="9" hidden="1"/>
    <cellStyle name="Hipervínculo visitado" xfId="8197" builtinId="9" hidden="1"/>
    <cellStyle name="Hipervínculo visitado" xfId="8199" builtinId="9" hidden="1"/>
    <cellStyle name="Hipervínculo visitado" xfId="8201" builtinId="9" hidden="1"/>
    <cellStyle name="Hipervínculo visitado" xfId="8203" builtinId="9" hidden="1"/>
    <cellStyle name="Hipervínculo visitado" xfId="8205" builtinId="9" hidden="1"/>
    <cellStyle name="Hipervínculo visitado" xfId="8207" builtinId="9" hidden="1"/>
    <cellStyle name="Hipervínculo visitado" xfId="8209" builtinId="9" hidden="1"/>
    <cellStyle name="Hipervínculo visitado" xfId="8211" builtinId="9" hidden="1"/>
    <cellStyle name="Hipervínculo visitado" xfId="8213" builtinId="9" hidden="1"/>
    <cellStyle name="Hipervínculo visitado" xfId="8215" builtinId="9" hidden="1"/>
    <cellStyle name="Hipervínculo visitado" xfId="8217" builtinId="9" hidden="1"/>
    <cellStyle name="Hipervínculo visitado" xfId="8219" builtinId="9" hidden="1"/>
    <cellStyle name="Hipervínculo visitado" xfId="8221" builtinId="9" hidden="1"/>
    <cellStyle name="Hipervínculo visitado" xfId="8223" builtinId="9" hidden="1"/>
    <cellStyle name="Hipervínculo visitado" xfId="8225" builtinId="9" hidden="1"/>
    <cellStyle name="Hipervínculo visitado" xfId="8227" builtinId="9" hidden="1"/>
    <cellStyle name="Hipervínculo visitado" xfId="8229" builtinId="9" hidden="1"/>
    <cellStyle name="Hipervínculo visitado" xfId="8231" builtinId="9" hidden="1"/>
    <cellStyle name="Hipervínculo visitado" xfId="8233" builtinId="9" hidden="1"/>
    <cellStyle name="Hipervínculo visitado" xfId="8235" builtinId="9" hidden="1"/>
    <cellStyle name="Hipervínculo visitado" xfId="8237" builtinId="9" hidden="1"/>
    <cellStyle name="Hipervínculo visitado" xfId="8239" builtinId="9" hidden="1"/>
    <cellStyle name="Hipervínculo visitado" xfId="8241" builtinId="9" hidden="1"/>
    <cellStyle name="Hipervínculo visitado" xfId="8243" builtinId="9" hidden="1"/>
    <cellStyle name="Hipervínculo visitado" xfId="8245" builtinId="9" hidden="1"/>
    <cellStyle name="Hipervínculo visitado" xfId="8247" builtinId="9" hidden="1"/>
    <cellStyle name="Hipervínculo visitado" xfId="8249" builtinId="9" hidden="1"/>
    <cellStyle name="Hipervínculo visitado" xfId="8251" builtinId="9" hidden="1"/>
    <cellStyle name="Hipervínculo visitado" xfId="8253" builtinId="9" hidden="1"/>
    <cellStyle name="Hipervínculo visitado" xfId="8255" builtinId="9" hidden="1"/>
    <cellStyle name="Hipervínculo visitado" xfId="8257" builtinId="9" hidden="1"/>
    <cellStyle name="Hipervínculo visitado" xfId="8259" builtinId="9" hidden="1"/>
    <cellStyle name="Hipervínculo visitado" xfId="8261" builtinId="9" hidden="1"/>
    <cellStyle name="Hipervínculo visitado" xfId="8263" builtinId="9" hidden="1"/>
    <cellStyle name="Hipervínculo visitado" xfId="8265" builtinId="9" hidden="1"/>
    <cellStyle name="Hipervínculo visitado" xfId="8267" builtinId="9" hidden="1"/>
    <cellStyle name="Hipervínculo visitado" xfId="8269" builtinId="9" hidden="1"/>
    <cellStyle name="Hipervínculo visitado" xfId="8271" builtinId="9" hidden="1"/>
    <cellStyle name="Hipervínculo visitado" xfId="8273" builtinId="9" hidden="1"/>
    <cellStyle name="Hipervínculo visitado" xfId="8275" builtinId="9" hidden="1"/>
    <cellStyle name="Hipervínculo visitado" xfId="8277" builtinId="9" hidden="1"/>
    <cellStyle name="Hipervínculo visitado" xfId="8279" builtinId="9" hidden="1"/>
    <cellStyle name="Hipervínculo visitado" xfId="8281" builtinId="9" hidden="1"/>
    <cellStyle name="Hipervínculo visitado" xfId="8283" builtinId="9" hidden="1"/>
    <cellStyle name="Hipervínculo visitado" xfId="8285" builtinId="9" hidden="1"/>
    <cellStyle name="Hipervínculo visitado" xfId="8287" builtinId="9" hidden="1"/>
    <cellStyle name="Hipervínculo visitado" xfId="8289" builtinId="9" hidden="1"/>
    <cellStyle name="Hipervínculo visitado" xfId="8291" builtinId="9" hidden="1"/>
    <cellStyle name="Hipervínculo visitado" xfId="8293" builtinId="9" hidden="1"/>
    <cellStyle name="Hipervínculo visitado" xfId="8295" builtinId="9" hidden="1"/>
    <cellStyle name="Hipervínculo visitado" xfId="8297" builtinId="9" hidden="1"/>
    <cellStyle name="Hipervínculo visitado" xfId="8299" builtinId="9" hidden="1"/>
    <cellStyle name="Hipervínculo visitado" xfId="8301" builtinId="9" hidden="1"/>
    <cellStyle name="Hipervínculo visitado" xfId="8303" builtinId="9" hidden="1"/>
    <cellStyle name="Hipervínculo visitado" xfId="8305" builtinId="9" hidden="1"/>
    <cellStyle name="Hipervínculo visitado" xfId="8307" builtinId="9" hidden="1"/>
    <cellStyle name="Hipervínculo visitado" xfId="8309" builtinId="9" hidden="1"/>
    <cellStyle name="Hipervínculo visitado" xfId="8311" builtinId="9" hidden="1"/>
    <cellStyle name="Hipervínculo visitado" xfId="8313" builtinId="9" hidden="1"/>
    <cellStyle name="Hipervínculo visitado" xfId="8315" builtinId="9" hidden="1"/>
    <cellStyle name="Hipervínculo visitado" xfId="8317" builtinId="9" hidden="1"/>
    <cellStyle name="Hipervínculo visitado" xfId="8319" builtinId="9" hidden="1"/>
    <cellStyle name="Hipervínculo visitado" xfId="8321" builtinId="9" hidden="1"/>
    <cellStyle name="Hipervínculo visitado" xfId="8323" builtinId="9" hidden="1"/>
    <cellStyle name="Hipervínculo visitado" xfId="8325" builtinId="9" hidden="1"/>
    <cellStyle name="Hipervínculo visitado" xfId="8327" builtinId="9" hidden="1"/>
    <cellStyle name="Hipervínculo visitado" xfId="8329" builtinId="9" hidden="1"/>
    <cellStyle name="Hipervínculo visitado" xfId="8331" builtinId="9" hidden="1"/>
    <cellStyle name="Hipervínculo visitado" xfId="8333" builtinId="9" hidden="1"/>
    <cellStyle name="Hipervínculo visitado" xfId="8335" builtinId="9" hidden="1"/>
    <cellStyle name="Hipervínculo visitado" xfId="8337" builtinId="9" hidden="1"/>
    <cellStyle name="Hipervínculo visitado" xfId="8339" builtinId="9" hidden="1"/>
    <cellStyle name="Hipervínculo visitado" xfId="8341" builtinId="9" hidden="1"/>
    <cellStyle name="Hipervínculo visitado" xfId="8343" builtinId="9" hidden="1"/>
    <cellStyle name="Hipervínculo visitado" xfId="8345" builtinId="9" hidden="1"/>
    <cellStyle name="Hipervínculo visitado" xfId="8347" builtinId="9" hidden="1"/>
    <cellStyle name="Hipervínculo visitado" xfId="8349" builtinId="9" hidden="1"/>
    <cellStyle name="Hipervínculo visitado" xfId="8351" builtinId="9" hidden="1"/>
    <cellStyle name="Hipervínculo visitado" xfId="8353" builtinId="9" hidden="1"/>
    <cellStyle name="Hipervínculo visitado" xfId="8355" builtinId="9" hidden="1"/>
    <cellStyle name="Hipervínculo visitado" xfId="8357" builtinId="9" hidden="1"/>
    <cellStyle name="Hipervínculo visitado" xfId="8359" builtinId="9" hidden="1"/>
    <cellStyle name="Hipervínculo visitado" xfId="8361" builtinId="9" hidden="1"/>
    <cellStyle name="Hipervínculo visitado" xfId="8363" builtinId="9" hidden="1"/>
    <cellStyle name="Hipervínculo visitado" xfId="8365" builtinId="9" hidden="1"/>
    <cellStyle name="Hipervínculo visitado" xfId="8367" builtinId="9" hidden="1"/>
    <cellStyle name="Hipervínculo visitado" xfId="8369" builtinId="9" hidden="1"/>
    <cellStyle name="Hipervínculo visitado" xfId="8371" builtinId="9" hidden="1"/>
    <cellStyle name="Hipervínculo visitado" xfId="8373" builtinId="9" hidden="1"/>
    <cellStyle name="Hipervínculo visitado" xfId="8375" builtinId="9" hidden="1"/>
    <cellStyle name="Hipervínculo visitado" xfId="8377" builtinId="9" hidden="1"/>
    <cellStyle name="Hipervínculo visitado" xfId="8379" builtinId="9" hidden="1"/>
    <cellStyle name="Hipervínculo visitado" xfId="8381" builtinId="9" hidden="1"/>
    <cellStyle name="Hipervínculo visitado" xfId="8383" builtinId="9" hidden="1"/>
    <cellStyle name="Hipervínculo visitado" xfId="8385" builtinId="9" hidden="1"/>
    <cellStyle name="Hipervínculo visitado" xfId="8387" builtinId="9" hidden="1"/>
    <cellStyle name="Hipervínculo visitado" xfId="8389" builtinId="9" hidden="1"/>
    <cellStyle name="Hipervínculo visitado" xfId="8391" builtinId="9" hidden="1"/>
    <cellStyle name="Hipervínculo visitado" xfId="8393" builtinId="9" hidden="1"/>
    <cellStyle name="Hipervínculo visitado" xfId="8395" builtinId="9" hidden="1"/>
    <cellStyle name="Hipervínculo visitado" xfId="8397" builtinId="9" hidden="1"/>
    <cellStyle name="Hipervínculo visitado" xfId="8399" builtinId="9" hidden="1"/>
    <cellStyle name="Hipervínculo visitado" xfId="8401" builtinId="9" hidden="1"/>
    <cellStyle name="Hipervínculo visitado" xfId="8403" builtinId="9" hidden="1"/>
    <cellStyle name="Hipervínculo visitado" xfId="8405" builtinId="9" hidden="1"/>
    <cellStyle name="Hipervínculo visitado" xfId="8407" builtinId="9" hidden="1"/>
    <cellStyle name="Hipervínculo visitado" xfId="8409" builtinId="9" hidden="1"/>
    <cellStyle name="Hipervínculo visitado" xfId="8411" builtinId="9" hidden="1"/>
    <cellStyle name="Hipervínculo visitado" xfId="8413" builtinId="9" hidden="1"/>
    <cellStyle name="Hipervínculo visitado" xfId="8415" builtinId="9" hidden="1"/>
    <cellStyle name="Hipervínculo visitado" xfId="8417" builtinId="9" hidden="1"/>
    <cellStyle name="Hipervínculo visitado" xfId="8419" builtinId="9" hidden="1"/>
    <cellStyle name="Hipervínculo visitado" xfId="8421" builtinId="9" hidden="1"/>
    <cellStyle name="Hipervínculo visitado" xfId="8423" builtinId="9" hidden="1"/>
    <cellStyle name="Hipervínculo visitado" xfId="8425" builtinId="9" hidden="1"/>
    <cellStyle name="Hipervínculo visitado" xfId="8427" builtinId="9" hidden="1"/>
    <cellStyle name="Hipervínculo visitado" xfId="8429" builtinId="9" hidden="1"/>
    <cellStyle name="Hipervínculo visitado" xfId="8431" builtinId="9" hidden="1"/>
    <cellStyle name="Hipervínculo visitado" xfId="8433" builtinId="9" hidden="1"/>
    <cellStyle name="Hipervínculo visitado" xfId="8435" builtinId="9" hidden="1"/>
    <cellStyle name="Hipervínculo visitado" xfId="8437" builtinId="9" hidden="1"/>
    <cellStyle name="Hipervínculo visitado" xfId="8439" builtinId="9" hidden="1"/>
    <cellStyle name="Hipervínculo visitado" xfId="8441" builtinId="9" hidden="1"/>
    <cellStyle name="Hipervínculo visitado" xfId="8443" builtinId="9" hidden="1"/>
    <cellStyle name="Hipervínculo visitado" xfId="8445" builtinId="9" hidden="1"/>
    <cellStyle name="Hipervínculo visitado" xfId="8447" builtinId="9" hidden="1"/>
    <cellStyle name="Hipervínculo visitado" xfId="8449" builtinId="9" hidden="1"/>
    <cellStyle name="Hipervínculo visitado" xfId="8451" builtinId="9" hidden="1"/>
    <cellStyle name="Hipervínculo visitado" xfId="8453" builtinId="9" hidden="1"/>
    <cellStyle name="Hipervínculo visitado" xfId="8455" builtinId="9" hidden="1"/>
    <cellStyle name="Hipervínculo visitado" xfId="8457" builtinId="9" hidden="1"/>
    <cellStyle name="Hipervínculo visitado" xfId="8459" builtinId="9" hidden="1"/>
    <cellStyle name="Hipervínculo visitado" xfId="8461" builtinId="9" hidden="1"/>
    <cellStyle name="Hipervínculo visitado" xfId="8463" builtinId="9" hidden="1"/>
    <cellStyle name="Hipervínculo visitado" xfId="8465" builtinId="9" hidden="1"/>
    <cellStyle name="Hipervínculo visitado" xfId="8467" builtinId="9" hidden="1"/>
    <cellStyle name="Hipervínculo visitado" xfId="8469" builtinId="9" hidden="1"/>
    <cellStyle name="Hipervínculo visitado" xfId="8471" builtinId="9" hidden="1"/>
    <cellStyle name="Hipervínculo visitado" xfId="8473" builtinId="9" hidden="1"/>
    <cellStyle name="Hipervínculo visitado" xfId="8475" builtinId="9" hidden="1"/>
    <cellStyle name="Hipervínculo visitado" xfId="8477" builtinId="9" hidden="1"/>
    <cellStyle name="Hipervínculo visitado" xfId="8479" builtinId="9" hidden="1"/>
    <cellStyle name="Hipervínculo visitado" xfId="8481" builtinId="9" hidden="1"/>
    <cellStyle name="Hipervínculo visitado" xfId="8483" builtinId="9" hidden="1"/>
    <cellStyle name="Hipervínculo visitado" xfId="8485" builtinId="9" hidden="1"/>
    <cellStyle name="Hipervínculo visitado" xfId="8487" builtinId="9" hidden="1"/>
    <cellStyle name="Hipervínculo visitado" xfId="8489" builtinId="9" hidden="1"/>
    <cellStyle name="Hipervínculo visitado" xfId="8491" builtinId="9" hidden="1"/>
    <cellStyle name="Hipervínculo visitado" xfId="8493" builtinId="9" hidden="1"/>
    <cellStyle name="Hipervínculo visitado" xfId="8495" builtinId="9" hidden="1"/>
    <cellStyle name="Hipervínculo visitado" xfId="8497" builtinId="9" hidden="1"/>
    <cellStyle name="Hipervínculo visitado" xfId="8499" builtinId="9" hidden="1"/>
    <cellStyle name="Hipervínculo visitado" xfId="8501" builtinId="9" hidden="1"/>
    <cellStyle name="Hipervínculo visitado" xfId="8503" builtinId="9" hidden="1"/>
    <cellStyle name="Hipervínculo visitado" xfId="8505" builtinId="9" hidden="1"/>
    <cellStyle name="Hipervínculo visitado" xfId="8507" builtinId="9" hidden="1"/>
    <cellStyle name="Hipervínculo visitado" xfId="8509" builtinId="9" hidden="1"/>
    <cellStyle name="Hipervínculo visitado" xfId="8511" builtinId="9" hidden="1"/>
    <cellStyle name="Hipervínculo visitado" xfId="8513" builtinId="9" hidden="1"/>
    <cellStyle name="Hipervínculo visitado" xfId="8515" builtinId="9" hidden="1"/>
    <cellStyle name="Hipervínculo visitado" xfId="8517" builtinId="9" hidden="1"/>
    <cellStyle name="Hipervínculo visitado" xfId="8519" builtinId="9" hidden="1"/>
    <cellStyle name="Hipervínculo visitado" xfId="8521" builtinId="9" hidden="1"/>
    <cellStyle name="Hipervínculo visitado" xfId="8523" builtinId="9" hidden="1"/>
    <cellStyle name="Hipervínculo visitado" xfId="8525" builtinId="9" hidden="1"/>
    <cellStyle name="Hipervínculo visitado" xfId="8527" builtinId="9" hidden="1"/>
    <cellStyle name="Hipervínculo visitado" xfId="8529" builtinId="9" hidden="1"/>
    <cellStyle name="Hipervínculo visitado" xfId="8531" builtinId="9" hidden="1"/>
    <cellStyle name="Hipervínculo visitado" xfId="8533" builtinId="9" hidden="1"/>
    <cellStyle name="Hipervínculo visitado" xfId="8535" builtinId="9" hidden="1"/>
    <cellStyle name="Hipervínculo visitado" xfId="8537" builtinId="9" hidden="1"/>
    <cellStyle name="Hipervínculo visitado" xfId="8539" builtinId="9" hidden="1"/>
    <cellStyle name="Hipervínculo visitado" xfId="8541" builtinId="9" hidden="1"/>
    <cellStyle name="Hipervínculo visitado" xfId="8543" builtinId="9" hidden="1"/>
    <cellStyle name="Hipervínculo visitado" xfId="8545" builtinId="9" hidden="1"/>
    <cellStyle name="Hipervínculo visitado" xfId="8547" builtinId="9" hidden="1"/>
    <cellStyle name="Hipervínculo visitado" xfId="8549" builtinId="9" hidden="1"/>
    <cellStyle name="Hipervínculo visitado" xfId="8551" builtinId="9" hidden="1"/>
    <cellStyle name="Hipervínculo visitado" xfId="8553" builtinId="9" hidden="1"/>
    <cellStyle name="Hipervínculo visitado" xfId="8555" builtinId="9" hidden="1"/>
    <cellStyle name="Hipervínculo visitado" xfId="8557" builtinId="9" hidden="1"/>
    <cellStyle name="Hipervínculo visitado" xfId="8559" builtinId="9" hidden="1"/>
    <cellStyle name="Hipervínculo visitado" xfId="8561" builtinId="9" hidden="1"/>
    <cellStyle name="Hipervínculo visitado" xfId="8563" builtinId="9" hidden="1"/>
    <cellStyle name="Hipervínculo visitado" xfId="8565" builtinId="9" hidden="1"/>
    <cellStyle name="Hipervínculo visitado" xfId="8567" builtinId="9" hidden="1"/>
    <cellStyle name="Hipervínculo visitado" xfId="8569" builtinId="9" hidden="1"/>
    <cellStyle name="Hipervínculo visitado" xfId="8571" builtinId="9" hidden="1"/>
    <cellStyle name="Hipervínculo visitado" xfId="8573" builtinId="9" hidden="1"/>
    <cellStyle name="Hipervínculo visitado" xfId="8575" builtinId="9" hidden="1"/>
    <cellStyle name="Hipervínculo visitado" xfId="8577" builtinId="9" hidden="1"/>
    <cellStyle name="Hipervínculo visitado" xfId="8579" builtinId="9" hidden="1"/>
    <cellStyle name="Hipervínculo visitado" xfId="8581" builtinId="9" hidden="1"/>
    <cellStyle name="Hipervínculo visitado" xfId="8583" builtinId="9" hidden="1"/>
    <cellStyle name="Hipervínculo visitado" xfId="8585" builtinId="9" hidden="1"/>
    <cellStyle name="Hipervínculo visitado" xfId="8587" builtinId="9" hidden="1"/>
    <cellStyle name="Hipervínculo visitado" xfId="8589" builtinId="9" hidden="1"/>
    <cellStyle name="Hipervínculo visitado" xfId="8591" builtinId="9" hidden="1"/>
    <cellStyle name="Hipervínculo visitado" xfId="8593" builtinId="9" hidden="1"/>
    <cellStyle name="Hipervínculo visitado" xfId="8595" builtinId="9" hidden="1"/>
    <cellStyle name="Hipervínculo visitado" xfId="8597" builtinId="9" hidden="1"/>
    <cellStyle name="Hipervínculo visitado" xfId="8599" builtinId="9" hidden="1"/>
    <cellStyle name="Hipervínculo visitado" xfId="8601" builtinId="9" hidden="1"/>
    <cellStyle name="Hipervínculo visitado" xfId="8603" builtinId="9" hidden="1"/>
    <cellStyle name="Hipervínculo visitado" xfId="8605" builtinId="9" hidden="1"/>
    <cellStyle name="Hipervínculo visitado" xfId="8607" builtinId="9" hidden="1"/>
    <cellStyle name="Hipervínculo visitado" xfId="8609" builtinId="9" hidden="1"/>
    <cellStyle name="Hipervínculo visitado" xfId="8611" builtinId="9" hidden="1"/>
    <cellStyle name="Hipervínculo visitado" xfId="8613" builtinId="9" hidden="1"/>
    <cellStyle name="Hipervínculo visitado" xfId="8615" builtinId="9" hidden="1"/>
    <cellStyle name="Hipervínculo visitado" xfId="8617" builtinId="9" hidden="1"/>
    <cellStyle name="Hipervínculo visitado" xfId="8619" builtinId="9" hidden="1"/>
    <cellStyle name="Hipervínculo visitado" xfId="8621" builtinId="9" hidden="1"/>
    <cellStyle name="Hipervínculo visitado" xfId="8623" builtinId="9" hidden="1"/>
    <cellStyle name="Hipervínculo visitado" xfId="8625" builtinId="9" hidden="1"/>
    <cellStyle name="Hipervínculo visitado" xfId="8627" builtinId="9" hidden="1"/>
    <cellStyle name="Hipervínculo visitado" xfId="8629" builtinId="9" hidden="1"/>
    <cellStyle name="Hipervínculo visitado" xfId="8631" builtinId="9" hidden="1"/>
    <cellStyle name="Hipervínculo visitado" xfId="8633" builtinId="9" hidden="1"/>
    <cellStyle name="Hipervínculo visitado" xfId="8635" builtinId="9" hidden="1"/>
    <cellStyle name="Hipervínculo visitado" xfId="8637" builtinId="9" hidden="1"/>
    <cellStyle name="Hipervínculo visitado" xfId="8639" builtinId="9" hidden="1"/>
    <cellStyle name="Hipervínculo visitado" xfId="8641" builtinId="9" hidden="1"/>
    <cellStyle name="Hipervínculo visitado" xfId="8643" builtinId="9" hidden="1"/>
    <cellStyle name="Hipervínculo visitado" xfId="8645" builtinId="9" hidden="1"/>
    <cellStyle name="Hipervínculo visitado" xfId="8647" builtinId="9" hidden="1"/>
    <cellStyle name="Hipervínculo visitado" xfId="8649" builtinId="9" hidden="1"/>
    <cellStyle name="Hipervínculo visitado" xfId="8651" builtinId="9" hidden="1"/>
    <cellStyle name="Hipervínculo visitado" xfId="8653" builtinId="9" hidden="1"/>
    <cellStyle name="Hipervínculo visitado" xfId="8655" builtinId="9" hidden="1"/>
    <cellStyle name="Hipervínculo visitado" xfId="8657" builtinId="9" hidden="1"/>
    <cellStyle name="Hipervínculo visitado" xfId="8659" builtinId="9" hidden="1"/>
    <cellStyle name="Hipervínculo visitado" xfId="8661" builtinId="9" hidden="1"/>
    <cellStyle name="Hipervínculo visitado" xfId="8663" builtinId="9" hidden="1"/>
    <cellStyle name="Hipervínculo visitado" xfId="8665" builtinId="9" hidden="1"/>
    <cellStyle name="Hipervínculo visitado" xfId="8667" builtinId="9" hidden="1"/>
    <cellStyle name="Hipervínculo visitado" xfId="8669" builtinId="9" hidden="1"/>
    <cellStyle name="Hipervínculo visitado" xfId="8671" builtinId="9" hidden="1"/>
    <cellStyle name="Hipervínculo visitado" xfId="8673" builtinId="9" hidden="1"/>
    <cellStyle name="Hipervínculo visitado" xfId="8675" builtinId="9" hidden="1"/>
    <cellStyle name="Hipervínculo visitado" xfId="8677" builtinId="9" hidden="1"/>
    <cellStyle name="Hipervínculo visitado" xfId="8679" builtinId="9" hidden="1"/>
    <cellStyle name="Hipervínculo visitado" xfId="8681" builtinId="9" hidden="1"/>
    <cellStyle name="Hipervínculo visitado" xfId="8683" builtinId="9" hidden="1"/>
    <cellStyle name="Hipervínculo visitado" xfId="8685" builtinId="9" hidden="1"/>
    <cellStyle name="Hipervínculo visitado" xfId="8687" builtinId="9" hidden="1"/>
    <cellStyle name="Hipervínculo visitado" xfId="8689" builtinId="9" hidden="1"/>
    <cellStyle name="Hipervínculo visitado" xfId="8691" builtinId="9" hidden="1"/>
    <cellStyle name="Hipervínculo visitado" xfId="8693" builtinId="9" hidden="1"/>
    <cellStyle name="Hipervínculo visitado" xfId="8695" builtinId="9" hidden="1"/>
    <cellStyle name="Hipervínculo visitado" xfId="8697" builtinId="9" hidden="1"/>
    <cellStyle name="Hipervínculo visitado" xfId="8699" builtinId="9" hidden="1"/>
    <cellStyle name="Hipervínculo visitado" xfId="8701" builtinId="9" hidden="1"/>
    <cellStyle name="Hipervínculo visitado" xfId="8703" builtinId="9" hidden="1"/>
    <cellStyle name="Hipervínculo visitado" xfId="8705" builtinId="9" hidden="1"/>
    <cellStyle name="Hipervínculo visitado" xfId="8707" builtinId="9" hidden="1"/>
    <cellStyle name="Hipervínculo visitado" xfId="8709" builtinId="9" hidden="1"/>
    <cellStyle name="Hipervínculo visitado" xfId="8711" builtinId="9" hidden="1"/>
    <cellStyle name="Hipervínculo visitado" xfId="8713" builtinId="9" hidden="1"/>
    <cellStyle name="Hipervínculo visitado" xfId="8715" builtinId="9" hidden="1"/>
    <cellStyle name="Hipervínculo visitado" xfId="8717" builtinId="9" hidden="1"/>
    <cellStyle name="Hipervínculo visitado" xfId="8719" builtinId="9" hidden="1"/>
    <cellStyle name="Hipervínculo visitado" xfId="8721" builtinId="9" hidden="1"/>
    <cellStyle name="Hipervínculo visitado" xfId="8723" builtinId="9" hidden="1"/>
    <cellStyle name="Hipervínculo visitado" xfId="8725" builtinId="9" hidden="1"/>
    <cellStyle name="Hipervínculo visitado" xfId="8727" builtinId="9" hidden="1"/>
    <cellStyle name="Hipervínculo visitado" xfId="8729" builtinId="9" hidden="1"/>
    <cellStyle name="Hipervínculo visitado" xfId="8731" builtinId="9" hidden="1"/>
    <cellStyle name="Hipervínculo visitado" xfId="8733" builtinId="9" hidden="1"/>
    <cellStyle name="Hipervínculo visitado" xfId="8735" builtinId="9" hidden="1"/>
    <cellStyle name="Hipervínculo visitado" xfId="8737" builtinId="9" hidden="1"/>
    <cellStyle name="Hipervínculo visitado" xfId="8739" builtinId="9" hidden="1"/>
    <cellStyle name="Hipervínculo visitado" xfId="8741" builtinId="9" hidden="1"/>
    <cellStyle name="Hipervínculo visitado" xfId="8743" builtinId="9" hidden="1"/>
    <cellStyle name="Hipervínculo visitado" xfId="8745" builtinId="9" hidden="1"/>
    <cellStyle name="Hipervínculo visitado" xfId="8747" builtinId="9" hidden="1"/>
    <cellStyle name="Hipervínculo visitado" xfId="8749" builtinId="9" hidden="1"/>
    <cellStyle name="Hipervínculo visitado" xfId="8751" builtinId="9" hidden="1"/>
    <cellStyle name="Hipervínculo visitado" xfId="8753" builtinId="9" hidden="1"/>
    <cellStyle name="Hipervínculo visitado" xfId="8755" builtinId="9" hidden="1"/>
    <cellStyle name="Hipervínculo visitado" xfId="8757" builtinId="9" hidden="1"/>
    <cellStyle name="Hipervínculo visitado" xfId="8759" builtinId="9" hidden="1"/>
    <cellStyle name="Hipervínculo visitado" xfId="8761" builtinId="9" hidden="1"/>
    <cellStyle name="Hipervínculo visitado" xfId="8763" builtinId="9" hidden="1"/>
    <cellStyle name="Hipervínculo visitado" xfId="8765" builtinId="9" hidden="1"/>
    <cellStyle name="Hipervínculo visitado" xfId="8767" builtinId="9" hidden="1"/>
    <cellStyle name="Hipervínculo visitado" xfId="8769" builtinId="9" hidden="1"/>
    <cellStyle name="Hipervínculo visitado" xfId="8771" builtinId="9" hidden="1"/>
    <cellStyle name="Hipervínculo visitado" xfId="8773" builtinId="9" hidden="1"/>
    <cellStyle name="Hipervínculo visitado" xfId="8775" builtinId="9" hidden="1"/>
    <cellStyle name="Hipervínculo visitado" xfId="8777" builtinId="9" hidden="1"/>
    <cellStyle name="Hipervínculo visitado" xfId="8779" builtinId="9" hidden="1"/>
    <cellStyle name="Hipervínculo visitado" xfId="8781" builtinId="9" hidden="1"/>
    <cellStyle name="Hipervínculo visitado" xfId="8783" builtinId="9" hidden="1"/>
    <cellStyle name="Hipervínculo visitado" xfId="8785" builtinId="9" hidden="1"/>
    <cellStyle name="Hipervínculo visitado" xfId="8787" builtinId="9" hidden="1"/>
    <cellStyle name="Hipervínculo visitado" xfId="8789" builtinId="9" hidden="1"/>
    <cellStyle name="Hipervínculo visitado" xfId="8791" builtinId="9" hidden="1"/>
    <cellStyle name="Hipervínculo visitado" xfId="8793" builtinId="9" hidden="1"/>
    <cellStyle name="Hipervínculo visitado" xfId="8795" builtinId="9" hidden="1"/>
    <cellStyle name="Hipervínculo visitado" xfId="8797" builtinId="9" hidden="1"/>
    <cellStyle name="Hipervínculo visitado" xfId="8799" builtinId="9" hidden="1"/>
    <cellStyle name="Hipervínculo visitado" xfId="8801" builtinId="9" hidden="1"/>
    <cellStyle name="Hipervínculo visitado" xfId="8803" builtinId="9" hidden="1"/>
    <cellStyle name="Hipervínculo visitado" xfId="8805" builtinId="9" hidden="1"/>
    <cellStyle name="Hipervínculo visitado" xfId="8807" builtinId="9" hidden="1"/>
    <cellStyle name="Hipervínculo visitado" xfId="8809" builtinId="9" hidden="1"/>
    <cellStyle name="Hipervínculo visitado" xfId="8811" builtinId="9" hidden="1"/>
    <cellStyle name="Hipervínculo visitado" xfId="8813" builtinId="9" hidden="1"/>
    <cellStyle name="Hipervínculo visitado" xfId="8815" builtinId="9" hidden="1"/>
    <cellStyle name="Hipervínculo visitado" xfId="8817" builtinId="9" hidden="1"/>
    <cellStyle name="Hipervínculo visitado" xfId="8819" builtinId="9" hidden="1"/>
    <cellStyle name="Hipervínculo visitado" xfId="8821" builtinId="9" hidden="1"/>
    <cellStyle name="Hipervínculo visitado" xfId="8823" builtinId="9" hidden="1"/>
    <cellStyle name="Hipervínculo visitado" xfId="8825" builtinId="9" hidden="1"/>
    <cellStyle name="Hipervínculo visitado" xfId="8827" builtinId="9" hidden="1"/>
    <cellStyle name="Hipervínculo visitado" xfId="8829" builtinId="9" hidden="1"/>
    <cellStyle name="Hipervínculo visitado" xfId="8831" builtinId="9" hidden="1"/>
    <cellStyle name="Hipervínculo visitado" xfId="8833" builtinId="9" hidden="1"/>
    <cellStyle name="Hipervínculo visitado" xfId="8835" builtinId="9" hidden="1"/>
    <cellStyle name="Hipervínculo visitado" xfId="8837" builtinId="9" hidden="1"/>
    <cellStyle name="Hipervínculo visitado" xfId="8839" builtinId="9" hidden="1"/>
    <cellStyle name="Hipervínculo visitado" xfId="8841" builtinId="9" hidden="1"/>
    <cellStyle name="Hipervínculo visitado" xfId="8843" builtinId="9" hidden="1"/>
    <cellStyle name="Hipervínculo visitado" xfId="8845" builtinId="9" hidden="1"/>
    <cellStyle name="Hipervínculo visitado" xfId="8847" builtinId="9" hidden="1"/>
    <cellStyle name="Hipervínculo visitado" xfId="8849" builtinId="9" hidden="1"/>
    <cellStyle name="Hipervínculo visitado" xfId="8851" builtinId="9" hidden="1"/>
    <cellStyle name="Hipervínculo visitado" xfId="8853" builtinId="9" hidden="1"/>
    <cellStyle name="Hipervínculo visitado" xfId="8855" builtinId="9" hidden="1"/>
    <cellStyle name="Hipervínculo visitado" xfId="8857" builtinId="9" hidden="1"/>
    <cellStyle name="Hipervínculo visitado" xfId="8859" builtinId="9" hidden="1"/>
    <cellStyle name="Hipervínculo visitado" xfId="8861" builtinId="9" hidden="1"/>
    <cellStyle name="Hipervínculo visitado" xfId="8863" builtinId="9" hidden="1"/>
    <cellStyle name="Hipervínculo visitado" xfId="8865" builtinId="9" hidden="1"/>
    <cellStyle name="Hipervínculo visitado" xfId="8867" builtinId="9" hidden="1"/>
    <cellStyle name="Hipervínculo visitado" xfId="8869" builtinId="9" hidden="1"/>
    <cellStyle name="Hipervínculo visitado" xfId="8871" builtinId="9" hidden="1"/>
    <cellStyle name="Hipervínculo visitado" xfId="8873" builtinId="9" hidden="1"/>
    <cellStyle name="Hipervínculo visitado" xfId="8875" builtinId="9" hidden="1"/>
    <cellStyle name="Hipervínculo visitado" xfId="8877" builtinId="9" hidden="1"/>
    <cellStyle name="Hipervínculo visitado" xfId="8879" builtinId="9" hidden="1"/>
    <cellStyle name="Hipervínculo visitado" xfId="8881" builtinId="9" hidden="1"/>
    <cellStyle name="Hipervínculo visitado" xfId="8883" builtinId="9" hidden="1"/>
    <cellStyle name="Hipervínculo visitado" xfId="8885" builtinId="9" hidden="1"/>
    <cellStyle name="Hipervínculo visitado" xfId="8887" builtinId="9" hidden="1"/>
    <cellStyle name="Hipervínculo visitado" xfId="8889" builtinId="9" hidden="1"/>
    <cellStyle name="Hipervínculo visitado" xfId="8891" builtinId="9" hidden="1"/>
    <cellStyle name="Hipervínculo visitado" xfId="8893" builtinId="9" hidden="1"/>
    <cellStyle name="Hipervínculo visitado" xfId="8895" builtinId="9" hidden="1"/>
    <cellStyle name="Hipervínculo visitado" xfId="8897" builtinId="9" hidden="1"/>
    <cellStyle name="Hipervínculo visitado" xfId="8899" builtinId="9" hidden="1"/>
    <cellStyle name="Hipervínculo visitado" xfId="8901" builtinId="9" hidden="1"/>
    <cellStyle name="Hipervínculo visitado" xfId="8903" builtinId="9" hidden="1"/>
    <cellStyle name="Hipervínculo visitado" xfId="8905" builtinId="9" hidden="1"/>
    <cellStyle name="Hipervínculo visitado" xfId="8907" builtinId="9" hidden="1"/>
    <cellStyle name="Hipervínculo visitado" xfId="8909" builtinId="9" hidden="1"/>
    <cellStyle name="Hipervínculo visitado" xfId="8911" builtinId="9" hidden="1"/>
    <cellStyle name="Hipervínculo visitado" xfId="8913" builtinId="9" hidden="1"/>
    <cellStyle name="Hipervínculo visitado" xfId="8915" builtinId="9" hidden="1"/>
    <cellStyle name="Hipervínculo visitado" xfId="8917" builtinId="9" hidden="1"/>
    <cellStyle name="Hipervínculo visitado" xfId="8919" builtinId="9" hidden="1"/>
    <cellStyle name="Hipervínculo visitado" xfId="8921" builtinId="9" hidden="1"/>
    <cellStyle name="Hipervínculo visitado" xfId="8923" builtinId="9" hidden="1"/>
    <cellStyle name="Hipervínculo visitado" xfId="8925" builtinId="9" hidden="1"/>
    <cellStyle name="Hipervínculo visitado" xfId="8927" builtinId="9" hidden="1"/>
    <cellStyle name="Hipervínculo visitado" xfId="8929" builtinId="9" hidden="1"/>
    <cellStyle name="Hipervínculo visitado" xfId="8931" builtinId="9" hidden="1"/>
    <cellStyle name="Hipervínculo visitado" xfId="8933" builtinId="9" hidden="1"/>
    <cellStyle name="Hipervínculo visitado" xfId="8935" builtinId="9" hidden="1"/>
    <cellStyle name="Hipervínculo visitado" xfId="8937" builtinId="9" hidden="1"/>
    <cellStyle name="Hipervínculo visitado" xfId="8939" builtinId="9" hidden="1"/>
    <cellStyle name="Hipervínculo visitado" xfId="8941" builtinId="9" hidden="1"/>
    <cellStyle name="Hipervínculo visitado" xfId="8943" builtinId="9" hidden="1"/>
    <cellStyle name="Hipervínculo visitado" xfId="8945" builtinId="9" hidden="1"/>
    <cellStyle name="Hipervínculo visitado" xfId="8947" builtinId="9" hidden="1"/>
    <cellStyle name="Hipervínculo visitado" xfId="8949" builtinId="9" hidden="1"/>
    <cellStyle name="Hipervínculo visitado" xfId="8951" builtinId="9" hidden="1"/>
    <cellStyle name="Hipervínculo visitado" xfId="8953" builtinId="9" hidden="1"/>
    <cellStyle name="Hipervínculo visitado" xfId="8955" builtinId="9" hidden="1"/>
    <cellStyle name="Hipervínculo visitado" xfId="8957" builtinId="9" hidden="1"/>
    <cellStyle name="Hipervínculo visitado" xfId="8959" builtinId="9" hidden="1"/>
    <cellStyle name="Hipervínculo visitado" xfId="8961" builtinId="9" hidden="1"/>
    <cellStyle name="Hipervínculo visitado" xfId="8963" builtinId="9" hidden="1"/>
    <cellStyle name="Hipervínculo visitado" xfId="8965" builtinId="9" hidden="1"/>
    <cellStyle name="Hipervínculo visitado" xfId="8967" builtinId="9" hidden="1"/>
    <cellStyle name="Hipervínculo visitado" xfId="8969" builtinId="9" hidden="1"/>
    <cellStyle name="Hipervínculo visitado" xfId="8971" builtinId="9" hidden="1"/>
    <cellStyle name="Hipervínculo visitado" xfId="8973" builtinId="9" hidden="1"/>
    <cellStyle name="Hipervínculo visitado" xfId="8975" builtinId="9" hidden="1"/>
    <cellStyle name="Hipervínculo visitado" xfId="8977" builtinId="9" hidden="1"/>
    <cellStyle name="Hipervínculo visitado" xfId="8979" builtinId="9" hidden="1"/>
    <cellStyle name="Hipervínculo visitado" xfId="8981" builtinId="9" hidden="1"/>
    <cellStyle name="Hipervínculo visitado" xfId="8983" builtinId="9" hidden="1"/>
    <cellStyle name="Hipervínculo visitado" xfId="8985" builtinId="9" hidden="1"/>
    <cellStyle name="Hipervínculo visitado" xfId="8987" builtinId="9" hidden="1"/>
    <cellStyle name="Hipervínculo visitado" xfId="8989" builtinId="9" hidden="1"/>
    <cellStyle name="Hipervínculo visitado" xfId="8991" builtinId="9" hidden="1"/>
    <cellStyle name="Hipervínculo visitado" xfId="8993" builtinId="9" hidden="1"/>
    <cellStyle name="Hipervínculo visitado" xfId="8995" builtinId="9" hidden="1"/>
    <cellStyle name="Hipervínculo visitado" xfId="8997" builtinId="9" hidden="1"/>
    <cellStyle name="Hipervínculo visitado" xfId="8999" builtinId="9" hidden="1"/>
    <cellStyle name="Hipervínculo visitado" xfId="9001" builtinId="9" hidden="1"/>
    <cellStyle name="Hipervínculo visitado" xfId="9003" builtinId="9" hidden="1"/>
    <cellStyle name="Hipervínculo visitado" xfId="9005" builtinId="9" hidden="1"/>
    <cellStyle name="Hipervínculo visitado" xfId="9007" builtinId="9" hidden="1"/>
    <cellStyle name="Hipervínculo visitado" xfId="9009" builtinId="9" hidden="1"/>
    <cellStyle name="Hipervínculo visitado" xfId="9011" builtinId="9" hidden="1"/>
    <cellStyle name="Hipervínculo visitado" xfId="9013" builtinId="9" hidden="1"/>
    <cellStyle name="Hipervínculo visitado" xfId="9015" builtinId="9" hidden="1"/>
    <cellStyle name="Hipervínculo visitado" xfId="9017" builtinId="9" hidden="1"/>
    <cellStyle name="Hipervínculo visitado" xfId="9019" builtinId="9" hidden="1"/>
    <cellStyle name="Hipervínculo visitado" xfId="9021" builtinId="9" hidden="1"/>
    <cellStyle name="Hipervínculo visitado" xfId="9023" builtinId="9" hidden="1"/>
    <cellStyle name="Hipervínculo visitado" xfId="9025" builtinId="9" hidden="1"/>
    <cellStyle name="Hipervínculo visitado" xfId="9027" builtinId="9" hidden="1"/>
    <cellStyle name="Hipervínculo visitado" xfId="9029" builtinId="9" hidden="1"/>
    <cellStyle name="Hipervínculo visitado" xfId="9031" builtinId="9" hidden="1"/>
    <cellStyle name="Hipervínculo visitado" xfId="9033" builtinId="9" hidden="1"/>
    <cellStyle name="Hipervínculo visitado" xfId="9035" builtinId="9" hidden="1"/>
    <cellStyle name="Hipervínculo visitado" xfId="9037" builtinId="9" hidden="1"/>
    <cellStyle name="Hipervínculo visitado" xfId="9039" builtinId="9" hidden="1"/>
    <cellStyle name="Hipervínculo visitado" xfId="9041" builtinId="9" hidden="1"/>
    <cellStyle name="Hipervínculo visitado" xfId="9043" builtinId="9" hidden="1"/>
    <cellStyle name="Hipervínculo visitado" xfId="9045" builtinId="9" hidden="1"/>
    <cellStyle name="Hipervínculo visitado" xfId="9047" builtinId="9" hidden="1"/>
    <cellStyle name="Hipervínculo visitado" xfId="9049" builtinId="9" hidden="1"/>
    <cellStyle name="Hipervínculo visitado" xfId="9051" builtinId="9" hidden="1"/>
    <cellStyle name="Hipervínculo visitado" xfId="9053" builtinId="9" hidden="1"/>
    <cellStyle name="Hipervínculo visitado" xfId="9055" builtinId="9" hidden="1"/>
    <cellStyle name="Hipervínculo visitado" xfId="9057" builtinId="9" hidden="1"/>
    <cellStyle name="Hipervínculo visitado" xfId="9059" builtinId="9" hidden="1"/>
    <cellStyle name="Hipervínculo visitado" xfId="9061" builtinId="9" hidden="1"/>
    <cellStyle name="Hipervínculo visitado" xfId="9063" builtinId="9" hidden="1"/>
    <cellStyle name="Hipervínculo visitado" xfId="9065" builtinId="9" hidden="1"/>
    <cellStyle name="Hipervínculo visitado" xfId="9067" builtinId="9" hidden="1"/>
    <cellStyle name="Hipervínculo visitado" xfId="9069" builtinId="9" hidden="1"/>
    <cellStyle name="Hipervínculo visitado" xfId="9071" builtinId="9" hidden="1"/>
    <cellStyle name="Hipervínculo visitado" xfId="9073" builtinId="9" hidden="1"/>
    <cellStyle name="Hipervínculo visitado" xfId="9075" builtinId="9" hidden="1"/>
    <cellStyle name="Hipervínculo visitado" xfId="9077" builtinId="9" hidden="1"/>
    <cellStyle name="Hipervínculo visitado" xfId="9079" builtinId="9" hidden="1"/>
    <cellStyle name="Hipervínculo visitado" xfId="9081" builtinId="9" hidden="1"/>
    <cellStyle name="Hipervínculo visitado" xfId="9083" builtinId="9" hidden="1"/>
    <cellStyle name="Hipervínculo visitado" xfId="9085" builtinId="9" hidden="1"/>
    <cellStyle name="Hipervínculo visitado" xfId="9087" builtinId="9" hidden="1"/>
    <cellStyle name="Hipervínculo visitado" xfId="9089" builtinId="9" hidden="1"/>
    <cellStyle name="Hipervínculo visitado" xfId="9091" builtinId="9" hidden="1"/>
    <cellStyle name="Hipervínculo visitado" xfId="9093" builtinId="9" hidden="1"/>
    <cellStyle name="Hipervínculo visitado" xfId="9095" builtinId="9" hidden="1"/>
    <cellStyle name="Hipervínculo visitado" xfId="9097" builtinId="9" hidden="1"/>
    <cellStyle name="Hipervínculo visitado" xfId="9099" builtinId="9" hidden="1"/>
    <cellStyle name="Hipervínculo visitado" xfId="9101" builtinId="9" hidden="1"/>
    <cellStyle name="Hipervínculo visitado" xfId="9103" builtinId="9" hidden="1"/>
    <cellStyle name="Hipervínculo visitado" xfId="9105" builtinId="9" hidden="1"/>
    <cellStyle name="Hipervínculo visitado" xfId="9107" builtinId="9" hidden="1"/>
    <cellStyle name="Hipervínculo visitado" xfId="9109" builtinId="9" hidden="1"/>
    <cellStyle name="Hipervínculo visitado" xfId="9111" builtinId="9" hidden="1"/>
    <cellStyle name="Hipervínculo visitado" xfId="9113" builtinId="9" hidden="1"/>
    <cellStyle name="Hipervínculo visitado" xfId="9115" builtinId="9" hidden="1"/>
    <cellStyle name="Hipervínculo visitado" xfId="9117" builtinId="9" hidden="1"/>
    <cellStyle name="Hipervínculo visitado" xfId="9119" builtinId="9" hidden="1"/>
    <cellStyle name="Hipervínculo visitado" xfId="9121" builtinId="9" hidden="1"/>
    <cellStyle name="Hipervínculo visitado" xfId="9123" builtinId="9" hidden="1"/>
    <cellStyle name="Hipervínculo visitado" xfId="9125" builtinId="9" hidden="1"/>
    <cellStyle name="Hipervínculo visitado" xfId="9127" builtinId="9" hidden="1"/>
    <cellStyle name="Hipervínculo visitado" xfId="9129" builtinId="9" hidden="1"/>
    <cellStyle name="Hipervínculo visitado" xfId="9131" builtinId="9" hidden="1"/>
    <cellStyle name="Hipervínculo visitado" xfId="9133" builtinId="9" hidden="1"/>
    <cellStyle name="Hipervínculo visitado" xfId="9135" builtinId="9" hidden="1"/>
    <cellStyle name="Hipervínculo visitado" xfId="9137" builtinId="9" hidden="1"/>
    <cellStyle name="Hipervínculo visitado" xfId="9139" builtinId="9" hidden="1"/>
    <cellStyle name="Hipervínculo visitado" xfId="9141" builtinId="9" hidden="1"/>
    <cellStyle name="Hipervínculo visitado" xfId="9143" builtinId="9" hidden="1"/>
    <cellStyle name="Hipervínculo visitado" xfId="9145" builtinId="9" hidden="1"/>
    <cellStyle name="Hipervínculo visitado" xfId="9147" builtinId="9" hidden="1"/>
    <cellStyle name="Hipervínculo visitado" xfId="9149" builtinId="9" hidden="1"/>
    <cellStyle name="Hipervínculo visitado" xfId="9151" builtinId="9" hidden="1"/>
    <cellStyle name="Hipervínculo visitado" xfId="9153" builtinId="9" hidden="1"/>
    <cellStyle name="Hipervínculo visitado" xfId="9155" builtinId="9" hidden="1"/>
    <cellStyle name="Hipervínculo visitado" xfId="9157" builtinId="9" hidden="1"/>
    <cellStyle name="Hipervínculo visitado" xfId="9159" builtinId="9" hidden="1"/>
    <cellStyle name="Hipervínculo visitado" xfId="9161" builtinId="9" hidden="1"/>
    <cellStyle name="Hipervínculo visitado" xfId="9163" builtinId="9" hidden="1"/>
    <cellStyle name="Hipervínculo visitado" xfId="9165" builtinId="9" hidden="1"/>
    <cellStyle name="Hipervínculo visitado" xfId="9167" builtinId="9" hidden="1"/>
    <cellStyle name="Hipervínculo visitado" xfId="9169" builtinId="9" hidden="1"/>
    <cellStyle name="Hipervínculo visitado" xfId="9171" builtinId="9" hidden="1"/>
    <cellStyle name="Hipervínculo visitado" xfId="9173" builtinId="9" hidden="1"/>
    <cellStyle name="Hipervínculo visitado" xfId="9175" builtinId="9" hidden="1"/>
    <cellStyle name="Hipervínculo visitado" xfId="9177" builtinId="9" hidden="1"/>
    <cellStyle name="Hipervínculo visitado" xfId="9179" builtinId="9" hidden="1"/>
    <cellStyle name="Hipervínculo visitado" xfId="9181" builtinId="9" hidden="1"/>
    <cellStyle name="Hipervínculo visitado" xfId="9183" builtinId="9" hidden="1"/>
    <cellStyle name="Hipervínculo visitado" xfId="9185" builtinId="9" hidden="1"/>
    <cellStyle name="Hipervínculo visitado" xfId="9187" builtinId="9" hidden="1"/>
    <cellStyle name="Hipervínculo visitado" xfId="9189" builtinId="9" hidden="1"/>
    <cellStyle name="Hipervínculo visitado" xfId="9191" builtinId="9" hidden="1"/>
    <cellStyle name="Hipervínculo visitado" xfId="9193" builtinId="9" hidden="1"/>
    <cellStyle name="Hipervínculo visitado" xfId="9195" builtinId="9" hidden="1"/>
    <cellStyle name="Hipervínculo visitado" xfId="9197" builtinId="9" hidden="1"/>
    <cellStyle name="Hipervínculo visitado" xfId="9199" builtinId="9" hidden="1"/>
    <cellStyle name="Hipervínculo visitado" xfId="9201" builtinId="9" hidden="1"/>
    <cellStyle name="Hipervínculo visitado" xfId="9203" builtinId="9" hidden="1"/>
    <cellStyle name="Hipervínculo visitado" xfId="9205" builtinId="9" hidden="1"/>
    <cellStyle name="Hipervínculo visitado" xfId="9207" builtinId="9" hidden="1"/>
    <cellStyle name="Hipervínculo visitado" xfId="9209" builtinId="9" hidden="1"/>
    <cellStyle name="Hipervínculo visitado" xfId="9211" builtinId="9" hidden="1"/>
    <cellStyle name="Hipervínculo visitado" xfId="9213" builtinId="9" hidden="1"/>
    <cellStyle name="Hipervínculo visitado" xfId="9215" builtinId="9" hidden="1"/>
    <cellStyle name="Hipervínculo visitado" xfId="9217" builtinId="9" hidden="1"/>
    <cellStyle name="Hipervínculo visitado" xfId="9219" builtinId="9" hidden="1"/>
    <cellStyle name="Hipervínculo visitado" xfId="9221" builtinId="9" hidden="1"/>
    <cellStyle name="Hipervínculo visitado" xfId="9223" builtinId="9" hidden="1"/>
    <cellStyle name="Hipervínculo visitado" xfId="9225" builtinId="9" hidden="1"/>
    <cellStyle name="Hipervínculo visitado" xfId="9227" builtinId="9" hidden="1"/>
    <cellStyle name="Hipervínculo visitado" xfId="9229" builtinId="9" hidden="1"/>
    <cellStyle name="Hipervínculo visitado" xfId="9231" builtinId="9" hidden="1"/>
    <cellStyle name="Hipervínculo visitado" xfId="9233" builtinId="9" hidden="1"/>
    <cellStyle name="Hipervínculo visitado" xfId="9235" builtinId="9" hidden="1"/>
    <cellStyle name="Hipervínculo visitado" xfId="9237" builtinId="9" hidden="1"/>
    <cellStyle name="Hipervínculo visitado" xfId="9239" builtinId="9" hidden="1"/>
    <cellStyle name="Hipervínculo visitado" xfId="9241" builtinId="9" hidden="1"/>
    <cellStyle name="Hipervínculo visitado" xfId="9243" builtinId="9" hidden="1"/>
    <cellStyle name="Hipervínculo visitado" xfId="9245" builtinId="9" hidden="1"/>
    <cellStyle name="Hipervínculo visitado" xfId="9247" builtinId="9" hidden="1"/>
    <cellStyle name="Hipervínculo visitado" xfId="9249" builtinId="9" hidden="1"/>
    <cellStyle name="Hipervínculo visitado" xfId="9251" builtinId="9" hidden="1"/>
    <cellStyle name="Hipervínculo visitado" xfId="9253" builtinId="9" hidden="1"/>
    <cellStyle name="Hipervínculo visitado" xfId="9255" builtinId="9" hidden="1"/>
    <cellStyle name="Hipervínculo visitado" xfId="9257" builtinId="9" hidden="1"/>
    <cellStyle name="Hipervínculo visitado" xfId="9259" builtinId="9" hidden="1"/>
    <cellStyle name="Hipervínculo visitado" xfId="9261" builtinId="9" hidden="1"/>
    <cellStyle name="Hipervínculo visitado" xfId="9263" builtinId="9" hidden="1"/>
    <cellStyle name="Hipervínculo visitado" xfId="9265" builtinId="9" hidden="1"/>
    <cellStyle name="Hipervínculo visitado" xfId="9267" builtinId="9" hidden="1"/>
    <cellStyle name="Hipervínculo visitado" xfId="9269" builtinId="9" hidden="1"/>
    <cellStyle name="Hipervínculo visitado" xfId="9271" builtinId="9" hidden="1"/>
    <cellStyle name="Hipervínculo visitado" xfId="9273" builtinId="9" hidden="1"/>
    <cellStyle name="Hipervínculo visitado" xfId="9275" builtinId="9" hidden="1"/>
    <cellStyle name="Hipervínculo visitado" xfId="9277" builtinId="9" hidden="1"/>
    <cellStyle name="Hipervínculo visitado" xfId="9279" builtinId="9" hidden="1"/>
    <cellStyle name="Hipervínculo visitado" xfId="9281" builtinId="9" hidden="1"/>
    <cellStyle name="Hipervínculo visitado" xfId="9283" builtinId="9" hidden="1"/>
    <cellStyle name="Hipervínculo visitado" xfId="9285" builtinId="9" hidden="1"/>
    <cellStyle name="Hipervínculo visitado" xfId="9287" builtinId="9" hidden="1"/>
    <cellStyle name="Hipervínculo visitado" xfId="9289" builtinId="9" hidden="1"/>
    <cellStyle name="Hipervínculo visitado" xfId="9291" builtinId="9" hidden="1"/>
    <cellStyle name="Hipervínculo visitado" xfId="9293" builtinId="9" hidden="1"/>
    <cellStyle name="Hipervínculo visitado" xfId="9295" builtinId="9" hidden="1"/>
    <cellStyle name="Hipervínculo visitado" xfId="9297" builtinId="9" hidden="1"/>
    <cellStyle name="Hipervínculo visitado" xfId="9299" builtinId="9" hidden="1"/>
    <cellStyle name="Hipervínculo visitado" xfId="9301" builtinId="9" hidden="1"/>
    <cellStyle name="Hipervínculo visitado" xfId="9303" builtinId="9" hidden="1"/>
    <cellStyle name="Hipervínculo visitado" xfId="9305" builtinId="9" hidden="1"/>
    <cellStyle name="Hipervínculo visitado" xfId="9307" builtinId="9" hidden="1"/>
    <cellStyle name="Hipervínculo visitado" xfId="9309" builtinId="9" hidden="1"/>
    <cellStyle name="Hipervínculo visitado" xfId="9311" builtinId="9" hidden="1"/>
    <cellStyle name="Hipervínculo visitado" xfId="9313" builtinId="9" hidden="1"/>
    <cellStyle name="Hipervínculo visitado" xfId="9315" builtinId="9" hidden="1"/>
    <cellStyle name="Hipervínculo visitado" xfId="9317" builtinId="9" hidden="1"/>
    <cellStyle name="Hipervínculo visitado" xfId="9319" builtinId="9" hidden="1"/>
    <cellStyle name="Hipervínculo visitado" xfId="9321" builtinId="9" hidden="1"/>
    <cellStyle name="Hipervínculo visitado" xfId="9323" builtinId="9" hidden="1"/>
    <cellStyle name="Hipervínculo visitado" xfId="9325" builtinId="9" hidden="1"/>
    <cellStyle name="Hipervínculo visitado" xfId="9327" builtinId="9" hidden="1"/>
    <cellStyle name="Hipervínculo visitado" xfId="9329" builtinId="9" hidden="1"/>
    <cellStyle name="Hipervínculo visitado" xfId="9331" builtinId="9" hidden="1"/>
    <cellStyle name="Hipervínculo visitado" xfId="9333" builtinId="9" hidden="1"/>
    <cellStyle name="Hipervínculo visitado" xfId="9335" builtinId="9" hidden="1"/>
    <cellStyle name="Hipervínculo visitado" xfId="9337" builtinId="9" hidden="1"/>
    <cellStyle name="Hipervínculo visitado" xfId="9339" builtinId="9" hidden="1"/>
    <cellStyle name="Hipervínculo visitado" xfId="9341" builtinId="9" hidden="1"/>
    <cellStyle name="Hipervínculo visitado" xfId="9343" builtinId="9" hidden="1"/>
    <cellStyle name="Hipervínculo visitado" xfId="9345" builtinId="9" hidden="1"/>
    <cellStyle name="Hipervínculo visitado" xfId="9347" builtinId="9" hidden="1"/>
    <cellStyle name="Hipervínculo visitado" xfId="9349" builtinId="9" hidden="1"/>
    <cellStyle name="Hipervínculo visitado" xfId="9351" builtinId="9" hidden="1"/>
    <cellStyle name="Hipervínculo visitado" xfId="9353" builtinId="9" hidden="1"/>
    <cellStyle name="Hipervínculo visitado" xfId="9355" builtinId="9" hidden="1"/>
    <cellStyle name="Hipervínculo visitado" xfId="9357" builtinId="9" hidden="1"/>
    <cellStyle name="Hipervínculo visitado" xfId="9359" builtinId="9" hidden="1"/>
    <cellStyle name="Hipervínculo visitado" xfId="9361" builtinId="9" hidden="1"/>
    <cellStyle name="Hipervínculo visitado" xfId="9363" builtinId="9" hidden="1"/>
    <cellStyle name="Hipervínculo visitado" xfId="9365" builtinId="9" hidden="1"/>
    <cellStyle name="Hipervínculo visitado" xfId="9367" builtinId="9" hidden="1"/>
    <cellStyle name="Hipervínculo visitado" xfId="9369" builtinId="9" hidden="1"/>
    <cellStyle name="Hipervínculo visitado" xfId="9371" builtinId="9" hidden="1"/>
    <cellStyle name="Hipervínculo visitado" xfId="9373" builtinId="9" hidden="1"/>
    <cellStyle name="Hipervínculo visitado" xfId="9375" builtinId="9" hidden="1"/>
    <cellStyle name="Hipervínculo visitado" xfId="9377" builtinId="9" hidden="1"/>
    <cellStyle name="Hipervínculo visitado" xfId="9379" builtinId="9" hidden="1"/>
    <cellStyle name="Hipervínculo visitado" xfId="9381" builtinId="9" hidden="1"/>
    <cellStyle name="Hipervínculo visitado" xfId="9383" builtinId="9" hidden="1"/>
    <cellStyle name="Hipervínculo visitado" xfId="9385" builtinId="9" hidden="1"/>
    <cellStyle name="Hipervínculo visitado" xfId="9387" builtinId="9" hidden="1"/>
    <cellStyle name="Hipervínculo visitado" xfId="9389" builtinId="9" hidden="1"/>
    <cellStyle name="Hipervínculo visitado" xfId="9391" builtinId="9" hidden="1"/>
    <cellStyle name="Hipervínculo visitado" xfId="9393" builtinId="9" hidden="1"/>
    <cellStyle name="Hipervínculo visitado" xfId="9395" builtinId="9" hidden="1"/>
    <cellStyle name="Hipervínculo visitado" xfId="9397" builtinId="9" hidden="1"/>
    <cellStyle name="Hipervínculo visitado" xfId="9399" builtinId="9" hidden="1"/>
    <cellStyle name="Hipervínculo visitado" xfId="9401" builtinId="9" hidden="1"/>
    <cellStyle name="Hipervínculo visitado" xfId="9403" builtinId="9" hidden="1"/>
    <cellStyle name="Hipervínculo visitado" xfId="9405" builtinId="9" hidden="1"/>
    <cellStyle name="Hipervínculo visitado" xfId="9407" builtinId="9" hidden="1"/>
    <cellStyle name="Hipervínculo visitado" xfId="9409" builtinId="9" hidden="1"/>
    <cellStyle name="Hipervínculo visitado" xfId="9411" builtinId="9" hidden="1"/>
    <cellStyle name="Hipervínculo visitado" xfId="9413" builtinId="9" hidden="1"/>
    <cellStyle name="Hipervínculo visitado" xfId="9415" builtinId="9" hidden="1"/>
    <cellStyle name="Hipervínculo visitado" xfId="9417" builtinId="9" hidden="1"/>
    <cellStyle name="Hipervínculo visitado" xfId="9419" builtinId="9" hidden="1"/>
    <cellStyle name="Hipervínculo visitado" xfId="9421" builtinId="9" hidden="1"/>
    <cellStyle name="Hipervínculo visitado" xfId="9423" builtinId="9" hidden="1"/>
    <cellStyle name="Hipervínculo visitado" xfId="9425" builtinId="9" hidden="1"/>
    <cellStyle name="Hipervínculo visitado" xfId="9427" builtinId="9" hidden="1"/>
    <cellStyle name="Hipervínculo visitado" xfId="9429" builtinId="9" hidden="1"/>
    <cellStyle name="Hipervínculo visitado" xfId="9431" builtinId="9" hidden="1"/>
    <cellStyle name="Hipervínculo visitado" xfId="9433" builtinId="9" hidden="1"/>
    <cellStyle name="Hipervínculo visitado" xfId="9435" builtinId="9" hidden="1"/>
    <cellStyle name="Hipervínculo visitado" xfId="9437" builtinId="9" hidden="1"/>
    <cellStyle name="Hipervínculo visitado" xfId="9439" builtinId="9" hidden="1"/>
    <cellStyle name="Hipervínculo visitado" xfId="9441" builtinId="9" hidden="1"/>
    <cellStyle name="Hipervínculo visitado" xfId="9443" builtinId="9" hidden="1"/>
    <cellStyle name="Hipervínculo visitado" xfId="9445" builtinId="9" hidden="1"/>
    <cellStyle name="Hipervínculo visitado" xfId="9447" builtinId="9" hidden="1"/>
    <cellStyle name="Hipervínculo visitado" xfId="9449" builtinId="9" hidden="1"/>
    <cellStyle name="Hipervínculo visitado" xfId="9451" builtinId="9" hidden="1"/>
    <cellStyle name="Hipervínculo visitado" xfId="9453" builtinId="9" hidden="1"/>
    <cellStyle name="Hipervínculo visitado" xfId="9455" builtinId="9" hidden="1"/>
    <cellStyle name="Hipervínculo visitado" xfId="9457" builtinId="9" hidden="1"/>
    <cellStyle name="Hipervínculo visitado" xfId="9459" builtinId="9" hidden="1"/>
    <cellStyle name="Hipervínculo visitado" xfId="9461" builtinId="9" hidden="1"/>
    <cellStyle name="Hipervínculo visitado" xfId="9463" builtinId="9" hidden="1"/>
    <cellStyle name="Hipervínculo visitado" xfId="9465" builtinId="9" hidden="1"/>
    <cellStyle name="Hipervínculo visitado" xfId="9467" builtinId="9" hidden="1"/>
    <cellStyle name="Hipervínculo visitado" xfId="9469" builtinId="9" hidden="1"/>
    <cellStyle name="Hipervínculo visitado" xfId="9471" builtinId="9" hidden="1"/>
    <cellStyle name="Hipervínculo visitado" xfId="9473" builtinId="9" hidden="1"/>
    <cellStyle name="Hipervínculo visitado" xfId="9475" builtinId="9" hidden="1"/>
    <cellStyle name="Hipervínculo visitado" xfId="9477" builtinId="9" hidden="1"/>
    <cellStyle name="Hipervínculo visitado" xfId="9479" builtinId="9" hidden="1"/>
    <cellStyle name="Hipervínculo visitado" xfId="9481" builtinId="9" hidden="1"/>
    <cellStyle name="Hipervínculo visitado" xfId="9483" builtinId="9" hidden="1"/>
    <cellStyle name="Hipervínculo visitado" xfId="9485" builtinId="9" hidden="1"/>
    <cellStyle name="Hipervínculo visitado" xfId="9487" builtinId="9" hidden="1"/>
    <cellStyle name="Hipervínculo visitado" xfId="9489" builtinId="9" hidden="1"/>
    <cellStyle name="Hipervínculo visitado" xfId="9491" builtinId="9" hidden="1"/>
    <cellStyle name="Hipervínculo visitado" xfId="9493" builtinId="9" hidden="1"/>
    <cellStyle name="Hipervínculo visitado" xfId="9495" builtinId="9" hidden="1"/>
    <cellStyle name="Hipervínculo visitado" xfId="9497" builtinId="9" hidden="1"/>
    <cellStyle name="Hipervínculo visitado" xfId="9499" builtinId="9" hidden="1"/>
    <cellStyle name="Hipervínculo visitado" xfId="9501" builtinId="9" hidden="1"/>
    <cellStyle name="Hipervínculo visitado" xfId="9503" builtinId="9" hidden="1"/>
    <cellStyle name="Hipervínculo visitado" xfId="9505" builtinId="9" hidden="1"/>
    <cellStyle name="Hipervínculo visitado" xfId="9507" builtinId="9" hidden="1"/>
    <cellStyle name="Hipervínculo visitado" xfId="9509" builtinId="9" hidden="1"/>
    <cellStyle name="Hipervínculo visitado" xfId="9511" builtinId="9" hidden="1"/>
    <cellStyle name="Hipervínculo visitado" xfId="9513" builtinId="9" hidden="1"/>
    <cellStyle name="Hipervínculo visitado" xfId="9515" builtinId="9" hidden="1"/>
    <cellStyle name="Hipervínculo visitado" xfId="9517" builtinId="9" hidden="1"/>
    <cellStyle name="Hipervínculo visitado" xfId="9519" builtinId="9" hidden="1"/>
    <cellStyle name="Hipervínculo visitado" xfId="9521" builtinId="9" hidden="1"/>
    <cellStyle name="Hipervínculo visitado" xfId="9523" builtinId="9" hidden="1"/>
    <cellStyle name="Hipervínculo visitado" xfId="9525" builtinId="9" hidden="1"/>
    <cellStyle name="Hipervínculo visitado" xfId="9527" builtinId="9" hidden="1"/>
    <cellStyle name="Hipervínculo visitado" xfId="9529" builtinId="9" hidden="1"/>
    <cellStyle name="Hipervínculo visitado" xfId="9531" builtinId="9" hidden="1"/>
    <cellStyle name="Hipervínculo visitado" xfId="9533" builtinId="9" hidden="1"/>
    <cellStyle name="Hipervínculo visitado" xfId="9535" builtinId="9" hidden="1"/>
    <cellStyle name="Hipervínculo visitado" xfId="9537" builtinId="9" hidden="1"/>
    <cellStyle name="Hipervínculo visitado" xfId="9539" builtinId="9" hidden="1"/>
    <cellStyle name="Hipervínculo visitado" xfId="9541" builtinId="9" hidden="1"/>
    <cellStyle name="Hipervínculo visitado" xfId="9543" builtinId="9" hidden="1"/>
    <cellStyle name="Hipervínculo visitado" xfId="9545" builtinId="9" hidden="1"/>
    <cellStyle name="Hipervínculo visitado" xfId="9547" builtinId="9" hidden="1"/>
    <cellStyle name="Hipervínculo visitado" xfId="9549" builtinId="9" hidden="1"/>
    <cellStyle name="Hipervínculo visitado" xfId="9551" builtinId="9" hidden="1"/>
    <cellStyle name="Hipervínculo visitado" xfId="9553" builtinId="9" hidden="1"/>
    <cellStyle name="Hipervínculo visitado" xfId="9555" builtinId="9" hidden="1"/>
    <cellStyle name="Hipervínculo visitado" xfId="9557" builtinId="9" hidden="1"/>
    <cellStyle name="Hipervínculo visitado" xfId="9559" builtinId="9" hidden="1"/>
    <cellStyle name="Hipervínculo visitado" xfId="9561" builtinId="9" hidden="1"/>
    <cellStyle name="Hipervínculo visitado" xfId="9563" builtinId="9" hidden="1"/>
    <cellStyle name="Hipervínculo visitado" xfId="9565" builtinId="9" hidden="1"/>
    <cellStyle name="Hipervínculo visitado" xfId="9567" builtinId="9" hidden="1"/>
    <cellStyle name="Hipervínculo visitado" xfId="9569" builtinId="9" hidden="1"/>
    <cellStyle name="Hipervínculo visitado" xfId="9571" builtinId="9" hidden="1"/>
    <cellStyle name="Hipervínculo visitado" xfId="9573" builtinId="9" hidden="1"/>
    <cellStyle name="Hipervínculo visitado" xfId="9575" builtinId="9" hidden="1"/>
    <cellStyle name="Hipervínculo visitado" xfId="9577" builtinId="9" hidden="1"/>
    <cellStyle name="Hipervínculo visitado" xfId="9579" builtinId="9" hidden="1"/>
    <cellStyle name="Hipervínculo visitado" xfId="9581" builtinId="9" hidden="1"/>
    <cellStyle name="Hipervínculo visitado" xfId="9583" builtinId="9" hidden="1"/>
    <cellStyle name="Hipervínculo visitado" xfId="9585" builtinId="9" hidden="1"/>
    <cellStyle name="Hipervínculo visitado" xfId="9587" builtinId="9" hidden="1"/>
    <cellStyle name="Hipervínculo visitado" xfId="9589" builtinId="9" hidden="1"/>
    <cellStyle name="Hipervínculo visitado" xfId="9591" builtinId="9" hidden="1"/>
    <cellStyle name="Hipervínculo visitado" xfId="9593" builtinId="9" hidden="1"/>
    <cellStyle name="Hipervínculo visitado" xfId="9595" builtinId="9" hidden="1"/>
    <cellStyle name="Hipervínculo visitado" xfId="9597" builtinId="9" hidden="1"/>
    <cellStyle name="Hipervínculo visitado" xfId="9599" builtinId="9" hidden="1"/>
    <cellStyle name="Hipervínculo visitado" xfId="9601" builtinId="9" hidden="1"/>
    <cellStyle name="Hipervínculo visitado" xfId="9603" builtinId="9" hidden="1"/>
    <cellStyle name="Hipervínculo visitado" xfId="9605" builtinId="9" hidden="1"/>
    <cellStyle name="Hipervínculo visitado" xfId="9607" builtinId="9" hidden="1"/>
    <cellStyle name="Hipervínculo visitado" xfId="9609" builtinId="9" hidden="1"/>
    <cellStyle name="Hipervínculo visitado" xfId="9611" builtinId="9" hidden="1"/>
    <cellStyle name="Hipervínculo visitado" xfId="9613" builtinId="9" hidden="1"/>
    <cellStyle name="Hipervínculo visitado" xfId="9615" builtinId="9" hidden="1"/>
    <cellStyle name="Hipervínculo visitado" xfId="9617" builtinId="9" hidden="1"/>
    <cellStyle name="Hipervínculo visitado" xfId="9619" builtinId="9" hidden="1"/>
    <cellStyle name="Hipervínculo visitado" xfId="9621" builtinId="9" hidden="1"/>
    <cellStyle name="Hipervínculo visitado" xfId="9623" builtinId="9" hidden="1"/>
    <cellStyle name="Hipervínculo visitado" xfId="9625" builtinId="9" hidden="1"/>
    <cellStyle name="Hipervínculo visitado" xfId="9627" builtinId="9" hidden="1"/>
    <cellStyle name="Hipervínculo visitado" xfId="9629" builtinId="9" hidden="1"/>
    <cellStyle name="Hipervínculo visitado" xfId="9631" builtinId="9" hidden="1"/>
    <cellStyle name="Hipervínculo visitado" xfId="9633" builtinId="9" hidden="1"/>
    <cellStyle name="Hipervínculo visitado" xfId="9635" builtinId="9" hidden="1"/>
    <cellStyle name="Hipervínculo visitado" xfId="9637" builtinId="9" hidden="1"/>
    <cellStyle name="Hipervínculo visitado" xfId="9639" builtinId="9" hidden="1"/>
    <cellStyle name="Hipervínculo visitado" xfId="9641" builtinId="9" hidden="1"/>
    <cellStyle name="Hipervínculo visitado" xfId="9643" builtinId="9" hidden="1"/>
    <cellStyle name="Hipervínculo visitado" xfId="9645" builtinId="9" hidden="1"/>
    <cellStyle name="Hipervínculo visitado" xfId="9647" builtinId="9" hidden="1"/>
    <cellStyle name="Hipervínculo visitado" xfId="9649" builtinId="9" hidden="1"/>
    <cellStyle name="Hipervínculo visitado" xfId="9651" builtinId="9" hidden="1"/>
    <cellStyle name="Hipervínculo visitado" xfId="9653" builtinId="9" hidden="1"/>
    <cellStyle name="Hipervínculo visitado" xfId="9655" builtinId="9" hidden="1"/>
    <cellStyle name="Hipervínculo visitado" xfId="9657" builtinId="9" hidden="1"/>
    <cellStyle name="Hipervínculo visitado" xfId="9659" builtinId="9" hidden="1"/>
    <cellStyle name="Hipervínculo visitado" xfId="9661" builtinId="9" hidden="1"/>
    <cellStyle name="Hipervínculo visitado" xfId="9663" builtinId="9" hidden="1"/>
    <cellStyle name="Hipervínculo visitado" xfId="9665" builtinId="9" hidden="1"/>
    <cellStyle name="Hipervínculo visitado" xfId="9667" builtinId="9" hidden="1"/>
    <cellStyle name="Hipervínculo visitado" xfId="9669" builtinId="9" hidden="1"/>
    <cellStyle name="Hipervínculo visitado" xfId="9671" builtinId="9" hidden="1"/>
    <cellStyle name="Hipervínculo visitado" xfId="9673" builtinId="9" hidden="1"/>
    <cellStyle name="Hipervínculo visitado" xfId="9675" builtinId="9" hidden="1"/>
    <cellStyle name="Hipervínculo visitado" xfId="9677" builtinId="9" hidden="1"/>
    <cellStyle name="Hipervínculo visitado" xfId="9679" builtinId="9" hidden="1"/>
    <cellStyle name="Hipervínculo visitado" xfId="9681" builtinId="9" hidden="1"/>
    <cellStyle name="Hipervínculo visitado" xfId="9683" builtinId="9" hidden="1"/>
    <cellStyle name="Hipervínculo visitado" xfId="9685" builtinId="9" hidden="1"/>
    <cellStyle name="Hipervínculo visitado" xfId="9687" builtinId="9" hidden="1"/>
    <cellStyle name="Hipervínculo visitado" xfId="9689" builtinId="9" hidden="1"/>
    <cellStyle name="Hipervínculo visitado" xfId="9691" builtinId="9" hidden="1"/>
    <cellStyle name="Hipervínculo visitado" xfId="9693" builtinId="9" hidden="1"/>
    <cellStyle name="Hipervínculo visitado" xfId="9695" builtinId="9" hidden="1"/>
    <cellStyle name="Hipervínculo visitado" xfId="9697" builtinId="9" hidden="1"/>
    <cellStyle name="Hipervínculo visitado" xfId="9699" builtinId="9" hidden="1"/>
    <cellStyle name="Hipervínculo visitado" xfId="9701" builtinId="9" hidden="1"/>
    <cellStyle name="Hipervínculo visitado" xfId="9703" builtinId="9" hidden="1"/>
    <cellStyle name="Hipervínculo visitado" xfId="9705" builtinId="9" hidden="1"/>
    <cellStyle name="Hipervínculo visitado" xfId="9707" builtinId="9" hidden="1"/>
    <cellStyle name="Hipervínculo visitado" xfId="9709" builtinId="9" hidden="1"/>
    <cellStyle name="Hipervínculo visitado" xfId="9711" builtinId="9" hidden="1"/>
    <cellStyle name="Hipervínculo visitado" xfId="9713" builtinId="9" hidden="1"/>
    <cellStyle name="Hipervínculo visitado" xfId="9715" builtinId="9" hidden="1"/>
    <cellStyle name="Hipervínculo visitado" xfId="9717" builtinId="9" hidden="1"/>
    <cellStyle name="Hipervínculo visitado" xfId="9719" builtinId="9" hidden="1"/>
    <cellStyle name="Hipervínculo visitado" xfId="9721" builtinId="9" hidden="1"/>
    <cellStyle name="Hipervínculo visitado" xfId="9723" builtinId="9" hidden="1"/>
    <cellStyle name="Hipervínculo visitado" xfId="9725" builtinId="9" hidden="1"/>
    <cellStyle name="Hipervínculo visitado" xfId="9727" builtinId="9" hidden="1"/>
    <cellStyle name="Hipervínculo visitado" xfId="9729" builtinId="9" hidden="1"/>
    <cellStyle name="Hipervínculo visitado" xfId="9731" builtinId="9" hidden="1"/>
    <cellStyle name="Hipervínculo visitado" xfId="9733" builtinId="9" hidden="1"/>
    <cellStyle name="Hipervínculo visitado" xfId="9735" builtinId="9" hidden="1"/>
    <cellStyle name="Hipervínculo visitado" xfId="9737" builtinId="9" hidden="1"/>
    <cellStyle name="Hipervínculo visitado" xfId="9739" builtinId="9" hidden="1"/>
    <cellStyle name="Hipervínculo visitado" xfId="9741" builtinId="9" hidden="1"/>
    <cellStyle name="Hipervínculo visitado" xfId="9743" builtinId="9" hidden="1"/>
    <cellStyle name="Hipervínculo visitado" xfId="9745" builtinId="9" hidden="1"/>
    <cellStyle name="Hipervínculo visitado" xfId="9747" builtinId="9" hidden="1"/>
    <cellStyle name="Hipervínculo visitado" xfId="9749" builtinId="9" hidden="1"/>
    <cellStyle name="Hipervínculo visitado" xfId="9751" builtinId="9" hidden="1"/>
    <cellStyle name="Hipervínculo visitado" xfId="9753" builtinId="9" hidden="1"/>
    <cellStyle name="Hipervínculo visitado" xfId="9755" builtinId="9" hidden="1"/>
    <cellStyle name="Hipervínculo visitado" xfId="9757" builtinId="9" hidden="1"/>
    <cellStyle name="Hipervínculo visitado" xfId="9759" builtinId="9" hidden="1"/>
    <cellStyle name="Hipervínculo visitado" xfId="9761" builtinId="9" hidden="1"/>
    <cellStyle name="Hipervínculo visitado" xfId="9763" builtinId="9" hidden="1"/>
    <cellStyle name="Hipervínculo visitado" xfId="9765" builtinId="9" hidden="1"/>
    <cellStyle name="Hipervínculo visitado" xfId="9767" builtinId="9" hidden="1"/>
    <cellStyle name="Hipervínculo visitado" xfId="9769" builtinId="9" hidden="1"/>
    <cellStyle name="Hipervínculo visitado" xfId="9771" builtinId="9" hidden="1"/>
    <cellStyle name="Hipervínculo visitado" xfId="9773" builtinId="9" hidden="1"/>
    <cellStyle name="Hipervínculo visitado" xfId="9775" builtinId="9" hidden="1"/>
    <cellStyle name="Hipervínculo visitado" xfId="9777" builtinId="9" hidden="1"/>
    <cellStyle name="Hipervínculo visitado" xfId="9779" builtinId="9" hidden="1"/>
    <cellStyle name="Hipervínculo visitado" xfId="9781" builtinId="9" hidden="1"/>
    <cellStyle name="Hipervínculo visitado" xfId="9783" builtinId="9" hidden="1"/>
    <cellStyle name="Hipervínculo visitado" xfId="9785" builtinId="9" hidden="1"/>
    <cellStyle name="Hipervínculo visitado" xfId="9787" builtinId="9" hidden="1"/>
    <cellStyle name="Hipervínculo visitado" xfId="9789" builtinId="9" hidden="1"/>
    <cellStyle name="Hipervínculo visitado" xfId="9791" builtinId="9" hidden="1"/>
    <cellStyle name="Hipervínculo visitado" xfId="9793" builtinId="9" hidden="1"/>
    <cellStyle name="Hipervínculo visitado" xfId="9795" builtinId="9" hidden="1"/>
    <cellStyle name="Hipervínculo visitado" xfId="9797" builtinId="9" hidden="1"/>
    <cellStyle name="Hipervínculo visitado" xfId="9799" builtinId="9" hidden="1"/>
    <cellStyle name="Hipervínculo visitado" xfId="9801" builtinId="9" hidden="1"/>
    <cellStyle name="Hipervínculo visitado" xfId="9803" builtinId="9" hidden="1"/>
    <cellStyle name="Hipervínculo visitado" xfId="9805" builtinId="9" hidden="1"/>
    <cellStyle name="Hipervínculo visitado" xfId="9807" builtinId="9" hidden="1"/>
    <cellStyle name="Hipervínculo visitado" xfId="9809" builtinId="9" hidden="1"/>
    <cellStyle name="Hipervínculo visitado" xfId="9811" builtinId="9" hidden="1"/>
    <cellStyle name="Hipervínculo visitado" xfId="9813" builtinId="9" hidden="1"/>
    <cellStyle name="Hipervínculo visitado" xfId="9815" builtinId="9" hidden="1"/>
    <cellStyle name="Hipervínculo visitado" xfId="9817" builtinId="9" hidden="1"/>
    <cellStyle name="Hipervínculo visitado" xfId="9819" builtinId="9" hidden="1"/>
    <cellStyle name="Hipervínculo visitado" xfId="9821" builtinId="9" hidden="1"/>
    <cellStyle name="Hipervínculo visitado" xfId="9823" builtinId="9" hidden="1"/>
    <cellStyle name="Hipervínculo visitado" xfId="9825" builtinId="9" hidden="1"/>
    <cellStyle name="Hipervínculo visitado" xfId="9827" builtinId="9" hidden="1"/>
    <cellStyle name="Hipervínculo visitado" xfId="9829" builtinId="9" hidden="1"/>
    <cellStyle name="Hipervínculo visitado" xfId="9831" builtinId="9" hidden="1"/>
    <cellStyle name="Hipervínculo visitado" xfId="9833" builtinId="9" hidden="1"/>
    <cellStyle name="Hipervínculo visitado" xfId="9835" builtinId="9" hidden="1"/>
    <cellStyle name="Hipervínculo visitado" xfId="9837" builtinId="9" hidden="1"/>
    <cellStyle name="Hipervínculo visitado" xfId="9839" builtinId="9" hidden="1"/>
    <cellStyle name="Hipervínculo visitado" xfId="9841" builtinId="9" hidden="1"/>
    <cellStyle name="Hipervínculo visitado" xfId="9843" builtinId="9" hidden="1"/>
    <cellStyle name="Hipervínculo visitado" xfId="9845" builtinId="9" hidden="1"/>
    <cellStyle name="Hipervínculo visitado" xfId="9847" builtinId="9" hidden="1"/>
    <cellStyle name="Hipervínculo visitado" xfId="9849" builtinId="9" hidden="1"/>
    <cellStyle name="Hipervínculo visitado" xfId="9851" builtinId="9" hidden="1"/>
    <cellStyle name="Hipervínculo visitado" xfId="9853" builtinId="9" hidden="1"/>
    <cellStyle name="Hipervínculo visitado" xfId="9855" builtinId="9" hidden="1"/>
    <cellStyle name="Hipervínculo visitado" xfId="9857" builtinId="9" hidden="1"/>
    <cellStyle name="Hipervínculo visitado" xfId="9859" builtinId="9" hidden="1"/>
    <cellStyle name="Hipervínculo visitado" xfId="9861" builtinId="9" hidden="1"/>
    <cellStyle name="Hipervínculo visitado" xfId="9863" builtinId="9" hidden="1"/>
    <cellStyle name="Hipervínculo visitado" xfId="9865" builtinId="9" hidden="1"/>
    <cellStyle name="Hipervínculo visitado" xfId="9867" builtinId="9" hidden="1"/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11204</xdr:colOff>
      <xdr:row>47</xdr:row>
      <xdr:rowOff>44824</xdr:rowOff>
    </xdr:from>
    <xdr:to>
      <xdr:col>9</xdr:col>
      <xdr:colOff>100851</xdr:colOff>
      <xdr:row>52</xdr:row>
      <xdr:rowOff>156883</xdr:rowOff>
    </xdr:to>
    <xdr:sp macro="" textlink="">
      <xdr:nvSpPr>
        <xdr:cNvPr id="2" name="CuadroTexto 1"/>
        <xdr:cNvSpPr txBox="1"/>
      </xdr:nvSpPr>
      <xdr:spPr>
        <a:xfrm>
          <a:off x="3720351" y="8998324"/>
          <a:ext cx="4202206" cy="106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DUDA</a:t>
          </a:r>
          <a:r>
            <a:rPr lang="es-ES" sz="1100" baseline="0"/>
            <a:t> en C/N entrada (db) ¿Hay que incluir la ganancia dRef. 790201e la antena?</a:t>
          </a:r>
        </a:p>
        <a:p>
          <a:r>
            <a:rPr lang="es-ES" sz="1100" baseline="0"/>
            <a:t>Incluir las perdidas atmosféricas. Para el caso de satélite.</a:t>
          </a:r>
        </a:p>
        <a:p>
          <a:r>
            <a:rPr lang="es-ES" sz="1100" baseline="0"/>
            <a:t>Digital. Estamos viendo analógico.</a:t>
          </a:r>
        </a:p>
        <a:p>
          <a:endParaRPr lang="es-ES" sz="1100" baseline="0"/>
        </a:p>
      </xdr:txBody>
    </xdr:sp>
    <xdr:clientData/>
  </xdr:twoCellAnchor>
  <xdr:twoCellAnchor>
    <xdr:from>
      <xdr:col>8</xdr:col>
      <xdr:colOff>253251</xdr:colOff>
      <xdr:row>10</xdr:row>
      <xdr:rowOff>17930</xdr:rowOff>
    </xdr:from>
    <xdr:to>
      <xdr:col>13</xdr:col>
      <xdr:colOff>645457</xdr:colOff>
      <xdr:row>15</xdr:row>
      <xdr:rowOff>129989</xdr:rowOff>
    </xdr:to>
    <xdr:sp macro="" textlink="">
      <xdr:nvSpPr>
        <xdr:cNvPr id="3" name="CuadroTexto 2"/>
        <xdr:cNvSpPr txBox="1"/>
      </xdr:nvSpPr>
      <xdr:spPr>
        <a:xfrm>
          <a:off x="7312957" y="1922930"/>
          <a:ext cx="4202206" cy="106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La estratégia a seguir es halla la ganancia</a:t>
          </a:r>
          <a:r>
            <a:rPr lang="es-ES" sz="1100" baseline="0"/>
            <a:t> total requerida. Restarla la ganancia máxima de amplificación y la ganancia del LNB y obtener la gaanancia mínima de antena </a:t>
          </a:r>
        </a:p>
        <a:p>
          <a:endParaRPr lang="es-E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lpeol/Desktop/acceso/ProblemaI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DifusionRTV"/>
      <sheetName val="CabeceraCaptacion"/>
      <sheetName val="Hoja3"/>
    </sheetNames>
    <sheetDataSet>
      <sheetData sheetId="0">
        <row r="62">
          <cell r="E62">
            <v>38.620000000000005</v>
          </cell>
          <cell r="F62">
            <v>38.94</v>
          </cell>
          <cell r="H62">
            <v>40.395000000000003</v>
          </cell>
          <cell r="J62">
            <v>42.024999999999999</v>
          </cell>
        </row>
        <row r="63">
          <cell r="E63">
            <v>39.570999999999998</v>
          </cell>
          <cell r="F63">
            <v>39.875</v>
          </cell>
          <cell r="H63">
            <v>41.255000000000003</v>
          </cell>
          <cell r="J63">
            <v>42.814999999999998</v>
          </cell>
        </row>
        <row r="64">
          <cell r="E64">
            <v>35.783999999999999</v>
          </cell>
          <cell r="F64">
            <v>36.103999999999999</v>
          </cell>
          <cell r="H64">
            <v>37.531999999999996</v>
          </cell>
          <cell r="J64">
            <v>40.72</v>
          </cell>
        </row>
        <row r="65">
          <cell r="E65">
            <v>39.077999999999996</v>
          </cell>
          <cell r="F65">
            <v>39.494</v>
          </cell>
          <cell r="H65">
            <v>41.372</v>
          </cell>
          <cell r="J65">
            <v>45.480000000000004</v>
          </cell>
        </row>
        <row r="66">
          <cell r="E66">
            <v>36.795000000000002</v>
          </cell>
          <cell r="F66">
            <v>37.162999999999997</v>
          </cell>
          <cell r="H66">
            <v>38.789000000000001</v>
          </cell>
          <cell r="J66">
            <v>43.344999999999999</v>
          </cell>
        </row>
        <row r="67">
          <cell r="E67">
            <v>40.088999999999999</v>
          </cell>
          <cell r="F67">
            <v>40.552999999999997</v>
          </cell>
          <cell r="H67">
            <v>42.629000000000005</v>
          </cell>
          <cell r="J67">
            <v>48.105000000000004</v>
          </cell>
        </row>
        <row r="68">
          <cell r="E68">
            <v>32.805999999999997</v>
          </cell>
          <cell r="F68">
            <v>33.222000000000001</v>
          </cell>
          <cell r="H68">
            <v>35.045999999999999</v>
          </cell>
          <cell r="J68">
            <v>40.97</v>
          </cell>
        </row>
        <row r="69">
          <cell r="E69">
            <v>36.1</v>
          </cell>
          <cell r="F69">
            <v>36.612000000000002</v>
          </cell>
          <cell r="H69">
            <v>38.885999999999996</v>
          </cell>
          <cell r="J69">
            <v>45.730000000000004</v>
          </cell>
        </row>
        <row r="70">
          <cell r="E70">
            <v>34.317</v>
          </cell>
          <cell r="F70">
            <v>34.780999999999999</v>
          </cell>
          <cell r="H70">
            <v>36.802999999999997</v>
          </cell>
          <cell r="J70">
            <v>43.695</v>
          </cell>
        </row>
        <row r="71">
          <cell r="E71">
            <v>37.610999999999997</v>
          </cell>
          <cell r="F71">
            <v>38.170999999999999</v>
          </cell>
          <cell r="H71">
            <v>40.643000000000001</v>
          </cell>
          <cell r="J71">
            <v>48.454999999999998</v>
          </cell>
        </row>
        <row r="72">
          <cell r="E72">
            <v>30.828000000000003</v>
          </cell>
          <cell r="F72">
            <v>31.340000000000003</v>
          </cell>
          <cell r="H72">
            <v>33.56</v>
          </cell>
          <cell r="J72">
            <v>41.42</v>
          </cell>
        </row>
        <row r="73">
          <cell r="E73">
            <v>34.122</v>
          </cell>
          <cell r="F73">
            <v>34.730000000000004</v>
          </cell>
          <cell r="H73">
            <v>37.4</v>
          </cell>
          <cell r="J73">
            <v>46.18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topLeftCell="A25" zoomScale="70" zoomScaleNormal="70" workbookViewId="0">
      <selection activeCell="G19" sqref="G19"/>
    </sheetView>
  </sheetViews>
  <sheetFormatPr baseColWidth="10" defaultRowHeight="15" x14ac:dyDescent="0.25"/>
  <cols>
    <col min="1" max="1" width="32.5703125" customWidth="1"/>
    <col min="2" max="3" width="18.85546875" customWidth="1"/>
    <col min="4" max="4" width="17.85546875" customWidth="1"/>
    <col min="5" max="6" width="18.85546875" customWidth="1"/>
    <col min="7" max="13" width="14.140625" customWidth="1"/>
    <col min="14" max="14" width="16.5703125" customWidth="1"/>
    <col min="15" max="15" width="15.71093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4">
        <v>47</v>
      </c>
      <c r="H1" s="4">
        <v>100</v>
      </c>
      <c r="I1" s="4">
        <v>230</v>
      </c>
      <c r="J1" s="4">
        <v>470</v>
      </c>
      <c r="K1" s="4">
        <v>862</v>
      </c>
      <c r="L1" s="4">
        <v>950</v>
      </c>
      <c r="M1" s="4">
        <v>2150</v>
      </c>
    </row>
    <row r="2" spans="1:16" x14ac:dyDescent="0.25">
      <c r="B2" s="48"/>
      <c r="C2" s="48"/>
      <c r="D2" s="48"/>
      <c r="E2" s="48"/>
      <c r="G2" s="122" t="s">
        <v>3</v>
      </c>
      <c r="H2" s="122"/>
      <c r="I2" s="122"/>
      <c r="J2" s="122"/>
      <c r="K2" s="122"/>
      <c r="L2" s="122" t="s">
        <v>2</v>
      </c>
      <c r="M2" s="122"/>
    </row>
    <row r="3" spans="1:16" x14ac:dyDescent="0.25">
      <c r="A3" s="2"/>
      <c r="B3" s="32"/>
      <c r="C3" s="32"/>
      <c r="D3" s="33"/>
      <c r="E3" s="33"/>
      <c r="F3" s="3"/>
      <c r="G3" s="3"/>
      <c r="H3" s="3"/>
      <c r="I3" s="3"/>
      <c r="J3" s="3"/>
      <c r="K3" s="3"/>
      <c r="L3" s="3"/>
      <c r="M3" s="3"/>
    </row>
    <row r="4" spans="1:16" x14ac:dyDescent="0.25">
      <c r="A4" s="126" t="s">
        <v>55</v>
      </c>
      <c r="B4" s="124" t="s">
        <v>1</v>
      </c>
      <c r="C4" s="125"/>
      <c r="D4" s="49"/>
      <c r="E4" s="49"/>
      <c r="F4" s="11"/>
      <c r="G4" s="3"/>
      <c r="H4" s="3"/>
      <c r="I4" s="3"/>
      <c r="J4" s="3"/>
      <c r="K4" s="3"/>
      <c r="L4" s="3"/>
      <c r="M4" s="3"/>
    </row>
    <row r="5" spans="1:16" x14ac:dyDescent="0.25">
      <c r="A5" s="127"/>
      <c r="B5" s="20" t="s">
        <v>3</v>
      </c>
      <c r="C5" s="20" t="s">
        <v>2</v>
      </c>
      <c r="D5" s="78" t="s">
        <v>67</v>
      </c>
      <c r="E5" s="50"/>
      <c r="N5" t="s">
        <v>83</v>
      </c>
    </row>
    <row r="6" spans="1:16" x14ac:dyDescent="0.25">
      <c r="A6" s="37" t="s">
        <v>77</v>
      </c>
      <c r="B6" s="38">
        <v>0.25</v>
      </c>
      <c r="C6" s="38">
        <v>0.4</v>
      </c>
      <c r="D6" s="79" t="s">
        <v>70</v>
      </c>
      <c r="E6" s="38"/>
      <c r="F6" s="38" t="s">
        <v>25</v>
      </c>
      <c r="G6" s="39">
        <v>1.1000000000000001</v>
      </c>
      <c r="H6" s="39">
        <v>1.1000000000000001</v>
      </c>
      <c r="I6" s="39">
        <v>1.1000000000000001</v>
      </c>
      <c r="J6" s="39">
        <v>1.1000000000000001</v>
      </c>
      <c r="K6" s="39">
        <v>1.1000000000000001</v>
      </c>
      <c r="L6" s="39">
        <v>1.7</v>
      </c>
      <c r="M6" s="40">
        <v>2.1</v>
      </c>
      <c r="N6">
        <f>G7-G6</f>
        <v>8.9</v>
      </c>
      <c r="O6" s="12"/>
      <c r="P6" s="12"/>
    </row>
    <row r="7" spans="1:16" s="12" customFormat="1" x14ac:dyDescent="0.25">
      <c r="A7" s="41"/>
      <c r="B7" s="5">
        <v>0.7</v>
      </c>
      <c r="C7" s="5">
        <v>0.7</v>
      </c>
      <c r="D7" s="22"/>
      <c r="E7" s="5"/>
      <c r="F7" s="5" t="s">
        <v>26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42">
        <v>10</v>
      </c>
    </row>
    <row r="8" spans="1:16" x14ac:dyDescent="0.25">
      <c r="A8" s="37" t="s">
        <v>22</v>
      </c>
      <c r="B8" s="38">
        <v>0.25</v>
      </c>
      <c r="C8" s="38">
        <v>0.4</v>
      </c>
      <c r="D8" s="79" t="s">
        <v>69</v>
      </c>
      <c r="E8" s="38"/>
      <c r="F8" s="38" t="s">
        <v>25</v>
      </c>
      <c r="G8" s="39">
        <v>1.6</v>
      </c>
      <c r="H8" s="39">
        <v>1.6</v>
      </c>
      <c r="I8" s="39">
        <v>1.6</v>
      </c>
      <c r="J8" s="39">
        <v>1.6</v>
      </c>
      <c r="K8" s="39">
        <v>1.6</v>
      </c>
      <c r="L8" s="39">
        <v>2</v>
      </c>
      <c r="M8" s="40">
        <v>2.1</v>
      </c>
      <c r="N8">
        <f>G9-G8</f>
        <v>13.4</v>
      </c>
    </row>
    <row r="9" spans="1:16" s="12" customFormat="1" x14ac:dyDescent="0.25">
      <c r="A9" s="43"/>
      <c r="B9" s="44">
        <v>0.7</v>
      </c>
      <c r="C9" s="44">
        <v>0.7</v>
      </c>
      <c r="D9" s="44"/>
      <c r="E9" s="44"/>
      <c r="F9" s="44" t="s">
        <v>26</v>
      </c>
      <c r="G9" s="45">
        <v>15</v>
      </c>
      <c r="H9" s="45">
        <v>15</v>
      </c>
      <c r="I9" s="45">
        <v>15</v>
      </c>
      <c r="J9" s="45">
        <v>15</v>
      </c>
      <c r="K9" s="45">
        <v>15</v>
      </c>
      <c r="L9" s="45">
        <v>15</v>
      </c>
      <c r="M9" s="46">
        <v>15</v>
      </c>
    </row>
    <row r="10" spans="1:16" x14ac:dyDescent="0.25">
      <c r="A10" s="41" t="s">
        <v>23</v>
      </c>
      <c r="B10" s="5">
        <v>0.25</v>
      </c>
      <c r="C10" s="5">
        <v>0.4</v>
      </c>
      <c r="D10" s="77" t="s">
        <v>71</v>
      </c>
      <c r="E10" s="5"/>
      <c r="F10" s="5" t="s">
        <v>25</v>
      </c>
      <c r="G10" s="6">
        <v>1.1000000000000001</v>
      </c>
      <c r="H10" s="6">
        <v>1.1000000000000001</v>
      </c>
      <c r="I10" s="6">
        <v>1.1000000000000001</v>
      </c>
      <c r="J10" s="6">
        <v>1.1000000000000001</v>
      </c>
      <c r="K10" s="6">
        <v>1.1000000000000001</v>
      </c>
      <c r="L10" s="6">
        <v>1.9</v>
      </c>
      <c r="M10" s="42">
        <v>2.1</v>
      </c>
      <c r="N10">
        <f>G11-G10</f>
        <v>18.899999999999999</v>
      </c>
    </row>
    <row r="11" spans="1:16" s="12" customFormat="1" x14ac:dyDescent="0.25">
      <c r="A11" s="41"/>
      <c r="B11" s="5">
        <v>0.7</v>
      </c>
      <c r="C11" s="5">
        <v>0.7</v>
      </c>
      <c r="D11" s="5"/>
      <c r="E11" s="5"/>
      <c r="F11" s="5" t="s">
        <v>26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42">
        <v>20</v>
      </c>
    </row>
    <row r="12" spans="1:16" x14ac:dyDescent="0.25">
      <c r="A12" s="37" t="s">
        <v>24</v>
      </c>
      <c r="B12" s="38">
        <v>0.25</v>
      </c>
      <c r="C12" s="47">
        <v>0.4</v>
      </c>
      <c r="D12" s="79" t="s">
        <v>72</v>
      </c>
      <c r="E12" s="38"/>
      <c r="F12" s="38" t="s">
        <v>25</v>
      </c>
      <c r="G12" s="39">
        <v>1.1000000000000001</v>
      </c>
      <c r="H12" s="39">
        <v>1.1000000000000001</v>
      </c>
      <c r="I12" s="39">
        <v>1.1000000000000001</v>
      </c>
      <c r="J12" s="39">
        <v>1.1000000000000001</v>
      </c>
      <c r="K12" s="39">
        <v>1.1000000000000001</v>
      </c>
      <c r="L12" s="39">
        <v>1.9</v>
      </c>
      <c r="M12" s="40">
        <v>2.5</v>
      </c>
      <c r="N12">
        <f>G13-G12</f>
        <v>23.9</v>
      </c>
    </row>
    <row r="13" spans="1:16" s="12" customFormat="1" x14ac:dyDescent="0.25">
      <c r="A13" s="43"/>
      <c r="B13" s="44">
        <v>0.7</v>
      </c>
      <c r="C13" s="44">
        <v>0.7</v>
      </c>
      <c r="D13" s="44"/>
      <c r="E13" s="44"/>
      <c r="F13" s="44" t="s">
        <v>26</v>
      </c>
      <c r="G13" s="45">
        <v>25</v>
      </c>
      <c r="H13" s="45">
        <v>25</v>
      </c>
      <c r="I13" s="45">
        <v>25</v>
      </c>
      <c r="J13" s="45">
        <v>25</v>
      </c>
      <c r="K13" s="45">
        <v>25</v>
      </c>
      <c r="L13" s="45">
        <v>25</v>
      </c>
      <c r="M13" s="46">
        <v>25</v>
      </c>
    </row>
    <row r="14" spans="1:16" s="12" customFormat="1" x14ac:dyDescent="0.25">
      <c r="A14" s="39" t="s">
        <v>78</v>
      </c>
      <c r="B14" s="47">
        <v>0.25</v>
      </c>
      <c r="C14" s="47">
        <v>0.4</v>
      </c>
      <c r="D14" s="79" t="s">
        <v>79</v>
      </c>
      <c r="E14" s="38"/>
      <c r="F14" s="47" t="s">
        <v>25</v>
      </c>
      <c r="G14" s="39">
        <v>1.1000000000000001</v>
      </c>
      <c r="H14" s="39">
        <v>1.1000000000000001</v>
      </c>
      <c r="I14" s="39">
        <v>1.1000000000000001</v>
      </c>
      <c r="J14" s="39">
        <v>1.1000000000000001</v>
      </c>
      <c r="K14" s="39">
        <v>1.1000000000000001</v>
      </c>
      <c r="L14" s="39">
        <v>1.3</v>
      </c>
      <c r="M14" s="39">
        <v>2</v>
      </c>
      <c r="N14" s="12">
        <f>G15-G14</f>
        <v>18.899999999999999</v>
      </c>
    </row>
    <row r="15" spans="1:16" s="12" customFormat="1" x14ac:dyDescent="0.25">
      <c r="A15" s="45"/>
      <c r="B15" s="81">
        <v>0.7</v>
      </c>
      <c r="C15" s="81">
        <v>0.7</v>
      </c>
      <c r="D15" s="44"/>
      <c r="E15" s="44"/>
      <c r="F15" s="81" t="s">
        <v>26</v>
      </c>
      <c r="G15" s="45">
        <v>20</v>
      </c>
      <c r="H15" s="45">
        <v>20</v>
      </c>
      <c r="I15" s="45">
        <v>20</v>
      </c>
      <c r="J15" s="45">
        <v>20</v>
      </c>
      <c r="K15" s="45">
        <v>20</v>
      </c>
      <c r="L15" s="45">
        <v>20</v>
      </c>
      <c r="M15" s="45">
        <v>20</v>
      </c>
    </row>
    <row r="16" spans="1:16" s="12" customFormat="1" x14ac:dyDescent="0.25">
      <c r="A16" s="39" t="s">
        <v>80</v>
      </c>
      <c r="B16" s="47">
        <v>0.25</v>
      </c>
      <c r="C16" s="47">
        <v>0.4</v>
      </c>
      <c r="D16" s="79" t="s">
        <v>81</v>
      </c>
      <c r="E16" s="38"/>
      <c r="F16" s="47" t="s">
        <v>25</v>
      </c>
      <c r="G16" s="39">
        <v>2.2999999999999998</v>
      </c>
      <c r="H16" s="39">
        <v>2.2999999999999998</v>
      </c>
      <c r="I16" s="39">
        <v>2.2999999999999998</v>
      </c>
      <c r="J16" s="39">
        <v>2.2999999999999998</v>
      </c>
      <c r="K16" s="39">
        <v>2.2999999999999998</v>
      </c>
      <c r="L16" s="39">
        <v>3</v>
      </c>
      <c r="M16" s="39">
        <v>3.3</v>
      </c>
      <c r="N16" s="12">
        <f>G17-G16</f>
        <v>7.7</v>
      </c>
    </row>
    <row r="17" spans="1:22" s="12" customFormat="1" x14ac:dyDescent="0.25">
      <c r="A17" s="45"/>
      <c r="B17" s="81">
        <v>0.7</v>
      </c>
      <c r="C17" s="81">
        <v>0.7</v>
      </c>
      <c r="D17" s="44"/>
      <c r="E17" s="44"/>
      <c r="F17" s="81" t="s">
        <v>26</v>
      </c>
      <c r="G17" s="45">
        <v>10</v>
      </c>
      <c r="H17" s="45">
        <v>10</v>
      </c>
      <c r="I17" s="45">
        <v>10</v>
      </c>
      <c r="J17" s="45">
        <v>10</v>
      </c>
      <c r="K17" s="45">
        <v>10</v>
      </c>
      <c r="L17" s="45">
        <v>10</v>
      </c>
      <c r="M17" s="45">
        <v>10</v>
      </c>
    </row>
    <row r="18" spans="1:22" s="27" customFormat="1" x14ac:dyDescent="0.25">
      <c r="A18" s="6"/>
    </row>
    <row r="19" spans="1:22" x14ac:dyDescent="0.25">
      <c r="A19" s="121" t="s">
        <v>56</v>
      </c>
      <c r="B19" s="123" t="s">
        <v>1</v>
      </c>
      <c r="C19" s="123"/>
      <c r="D19" s="8"/>
      <c r="E19" s="8"/>
    </row>
    <row r="20" spans="1:22" x14ac:dyDescent="0.25">
      <c r="A20" s="121"/>
      <c r="B20" s="20" t="s">
        <v>3</v>
      </c>
      <c r="C20" s="20" t="s">
        <v>2</v>
      </c>
      <c r="D20" s="75" t="s">
        <v>66</v>
      </c>
    </row>
    <row r="21" spans="1:22" x14ac:dyDescent="0.25">
      <c r="A21" s="6" t="s">
        <v>4</v>
      </c>
      <c r="B21">
        <v>0.25</v>
      </c>
      <c r="C21">
        <v>0.5</v>
      </c>
      <c r="D21" s="75" t="s">
        <v>68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</row>
    <row r="22" spans="1:22" ht="15.75" x14ac:dyDescent="0.25">
      <c r="A22" s="6" t="s">
        <v>10</v>
      </c>
      <c r="B22">
        <v>0.25</v>
      </c>
      <c r="C22">
        <v>0.5</v>
      </c>
      <c r="D22" s="95" t="s">
        <v>98</v>
      </c>
      <c r="G22">
        <v>3.4</v>
      </c>
      <c r="H22">
        <v>3.4</v>
      </c>
      <c r="I22">
        <v>3.4</v>
      </c>
      <c r="J22">
        <v>3.4</v>
      </c>
      <c r="K22">
        <v>3.4</v>
      </c>
      <c r="L22">
        <v>3.4</v>
      </c>
      <c r="M22">
        <v>3.4</v>
      </c>
    </row>
    <row r="23" spans="1:22" ht="15.75" x14ac:dyDescent="0.25">
      <c r="A23" s="6" t="s">
        <v>183</v>
      </c>
      <c r="B23">
        <v>0.7</v>
      </c>
      <c r="C23">
        <v>1</v>
      </c>
      <c r="D23" s="95" t="s">
        <v>184</v>
      </c>
      <c r="E23" s="89"/>
      <c r="G23">
        <v>14</v>
      </c>
      <c r="H23">
        <v>14</v>
      </c>
      <c r="I23">
        <v>14</v>
      </c>
      <c r="J23">
        <v>14</v>
      </c>
      <c r="K23">
        <v>14</v>
      </c>
      <c r="L23">
        <v>14</v>
      </c>
      <c r="M23">
        <v>14</v>
      </c>
    </row>
    <row r="24" spans="1:22" ht="15.75" x14ac:dyDescent="0.25">
      <c r="A24" s="6" t="s">
        <v>5</v>
      </c>
      <c r="B24">
        <v>0.5</v>
      </c>
      <c r="C24">
        <v>0.5</v>
      </c>
      <c r="D24" s="112" t="s">
        <v>195</v>
      </c>
      <c r="G24">
        <v>2</v>
      </c>
      <c r="H24">
        <v>2</v>
      </c>
      <c r="I24">
        <v>2</v>
      </c>
      <c r="J24">
        <v>2</v>
      </c>
      <c r="K24">
        <v>2</v>
      </c>
      <c r="L24">
        <v>2.5</v>
      </c>
      <c r="M24">
        <v>2.5</v>
      </c>
    </row>
    <row r="25" spans="1:22" s="27" customFormat="1" x14ac:dyDescent="0.25">
      <c r="A25" s="71"/>
      <c r="B25" s="72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22" x14ac:dyDescent="0.25">
      <c r="A26" s="126" t="s">
        <v>54</v>
      </c>
      <c r="B26" s="123" t="s">
        <v>1</v>
      </c>
      <c r="C26" s="123"/>
    </row>
    <row r="27" spans="1:22" x14ac:dyDescent="0.25">
      <c r="A27" s="126"/>
      <c r="B27" s="20" t="s">
        <v>3</v>
      </c>
      <c r="C27" s="20" t="s">
        <v>2</v>
      </c>
      <c r="D27" s="20" t="s">
        <v>53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22" x14ac:dyDescent="0.25">
      <c r="A28" s="12" t="s">
        <v>11</v>
      </c>
      <c r="B28" s="12">
        <f>K28-G28</f>
        <v>0.152</v>
      </c>
      <c r="C28" s="5">
        <f>M28-L28</f>
        <v>0.10499999999999998</v>
      </c>
      <c r="D28" s="8" t="s">
        <v>14</v>
      </c>
      <c r="E28" s="12"/>
      <c r="F28" s="12"/>
      <c r="G28" s="30">
        <f>(2.3/100)</f>
        <v>2.3E-2</v>
      </c>
      <c r="H28" s="30">
        <f>(6/100)</f>
        <v>0.06</v>
      </c>
      <c r="I28" s="30">
        <f>(9/100)</f>
        <v>0.09</v>
      </c>
      <c r="J28" s="30">
        <f>(12.5/100)</f>
        <v>0.125</v>
      </c>
      <c r="K28" s="30">
        <f>(17.5/100)</f>
        <v>0.17499999999999999</v>
      </c>
      <c r="L28" s="30">
        <f>(18.5/100)</f>
        <v>0.185</v>
      </c>
      <c r="M28" s="30">
        <f>(29/100)</f>
        <v>0.28999999999999998</v>
      </c>
    </row>
    <row r="29" spans="1:22" x14ac:dyDescent="0.25">
      <c r="A29" s="12" t="s">
        <v>61</v>
      </c>
      <c r="B29" s="12">
        <f t="shared" ref="B29:B31" si="0">K29-G29</f>
        <v>0.152</v>
      </c>
      <c r="C29" s="5">
        <f t="shared" ref="C29:C30" si="1">M29-L29</f>
        <v>0.10499999999999998</v>
      </c>
      <c r="D29" s="8" t="s">
        <v>14</v>
      </c>
      <c r="E29" s="12"/>
      <c r="F29" s="12"/>
      <c r="G29" s="30">
        <f>(2.3/100)</f>
        <v>2.3E-2</v>
      </c>
      <c r="H29" s="30">
        <f>(6/100)</f>
        <v>0.06</v>
      </c>
      <c r="I29" s="30">
        <f>(9/100)</f>
        <v>0.09</v>
      </c>
      <c r="J29" s="30">
        <f>(12.5/100)</f>
        <v>0.125</v>
      </c>
      <c r="K29" s="30">
        <f>(17.5/100)</f>
        <v>0.17499999999999999</v>
      </c>
      <c r="L29" s="30">
        <f>(18.5/100)</f>
        <v>0.185</v>
      </c>
      <c r="M29" s="30">
        <f>(29/100)</f>
        <v>0.28999999999999998</v>
      </c>
    </row>
    <row r="30" spans="1:22" x14ac:dyDescent="0.25">
      <c r="A30" s="12" t="s">
        <v>62</v>
      </c>
      <c r="B30" s="12">
        <f t="shared" si="0"/>
        <v>9.5000000000000001E-2</v>
      </c>
      <c r="C30" s="5">
        <f t="shared" si="1"/>
        <v>7.0000000000000007E-2</v>
      </c>
      <c r="D30" s="8" t="s">
        <v>13</v>
      </c>
      <c r="E30" s="12"/>
      <c r="F30" s="12"/>
      <c r="G30" s="30">
        <f>(2/100)</f>
        <v>0.02</v>
      </c>
      <c r="H30" s="30">
        <f>(4/100)</f>
        <v>0.04</v>
      </c>
      <c r="I30" s="30">
        <f>(6/100)</f>
        <v>0.06</v>
      </c>
      <c r="J30" s="30">
        <f>(8.25/100)</f>
        <v>8.2500000000000004E-2</v>
      </c>
      <c r="K30" s="30">
        <f>(11.5/100)</f>
        <v>0.115</v>
      </c>
      <c r="L30" s="30">
        <f>(12/100)</f>
        <v>0.12</v>
      </c>
      <c r="M30" s="30">
        <v>0.19</v>
      </c>
    </row>
    <row r="31" spans="1:22" x14ac:dyDescent="0.25">
      <c r="A31" s="12" t="s">
        <v>12</v>
      </c>
      <c r="B31" s="12">
        <f t="shared" si="0"/>
        <v>9.5000000000000001E-2</v>
      </c>
      <c r="C31" s="5">
        <f>M31-L31</f>
        <v>7.0000000000000007E-2</v>
      </c>
      <c r="D31" s="8" t="s">
        <v>13</v>
      </c>
      <c r="E31" s="12"/>
      <c r="F31" s="12"/>
      <c r="G31" s="30">
        <f>(2/100)</f>
        <v>0.02</v>
      </c>
      <c r="H31" s="30">
        <f>(4/100)</f>
        <v>0.04</v>
      </c>
      <c r="I31" s="30">
        <f>(6/100)</f>
        <v>0.06</v>
      </c>
      <c r="J31" s="30">
        <f>(8.25/100)</f>
        <v>8.2500000000000004E-2</v>
      </c>
      <c r="K31" s="30">
        <f>(11.5/100)</f>
        <v>0.115</v>
      </c>
      <c r="L31" s="30">
        <f>(12/100)</f>
        <v>0.12</v>
      </c>
      <c r="M31" s="30">
        <v>0.19</v>
      </c>
    </row>
    <row r="32" spans="1:22" x14ac:dyDescent="0.25">
      <c r="A32" s="23" t="s">
        <v>20</v>
      </c>
      <c r="B32" s="2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O32" s="26"/>
      <c r="P32" s="14"/>
      <c r="Q32" s="14"/>
      <c r="R32" s="14"/>
      <c r="S32" s="14"/>
      <c r="T32" s="14"/>
      <c r="U32" s="14"/>
      <c r="V32" s="14"/>
    </row>
    <row r="33" spans="1:22" x14ac:dyDescent="0.25">
      <c r="A33" s="128" t="s">
        <v>31</v>
      </c>
      <c r="B33" s="119" t="s">
        <v>1</v>
      </c>
      <c r="C33" s="119"/>
      <c r="D33" s="9"/>
      <c r="E33" s="119" t="s">
        <v>17</v>
      </c>
      <c r="F33" s="119"/>
      <c r="G33" s="9"/>
      <c r="H33" s="9"/>
      <c r="I33" s="9"/>
      <c r="J33" s="9"/>
      <c r="K33" s="9"/>
      <c r="L33" s="9"/>
      <c r="M33" s="9"/>
      <c r="O33" s="15"/>
      <c r="P33" s="15"/>
      <c r="Q33" s="15"/>
      <c r="R33" s="15"/>
      <c r="S33" s="15"/>
      <c r="T33" s="15"/>
      <c r="U33" s="15"/>
      <c r="V33" s="15"/>
    </row>
    <row r="34" spans="1:22" x14ac:dyDescent="0.25">
      <c r="A34" s="128"/>
      <c r="B34" s="35" t="s">
        <v>3</v>
      </c>
      <c r="C34" s="21" t="s">
        <v>2</v>
      </c>
      <c r="D34" s="5"/>
      <c r="E34" s="29" t="s">
        <v>19</v>
      </c>
      <c r="F34" s="22" t="s">
        <v>64</v>
      </c>
      <c r="G34" s="5"/>
      <c r="H34" s="5"/>
      <c r="I34" s="5"/>
      <c r="J34" s="5"/>
      <c r="K34" s="5"/>
      <c r="L34" s="5"/>
      <c r="M34" s="5"/>
      <c r="O34" s="15"/>
      <c r="P34" s="15"/>
      <c r="Q34" s="15"/>
      <c r="R34" s="15"/>
      <c r="S34" s="15"/>
      <c r="T34" s="15"/>
      <c r="U34" s="15"/>
      <c r="V34" s="15"/>
    </row>
    <row r="35" spans="1:22" s="12" customFormat="1" x14ac:dyDescent="0.25">
      <c r="A35" s="90" t="s">
        <v>92</v>
      </c>
      <c r="B35" s="62">
        <f t="shared" ref="B35:C38" si="2">$E35*B$29+B$23+$F35*B$28+B$24</f>
        <v>1.8946399999999999</v>
      </c>
      <c r="C35" s="62">
        <f t="shared" si="2"/>
        <v>1.9798499999999999</v>
      </c>
      <c r="D35" s="5"/>
      <c r="E35" s="92">
        <v>3.4</v>
      </c>
      <c r="F35" s="93">
        <v>1.17</v>
      </c>
      <c r="G35" s="62">
        <f t="shared" ref="G35:M40" si="3">$E35*G$29+G$23+$F35*G$28+G$24</f>
        <v>16.105110000000003</v>
      </c>
      <c r="H35" s="62">
        <f t="shared" si="3"/>
        <v>16.2742</v>
      </c>
      <c r="I35" s="62">
        <f t="shared" si="3"/>
        <v>16.411299999999997</v>
      </c>
      <c r="J35" s="62">
        <f t="shared" si="3"/>
        <v>16.571249999999999</v>
      </c>
      <c r="K35" s="62">
        <f t="shared" si="3"/>
        <v>16.799750000000003</v>
      </c>
      <c r="L35" s="62">
        <f t="shared" si="3"/>
        <v>17.34545</v>
      </c>
      <c r="M35" s="62">
        <f t="shared" si="3"/>
        <v>17.825299999999999</v>
      </c>
      <c r="O35" s="15"/>
      <c r="P35" s="15"/>
      <c r="Q35" s="15"/>
      <c r="R35" s="15"/>
      <c r="S35" s="15"/>
      <c r="T35" s="15"/>
      <c r="U35" s="15"/>
      <c r="V35" s="15"/>
    </row>
    <row r="36" spans="1:22" x14ac:dyDescent="0.25">
      <c r="A36" s="16" t="s">
        <v>93</v>
      </c>
      <c r="B36" s="62">
        <f t="shared" si="2"/>
        <v>3.2367999999999997</v>
      </c>
      <c r="C36" s="62">
        <f t="shared" si="2"/>
        <v>2.907</v>
      </c>
      <c r="D36" s="5"/>
      <c r="E36" s="93">
        <v>3.4</v>
      </c>
      <c r="F36" s="93">
        <v>10</v>
      </c>
      <c r="G36" s="62">
        <f t="shared" si="3"/>
        <v>16.308199999999999</v>
      </c>
      <c r="H36" s="62">
        <f t="shared" si="3"/>
        <v>16.804000000000002</v>
      </c>
      <c r="I36" s="62">
        <f t="shared" si="3"/>
        <v>17.206</v>
      </c>
      <c r="J36" s="62">
        <f t="shared" si="3"/>
        <v>17.675000000000001</v>
      </c>
      <c r="K36" s="62">
        <f t="shared" si="3"/>
        <v>18.344999999999999</v>
      </c>
      <c r="L36" s="62">
        <f t="shared" si="3"/>
        <v>18.978999999999999</v>
      </c>
      <c r="M36" s="62">
        <f t="shared" si="3"/>
        <v>20.385999999999999</v>
      </c>
      <c r="O36" s="15"/>
      <c r="P36" s="15"/>
      <c r="Q36" s="15"/>
      <c r="R36" s="15"/>
      <c r="S36" s="15"/>
      <c r="T36" s="15"/>
      <c r="U36" s="15"/>
      <c r="V36" s="15"/>
    </row>
    <row r="37" spans="1:22" s="12" customFormat="1" x14ac:dyDescent="0.25">
      <c r="A37" s="16" t="s">
        <v>94</v>
      </c>
      <c r="B37" s="62">
        <f t="shared" si="2"/>
        <v>2.3247999999999998</v>
      </c>
      <c r="C37" s="62">
        <f t="shared" si="2"/>
        <v>2.2770000000000001</v>
      </c>
      <c r="D37" s="5"/>
      <c r="E37" s="93">
        <v>3.4</v>
      </c>
      <c r="F37" s="93">
        <v>4</v>
      </c>
      <c r="G37" s="62">
        <f t="shared" si="3"/>
        <v>16.170200000000001</v>
      </c>
      <c r="H37" s="62">
        <f t="shared" si="3"/>
        <v>16.444000000000003</v>
      </c>
      <c r="I37" s="62">
        <f t="shared" si="3"/>
        <v>16.665999999999997</v>
      </c>
      <c r="J37" s="62">
        <f t="shared" si="3"/>
        <v>16.925000000000001</v>
      </c>
      <c r="K37" s="62">
        <f t="shared" si="3"/>
        <v>17.295000000000002</v>
      </c>
      <c r="L37" s="62">
        <f t="shared" si="3"/>
        <v>17.869</v>
      </c>
      <c r="M37" s="62">
        <f t="shared" si="3"/>
        <v>18.646000000000001</v>
      </c>
      <c r="O37" s="15"/>
      <c r="P37" s="15"/>
      <c r="Q37" s="15"/>
      <c r="R37" s="15"/>
      <c r="S37" s="15"/>
      <c r="T37" s="15"/>
      <c r="U37" s="15"/>
      <c r="V37" s="15"/>
    </row>
    <row r="38" spans="1:22" s="12" customFormat="1" x14ac:dyDescent="0.25">
      <c r="A38" s="16" t="s">
        <v>95</v>
      </c>
      <c r="B38" s="62">
        <f t="shared" si="2"/>
        <v>3.3887999999999998</v>
      </c>
      <c r="C38" s="62">
        <f t="shared" si="2"/>
        <v>3.0119999999999996</v>
      </c>
      <c r="D38" s="5"/>
      <c r="E38" s="93">
        <v>3.4</v>
      </c>
      <c r="F38" s="93">
        <v>11</v>
      </c>
      <c r="G38" s="62">
        <f t="shared" si="3"/>
        <v>16.331200000000003</v>
      </c>
      <c r="H38" s="62">
        <f t="shared" si="3"/>
        <v>16.864000000000001</v>
      </c>
      <c r="I38" s="62">
        <f t="shared" si="3"/>
        <v>17.295999999999999</v>
      </c>
      <c r="J38" s="62">
        <f t="shared" si="3"/>
        <v>17.8</v>
      </c>
      <c r="K38" s="62">
        <f t="shared" si="3"/>
        <v>18.52</v>
      </c>
      <c r="L38" s="62">
        <f t="shared" si="3"/>
        <v>19.164000000000001</v>
      </c>
      <c r="M38" s="62">
        <f t="shared" si="3"/>
        <v>20.676000000000002</v>
      </c>
      <c r="O38" s="15"/>
      <c r="P38" s="15"/>
      <c r="Q38" s="15"/>
      <c r="R38" s="15"/>
      <c r="S38" s="15"/>
      <c r="T38" s="15"/>
      <c r="U38" s="15"/>
      <c r="V38" s="15"/>
    </row>
    <row r="39" spans="1:22" x14ac:dyDescent="0.25">
      <c r="A39" s="16" t="s">
        <v>96</v>
      </c>
      <c r="B39" s="62">
        <f>$E39*B$29+B$23+$F39*B$28+B$24</f>
        <v>3.5407999999999999</v>
      </c>
      <c r="C39" s="62">
        <f>$E39*C$29+C$23+$F39*C$28+C$24</f>
        <v>3.117</v>
      </c>
      <c r="D39" s="5"/>
      <c r="E39" s="93">
        <v>3.4</v>
      </c>
      <c r="F39" s="93">
        <v>12</v>
      </c>
      <c r="G39" s="62">
        <f t="shared" si="3"/>
        <v>16.354199999999999</v>
      </c>
      <c r="H39" s="62">
        <f t="shared" si="3"/>
        <v>16.923999999999999</v>
      </c>
      <c r="I39" s="62">
        <f t="shared" si="3"/>
        <v>17.385999999999999</v>
      </c>
      <c r="J39" s="62">
        <f t="shared" si="3"/>
        <v>17.925000000000001</v>
      </c>
      <c r="K39" s="62">
        <f t="shared" si="3"/>
        <v>18.695</v>
      </c>
      <c r="L39" s="62">
        <f t="shared" si="3"/>
        <v>19.349</v>
      </c>
      <c r="M39" s="62">
        <f>$E39*M$29+M$23+$F39*M$28+M$24</f>
        <v>20.966000000000001</v>
      </c>
      <c r="O39" s="15"/>
      <c r="P39" s="15"/>
      <c r="Q39" s="15"/>
      <c r="R39" s="15"/>
      <c r="S39" s="15"/>
      <c r="T39" s="15"/>
      <c r="U39" s="15"/>
      <c r="V39" s="15"/>
    </row>
    <row r="40" spans="1:22" s="12" customFormat="1" x14ac:dyDescent="0.25">
      <c r="A40" s="16" t="s">
        <v>165</v>
      </c>
      <c r="B40" s="62">
        <f>$E40*B$29+B$23+$F40*B$28+B$24</f>
        <v>3.6928000000000001</v>
      </c>
      <c r="C40" s="62">
        <f>$E40*C$29+C$23+$F40*C$28+C$24</f>
        <v>3.2219999999999995</v>
      </c>
      <c r="D40" s="5"/>
      <c r="E40" s="93">
        <v>3.4</v>
      </c>
      <c r="F40" s="93">
        <v>13</v>
      </c>
      <c r="G40" s="62">
        <f t="shared" si="3"/>
        <v>16.377200000000002</v>
      </c>
      <c r="H40" s="62">
        <f t="shared" si="3"/>
        <v>16.984000000000002</v>
      </c>
      <c r="I40" s="62">
        <f t="shared" si="3"/>
        <v>17.475999999999999</v>
      </c>
      <c r="J40" s="62">
        <f t="shared" si="3"/>
        <v>18.05</v>
      </c>
      <c r="K40" s="62">
        <f t="shared" si="3"/>
        <v>18.87</v>
      </c>
      <c r="L40" s="62">
        <f t="shared" si="3"/>
        <v>19.533999999999999</v>
      </c>
      <c r="M40" s="62">
        <f>$E40*M$29+M$23+$F40*M$28+M$24</f>
        <v>21.256</v>
      </c>
      <c r="O40" s="15"/>
      <c r="P40" s="15"/>
      <c r="Q40" s="15"/>
      <c r="R40" s="15"/>
      <c r="S40" s="15"/>
      <c r="T40" s="15"/>
      <c r="U40" s="15"/>
      <c r="V40" s="15"/>
    </row>
    <row r="41" spans="1:22" x14ac:dyDescent="0.25">
      <c r="A41" s="31" t="s">
        <v>21</v>
      </c>
      <c r="B41" s="25"/>
      <c r="C41" s="25"/>
      <c r="D41" s="25"/>
      <c r="E41" s="25"/>
      <c r="F41" s="23"/>
      <c r="G41" s="25"/>
      <c r="H41" s="25"/>
      <c r="I41" s="23"/>
      <c r="J41" s="23"/>
      <c r="K41" s="23"/>
      <c r="L41" s="23"/>
      <c r="M41" s="23"/>
      <c r="O41" s="15"/>
      <c r="P41" s="15"/>
      <c r="Q41" s="15"/>
      <c r="R41" s="15"/>
      <c r="S41" s="15"/>
      <c r="T41" s="15"/>
      <c r="U41" s="15"/>
      <c r="V41" s="15"/>
    </row>
    <row r="42" spans="1:22" s="27" customFormat="1" x14ac:dyDescent="0.25">
      <c r="B42" s="15"/>
      <c r="C42" s="15"/>
      <c r="D42" s="15"/>
      <c r="E42" s="15"/>
      <c r="F42" s="53" t="s">
        <v>18</v>
      </c>
      <c r="G42" s="15"/>
      <c r="H42" s="15"/>
      <c r="I42"/>
      <c r="J42"/>
      <c r="K42"/>
      <c r="L42"/>
      <c r="M42"/>
      <c r="O42" s="28"/>
      <c r="P42" s="28"/>
      <c r="Q42" s="28"/>
      <c r="R42" s="28"/>
      <c r="S42" s="28"/>
      <c r="T42" s="28"/>
      <c r="U42" s="28"/>
      <c r="V42" s="28"/>
    </row>
    <row r="43" spans="1:22" x14ac:dyDescent="0.25">
      <c r="A43" s="120" t="s">
        <v>15</v>
      </c>
      <c r="B43" s="119" t="s">
        <v>1</v>
      </c>
      <c r="C43" s="119"/>
      <c r="D43" s="15"/>
      <c r="E43" s="15"/>
      <c r="F43" s="13">
        <v>15.9</v>
      </c>
      <c r="G43" s="13"/>
      <c r="H43" s="13"/>
      <c r="I43" s="13"/>
      <c r="J43" s="13"/>
      <c r="K43" s="13"/>
      <c r="L43" s="13"/>
      <c r="M43" s="13"/>
    </row>
    <row r="44" spans="1:22" x14ac:dyDescent="0.25">
      <c r="A44" s="120"/>
      <c r="B44" s="35" t="s">
        <v>3</v>
      </c>
      <c r="C44" s="21" t="s">
        <v>2</v>
      </c>
      <c r="D44" s="34" t="s">
        <v>27</v>
      </c>
      <c r="E44" s="36"/>
      <c r="F44" s="21" t="s">
        <v>63</v>
      </c>
      <c r="G44" s="15"/>
      <c r="H44" s="15"/>
    </row>
    <row r="45" spans="1:22" x14ac:dyDescent="0.25">
      <c r="A45" s="13" t="s">
        <v>85</v>
      </c>
      <c r="B45" s="64">
        <f>B$21+B$22+$F45*B$30+B12+B11</f>
        <v>3.7015000000000002</v>
      </c>
      <c r="C45" s="64">
        <f>C$21+C$22+$F45*C$30+C10+C11</f>
        <v>3.7589999999999995</v>
      </c>
      <c r="D45" s="21" t="s">
        <v>9</v>
      </c>
      <c r="E45" s="51"/>
      <c r="F45" s="13">
        <v>23.7</v>
      </c>
      <c r="G45" s="63">
        <f t="shared" ref="G45:K45" si="4">G$21+G$22+$F45*G$30+G11+G10</f>
        <v>29.974000000000004</v>
      </c>
      <c r="H45" s="63">
        <f t="shared" si="4"/>
        <v>30.448</v>
      </c>
      <c r="I45" s="63">
        <f t="shared" si="4"/>
        <v>30.922000000000004</v>
      </c>
      <c r="J45" s="63">
        <f t="shared" si="4"/>
        <v>31.455249999999999</v>
      </c>
      <c r="K45" s="63">
        <f t="shared" si="4"/>
        <v>32.225500000000004</v>
      </c>
      <c r="L45" s="63">
        <f>L$21+L$22+$F45*L$30+L11</f>
        <v>31.244</v>
      </c>
      <c r="M45" s="63">
        <f>M$21+M$22+$F45*M$30+M11</f>
        <v>32.902999999999999</v>
      </c>
    </row>
    <row r="46" spans="1:22" x14ac:dyDescent="0.25">
      <c r="A46" s="13" t="s">
        <v>84</v>
      </c>
      <c r="B46" s="64">
        <f>B$21+B$22+$F46*B$30+B12+B10+B11</f>
        <v>5.4620000000000006</v>
      </c>
      <c r="C46" s="64">
        <f>C$21+C$22+$F46*C$30+C12+C10+C11</f>
        <v>5.2720000000000011</v>
      </c>
      <c r="D46" s="21" t="s">
        <v>8</v>
      </c>
      <c r="E46" s="51"/>
      <c r="F46" s="13">
        <f>F45+$F$43</f>
        <v>39.6</v>
      </c>
      <c r="G46" s="63">
        <f t="shared" ref="G46:J46" si="5">G$21+G$22+$F46*G$30+G10+G11+G8</f>
        <v>31.892000000000003</v>
      </c>
      <c r="H46" s="63">
        <f t="shared" si="5"/>
        <v>32.683999999999997</v>
      </c>
      <c r="I46" s="63">
        <f t="shared" si="5"/>
        <v>33.475999999999999</v>
      </c>
      <c r="J46" s="63">
        <f t="shared" si="5"/>
        <v>34.367000000000004</v>
      </c>
      <c r="K46" s="63">
        <f>K$21+K$22+$F46*K$30+K10+K9+K8</f>
        <v>30.654000000000003</v>
      </c>
      <c r="L46" s="63">
        <f>L$21+L$22+$F46*L$30+L10+L9</f>
        <v>30.052</v>
      </c>
      <c r="M46" s="63">
        <f>M$21+M$22+$F46*M$30+M10+M9</f>
        <v>33.024000000000001</v>
      </c>
    </row>
    <row r="47" spans="1:22" x14ac:dyDescent="0.25">
      <c r="A47" s="13" t="s">
        <v>86</v>
      </c>
      <c r="B47" s="64">
        <f>B$21+B$22+$F47*B$30+B12+B10+B9</f>
        <v>6.9725000000000001</v>
      </c>
      <c r="C47" s="64">
        <f>C$21+C$22+$F47*C$30+C12+C10+C9</f>
        <v>6.3850000000000007</v>
      </c>
      <c r="D47" s="19" t="s">
        <v>8</v>
      </c>
      <c r="E47" s="51"/>
      <c r="F47" s="13">
        <f>F46+$F$43</f>
        <v>55.5</v>
      </c>
      <c r="G47" s="63">
        <f t="shared" ref="G47:K47" si="6">G$21+G$22+$F47*G$30+G10+G9+G8</f>
        <v>27.21</v>
      </c>
      <c r="H47" s="63">
        <f t="shared" si="6"/>
        <v>28.32</v>
      </c>
      <c r="I47" s="63">
        <f t="shared" si="6"/>
        <v>29.43</v>
      </c>
      <c r="J47" s="63">
        <f t="shared" si="6"/>
        <v>30.678750000000001</v>
      </c>
      <c r="K47" s="63">
        <f t="shared" si="6"/>
        <v>32.482500000000002</v>
      </c>
      <c r="L47" s="63">
        <f>L$21+L$22+$F47*L$30+L10+L9+L8</f>
        <v>33.96</v>
      </c>
      <c r="M47" s="63">
        <f>M$21+M$22+$F47*M$30+M10+M8+M9</f>
        <v>38.145000000000003</v>
      </c>
    </row>
    <row r="48" spans="1:22" x14ac:dyDescent="0.25">
      <c r="A48" s="13" t="s">
        <v>87</v>
      </c>
      <c r="B48" s="60">
        <f>B$21+B$22+$F48*B$30+B12+B10+B8+B7</f>
        <v>8.7330000000000005</v>
      </c>
      <c r="C48" s="60">
        <f>C$21+C$22+$F48*C$30+C12+C10+C8+C7</f>
        <v>7.8980000000000024</v>
      </c>
      <c r="D48" s="19" t="s">
        <v>76</v>
      </c>
      <c r="E48" s="51"/>
      <c r="F48" s="13">
        <f t="shared" ref="F48" si="7">F47+$F$43</f>
        <v>71.400000000000006</v>
      </c>
      <c r="G48" s="63">
        <f>G$21+G$22+$F48*G$30+G10+G8*2+G7</f>
        <v>24.128</v>
      </c>
      <c r="H48" s="63">
        <f>H$21+H$22+$F48*H$30+H10+H8*2+H7</f>
        <v>25.556000000000001</v>
      </c>
      <c r="I48" s="63">
        <f t="shared" ref="I48:J48" si="8">I$21+I$22+$F48*I$30+I10+I8*2+I7</f>
        <v>26.984000000000002</v>
      </c>
      <c r="J48" s="63">
        <f t="shared" si="8"/>
        <v>28.590500000000002</v>
      </c>
      <c r="K48" s="63">
        <f>K$21+K$22+$F48*K$30+K10+K8*2+K7</f>
        <v>30.911000000000001</v>
      </c>
      <c r="L48" s="63">
        <f>L$21+L$22+$F48*L$30+L10+L8*2+L7</f>
        <v>32.867999999999995</v>
      </c>
      <c r="M48" s="63">
        <f>M$21+M$22+$F48*M$30+M10+M8*2+M7</f>
        <v>38.266000000000005</v>
      </c>
    </row>
    <row r="49" spans="1:15" s="86" customFormat="1" x14ac:dyDescent="0.25">
      <c r="A49" s="85" t="s">
        <v>82</v>
      </c>
      <c r="D49" s="87"/>
      <c r="E49" s="87"/>
      <c r="F49" s="88"/>
      <c r="G49" s="85"/>
      <c r="H49" s="85"/>
      <c r="I49" s="85"/>
      <c r="J49" s="85"/>
      <c r="K49" s="85"/>
      <c r="L49" s="85"/>
      <c r="M49" s="85"/>
    </row>
    <row r="50" spans="1:15" x14ac:dyDescent="0.25">
      <c r="A50" s="121" t="s">
        <v>73</v>
      </c>
      <c r="B50" s="119" t="s">
        <v>1</v>
      </c>
      <c r="C50" s="119"/>
      <c r="D50" s="19" t="s">
        <v>171</v>
      </c>
      <c r="E50" s="12" t="s">
        <v>172</v>
      </c>
      <c r="F50" s="12"/>
      <c r="G50" s="13"/>
      <c r="H50" s="13"/>
      <c r="I50" s="13"/>
      <c r="J50" s="13"/>
      <c r="K50" s="13"/>
      <c r="L50" s="13"/>
      <c r="M50" s="13"/>
      <c r="O50" s="19" t="s">
        <v>171</v>
      </c>
    </row>
    <row r="51" spans="1:15" ht="24.75" customHeight="1" x14ac:dyDescent="0.25">
      <c r="A51" s="121"/>
      <c r="B51" s="35" t="s">
        <v>3</v>
      </c>
      <c r="C51" s="21" t="s">
        <v>2</v>
      </c>
      <c r="D51" s="12"/>
      <c r="E51" s="12"/>
      <c r="F51" s="12"/>
      <c r="G51" s="15"/>
      <c r="H51" s="13"/>
      <c r="I51" s="13"/>
      <c r="J51" s="13"/>
      <c r="K51" s="13"/>
      <c r="L51" s="13"/>
      <c r="M51" s="13"/>
    </row>
    <row r="52" spans="1:15" x14ac:dyDescent="0.25">
      <c r="A52" s="18" t="s">
        <v>85</v>
      </c>
      <c r="B52" s="60"/>
      <c r="C52" s="60"/>
      <c r="D52" s="12"/>
      <c r="E52" s="12"/>
      <c r="F52" s="12"/>
      <c r="G52" s="60"/>
      <c r="H52" s="60"/>
      <c r="I52" s="60"/>
      <c r="J52" s="60"/>
      <c r="K52" s="60"/>
      <c r="L52" s="60"/>
      <c r="M52" s="60"/>
    </row>
    <row r="53" spans="1:15" s="12" customFormat="1" x14ac:dyDescent="0.25">
      <c r="A53" s="91" t="s">
        <v>92</v>
      </c>
      <c r="B53" s="60">
        <f t="shared" ref="B53:C58" si="9">B$45+B35</f>
        <v>5.5961400000000001</v>
      </c>
      <c r="C53" s="60">
        <f t="shared" si="9"/>
        <v>5.7388499999999993</v>
      </c>
      <c r="D53" s="12">
        <f>$F45*B$30+$E35*B29+$F35*B28</f>
        <v>2.9461399999999998</v>
      </c>
      <c r="E53" s="12">
        <f>B21+B22+B23+B24+B11</f>
        <v>2.4</v>
      </c>
      <c r="F53" s="12">
        <f>C21+C22+C23+C24+C11</f>
        <v>3.2</v>
      </c>
      <c r="G53" s="60">
        <f t="shared" ref="G53:G58" si="10">G$45+G35</f>
        <v>46.079110000000007</v>
      </c>
      <c r="H53" s="60">
        <f t="shared" ref="H53:L53" si="11">H$45+H35</f>
        <v>46.722200000000001</v>
      </c>
      <c r="I53" s="60">
        <f t="shared" si="11"/>
        <v>47.333300000000001</v>
      </c>
      <c r="J53" s="60">
        <f t="shared" si="11"/>
        <v>48.026499999999999</v>
      </c>
      <c r="K53" s="60">
        <f t="shared" si="11"/>
        <v>49.025250000000007</v>
      </c>
      <c r="L53" s="60">
        <f t="shared" si="11"/>
        <v>48.589449999999999</v>
      </c>
      <c r="M53" s="60">
        <f>M$45+M35</f>
        <v>50.728299999999997</v>
      </c>
      <c r="N53" s="60">
        <f>F$45*B$30+$E35*B$29+$F35*B$28</f>
        <v>2.9461399999999998</v>
      </c>
      <c r="O53" s="60">
        <f>F$45*C$30+$E35*C$29+$F35*C$28</f>
        <v>2.1388500000000001</v>
      </c>
    </row>
    <row r="54" spans="1:15" s="12" customFormat="1" x14ac:dyDescent="0.25">
      <c r="A54" s="91" t="s">
        <v>93</v>
      </c>
      <c r="B54" s="60">
        <f t="shared" si="9"/>
        <v>6.9382999999999999</v>
      </c>
      <c r="C54" s="60">
        <f t="shared" si="9"/>
        <v>6.6659999999999995</v>
      </c>
      <c r="D54" s="12">
        <f>$F45*B$30+$E36*B29+$F36*B28</f>
        <v>4.2882999999999996</v>
      </c>
      <c r="G54" s="60">
        <f t="shared" si="10"/>
        <v>46.282200000000003</v>
      </c>
      <c r="H54" s="60">
        <f t="shared" ref="H54:M54" si="12">H$45+H36</f>
        <v>47.252000000000002</v>
      </c>
      <c r="I54" s="60">
        <f t="shared" si="12"/>
        <v>48.128</v>
      </c>
      <c r="J54" s="60">
        <f t="shared" si="12"/>
        <v>49.130250000000004</v>
      </c>
      <c r="K54" s="60">
        <f t="shared" si="12"/>
        <v>50.570500000000003</v>
      </c>
      <c r="L54" s="60">
        <f t="shared" si="12"/>
        <v>50.222999999999999</v>
      </c>
      <c r="M54" s="60">
        <f t="shared" si="12"/>
        <v>53.289000000000001</v>
      </c>
      <c r="N54" s="60">
        <f>F$45*B$30+$E36*B$29+$F36*B$28</f>
        <v>4.2882999999999996</v>
      </c>
      <c r="O54" s="60">
        <f t="shared" ref="O54:O58" si="13">F$45*C$30+$E36*C$29+$F36*C$28</f>
        <v>3.0659999999999998</v>
      </c>
    </row>
    <row r="55" spans="1:15" s="12" customFormat="1" x14ac:dyDescent="0.25">
      <c r="A55" s="91" t="s">
        <v>94</v>
      </c>
      <c r="B55" s="60">
        <f t="shared" si="9"/>
        <v>6.0263</v>
      </c>
      <c r="C55" s="60">
        <f t="shared" si="9"/>
        <v>6.0359999999999996</v>
      </c>
      <c r="D55" s="12">
        <f>F45*B$30+$E37*B29+$F37*B28</f>
        <v>3.3763000000000001</v>
      </c>
      <c r="G55" s="60">
        <f t="shared" si="10"/>
        <v>46.144200000000005</v>
      </c>
      <c r="H55" s="60">
        <f t="shared" ref="H55:M55" si="14">H$45+H37</f>
        <v>46.892000000000003</v>
      </c>
      <c r="I55" s="60">
        <f t="shared" si="14"/>
        <v>47.588000000000001</v>
      </c>
      <c r="J55" s="60">
        <f t="shared" si="14"/>
        <v>48.380250000000004</v>
      </c>
      <c r="K55" s="60">
        <f t="shared" si="14"/>
        <v>49.520500000000006</v>
      </c>
      <c r="L55" s="60">
        <f t="shared" si="14"/>
        <v>49.113</v>
      </c>
      <c r="M55" s="60">
        <f t="shared" si="14"/>
        <v>51.548999999999999</v>
      </c>
      <c r="N55" s="60">
        <f t="shared" ref="N55:N58" si="15">F$45*B$30+$E37*B$29+$F37*B$28</f>
        <v>3.3763000000000001</v>
      </c>
      <c r="O55" s="60">
        <f t="shared" si="13"/>
        <v>2.4359999999999999</v>
      </c>
    </row>
    <row r="56" spans="1:15" x14ac:dyDescent="0.25">
      <c r="A56" s="17" t="s">
        <v>95</v>
      </c>
      <c r="B56" s="60">
        <f t="shared" si="9"/>
        <v>7.0903</v>
      </c>
      <c r="C56" s="60">
        <f t="shared" si="9"/>
        <v>6.770999999999999</v>
      </c>
      <c r="D56" s="12">
        <f>F45*B$30+$E38*B29+$F38*B28</f>
        <v>4.4402999999999997</v>
      </c>
      <c r="E56" s="12"/>
      <c r="F56" s="12"/>
      <c r="G56" s="60">
        <f t="shared" si="10"/>
        <v>46.305200000000006</v>
      </c>
      <c r="H56" s="60">
        <f t="shared" ref="H56:M56" si="16">H$45+H38</f>
        <v>47.311999999999998</v>
      </c>
      <c r="I56" s="60">
        <f t="shared" si="16"/>
        <v>48.218000000000004</v>
      </c>
      <c r="J56" s="60">
        <f t="shared" si="16"/>
        <v>49.255250000000004</v>
      </c>
      <c r="K56" s="60">
        <f t="shared" si="16"/>
        <v>50.745500000000007</v>
      </c>
      <c r="L56" s="60">
        <f t="shared" si="16"/>
        <v>50.408000000000001</v>
      </c>
      <c r="M56" s="60">
        <f t="shared" si="16"/>
        <v>53.579000000000001</v>
      </c>
      <c r="N56" s="60">
        <f t="shared" si="15"/>
        <v>4.4402999999999997</v>
      </c>
      <c r="O56" s="60">
        <f t="shared" si="13"/>
        <v>3.1709999999999998</v>
      </c>
    </row>
    <row r="57" spans="1:15" x14ac:dyDescent="0.25">
      <c r="A57" s="17" t="s">
        <v>96</v>
      </c>
      <c r="B57" s="60">
        <f t="shared" si="9"/>
        <v>7.2423000000000002</v>
      </c>
      <c r="C57" s="60">
        <f t="shared" si="9"/>
        <v>6.8759999999999994</v>
      </c>
      <c r="D57" s="12">
        <f>F45*B$30+$E39*B29+$F39*B28</f>
        <v>4.5922999999999998</v>
      </c>
      <c r="E57" s="12"/>
      <c r="F57" s="12"/>
      <c r="G57" s="60">
        <f t="shared" si="10"/>
        <v>46.328200000000002</v>
      </c>
      <c r="H57" s="60">
        <f t="shared" ref="H57:M58" si="17">H$45+H39</f>
        <v>47.372</v>
      </c>
      <c r="I57" s="60">
        <f t="shared" si="17"/>
        <v>48.308000000000007</v>
      </c>
      <c r="J57" s="60">
        <f t="shared" si="17"/>
        <v>49.380250000000004</v>
      </c>
      <c r="K57" s="60">
        <f t="shared" si="17"/>
        <v>50.920500000000004</v>
      </c>
      <c r="L57" s="60">
        <f t="shared" si="17"/>
        <v>50.593000000000004</v>
      </c>
      <c r="M57" s="60">
        <f t="shared" si="17"/>
        <v>53.869</v>
      </c>
      <c r="N57" s="60">
        <f t="shared" si="15"/>
        <v>4.5922999999999998</v>
      </c>
      <c r="O57" s="60">
        <f t="shared" si="13"/>
        <v>3.2759999999999998</v>
      </c>
    </row>
    <row r="58" spans="1:15" s="12" customFormat="1" x14ac:dyDescent="0.25">
      <c r="A58" s="17" t="s">
        <v>165</v>
      </c>
      <c r="B58" s="60">
        <f t="shared" si="9"/>
        <v>7.3943000000000003</v>
      </c>
      <c r="C58" s="60">
        <f t="shared" si="9"/>
        <v>6.980999999999999</v>
      </c>
      <c r="D58" s="12">
        <f>F45*B$30+$E40*B29+$F40*B28</f>
        <v>4.7443</v>
      </c>
      <c r="G58" s="60">
        <f t="shared" si="10"/>
        <v>46.351200000000006</v>
      </c>
      <c r="H58" s="60">
        <f t="shared" si="17"/>
        <v>47.432000000000002</v>
      </c>
      <c r="I58" s="60">
        <f t="shared" si="17"/>
        <v>48.398000000000003</v>
      </c>
      <c r="J58" s="60">
        <f t="shared" si="17"/>
        <v>49.505250000000004</v>
      </c>
      <c r="K58" s="60">
        <f t="shared" si="17"/>
        <v>51.095500000000001</v>
      </c>
      <c r="L58" s="60">
        <f t="shared" si="17"/>
        <v>50.777999999999999</v>
      </c>
      <c r="M58" s="60">
        <f t="shared" si="17"/>
        <v>54.158999999999999</v>
      </c>
      <c r="N58" s="60">
        <f t="shared" si="15"/>
        <v>4.7443</v>
      </c>
      <c r="O58" s="60">
        <f t="shared" si="13"/>
        <v>3.3809999999999998</v>
      </c>
    </row>
    <row r="59" spans="1:15" x14ac:dyDescent="0.25">
      <c r="A59" s="18" t="s">
        <v>84</v>
      </c>
      <c r="B59" s="60"/>
      <c r="C59" s="60"/>
      <c r="D59" s="12"/>
      <c r="E59" s="12"/>
      <c r="F59" s="12"/>
      <c r="G59" s="60"/>
      <c r="H59" s="60"/>
      <c r="I59" s="60"/>
      <c r="J59" s="60"/>
      <c r="K59" s="60"/>
      <c r="L59" s="60"/>
      <c r="M59" s="60"/>
      <c r="N59" s="12"/>
    </row>
    <row r="60" spans="1:15" s="12" customFormat="1" x14ac:dyDescent="0.25">
      <c r="A60" s="91" t="s">
        <v>92</v>
      </c>
      <c r="B60" s="60">
        <f t="shared" ref="B60:C65" si="18">B$46+B35</f>
        <v>7.3566400000000005</v>
      </c>
      <c r="C60" s="60">
        <f t="shared" si="18"/>
        <v>7.251850000000001</v>
      </c>
      <c r="D60" s="12">
        <f>F$46*B$30+$E35*$B29+$F35*$B28</f>
        <v>4.4566400000000002</v>
      </c>
      <c r="G60" s="60">
        <f t="shared" ref="G60:M65" si="19">G$46+G35</f>
        <v>47.997110000000006</v>
      </c>
      <c r="H60" s="60">
        <f t="shared" si="19"/>
        <v>48.958199999999998</v>
      </c>
      <c r="I60" s="60">
        <f t="shared" si="19"/>
        <v>49.887299999999996</v>
      </c>
      <c r="J60" s="60">
        <f t="shared" si="19"/>
        <v>50.938250000000004</v>
      </c>
      <c r="K60" s="60">
        <f t="shared" si="19"/>
        <v>47.453750000000007</v>
      </c>
      <c r="L60" s="60">
        <f t="shared" si="19"/>
        <v>47.397449999999999</v>
      </c>
      <c r="M60" s="60">
        <f t="shared" si="19"/>
        <v>50.849299999999999</v>
      </c>
      <c r="N60" s="60">
        <f>F$46*B$30+$E35*B$29+$F35*B$28</f>
        <v>4.4566400000000002</v>
      </c>
      <c r="O60" s="60">
        <f>F$46*C$30+$E35*C$29+$F35*C$28</f>
        <v>3.2518500000000001</v>
      </c>
    </row>
    <row r="61" spans="1:15" s="12" customFormat="1" x14ac:dyDescent="0.25">
      <c r="A61" s="91" t="s">
        <v>93</v>
      </c>
      <c r="B61" s="60">
        <f t="shared" si="18"/>
        <v>8.6988000000000003</v>
      </c>
      <c r="C61" s="60">
        <f t="shared" si="18"/>
        <v>8.179000000000002</v>
      </c>
      <c r="D61" s="12">
        <f>F$46*B$30+$E36*B$29+$F36*B$28</f>
        <v>5.7988</v>
      </c>
      <c r="G61" s="60">
        <f t="shared" si="19"/>
        <v>48.200200000000002</v>
      </c>
      <c r="H61" s="60">
        <f t="shared" si="19"/>
        <v>49.488</v>
      </c>
      <c r="I61" s="60">
        <f t="shared" si="19"/>
        <v>50.682000000000002</v>
      </c>
      <c r="J61" s="60">
        <f t="shared" si="19"/>
        <v>52.042000000000002</v>
      </c>
      <c r="K61" s="60">
        <f t="shared" si="19"/>
        <v>48.999000000000002</v>
      </c>
      <c r="L61" s="60">
        <f t="shared" si="19"/>
        <v>49.030999999999999</v>
      </c>
      <c r="M61" s="60">
        <f t="shared" si="19"/>
        <v>53.41</v>
      </c>
      <c r="N61" s="60">
        <f t="shared" ref="N61:N65" si="20">F$46*B$30+$E36*B$29+$F36*B$28</f>
        <v>5.7988</v>
      </c>
      <c r="O61" s="60">
        <f t="shared" ref="O61:O65" si="21">F$46*C$30+$E36*C$29+$F36*C$28</f>
        <v>4.1790000000000003</v>
      </c>
    </row>
    <row r="62" spans="1:15" s="12" customFormat="1" x14ac:dyDescent="0.25">
      <c r="A62" s="91" t="s">
        <v>96</v>
      </c>
      <c r="B62" s="60">
        <f t="shared" si="18"/>
        <v>7.7868000000000004</v>
      </c>
      <c r="C62" s="60">
        <f t="shared" si="18"/>
        <v>7.5490000000000013</v>
      </c>
      <c r="D62" s="12">
        <f t="shared" ref="D62:D65" si="22">F$46*B$30+$E37*B$29+$F37*B$28</f>
        <v>4.8868</v>
      </c>
      <c r="G62" s="60">
        <f t="shared" si="19"/>
        <v>48.062200000000004</v>
      </c>
      <c r="H62" s="60">
        <f t="shared" si="19"/>
        <v>49.128</v>
      </c>
      <c r="I62" s="60">
        <f t="shared" si="19"/>
        <v>50.141999999999996</v>
      </c>
      <c r="J62" s="60">
        <f t="shared" si="19"/>
        <v>51.292000000000002</v>
      </c>
      <c r="K62" s="60">
        <f t="shared" si="19"/>
        <v>47.949000000000005</v>
      </c>
      <c r="L62" s="60">
        <f t="shared" si="19"/>
        <v>47.920999999999999</v>
      </c>
      <c r="M62" s="60">
        <f t="shared" si="19"/>
        <v>51.67</v>
      </c>
      <c r="N62" s="60">
        <f t="shared" si="20"/>
        <v>4.8868</v>
      </c>
      <c r="O62" s="60">
        <f t="shared" si="21"/>
        <v>3.5489999999999999</v>
      </c>
    </row>
    <row r="63" spans="1:15" x14ac:dyDescent="0.25">
      <c r="A63" s="17" t="s">
        <v>95</v>
      </c>
      <c r="B63" s="60">
        <f t="shared" si="18"/>
        <v>8.8507999999999996</v>
      </c>
      <c r="C63" s="60">
        <f t="shared" si="18"/>
        <v>8.2840000000000007</v>
      </c>
      <c r="D63" s="12">
        <f t="shared" si="22"/>
        <v>5.9508000000000001</v>
      </c>
      <c r="E63" s="12"/>
      <c r="F63" s="12"/>
      <c r="G63" s="60">
        <f t="shared" si="19"/>
        <v>48.223200000000006</v>
      </c>
      <c r="H63" s="60">
        <f t="shared" si="19"/>
        <v>49.548000000000002</v>
      </c>
      <c r="I63" s="60">
        <f t="shared" si="19"/>
        <v>50.771999999999998</v>
      </c>
      <c r="J63" s="60">
        <f t="shared" si="19"/>
        <v>52.167000000000002</v>
      </c>
      <c r="K63" s="60">
        <f t="shared" si="19"/>
        <v>49.174000000000007</v>
      </c>
      <c r="L63" s="60">
        <f t="shared" si="19"/>
        <v>49.216000000000001</v>
      </c>
      <c r="M63" s="60">
        <f t="shared" si="19"/>
        <v>53.7</v>
      </c>
      <c r="N63" s="60">
        <f t="shared" si="20"/>
        <v>5.9508000000000001</v>
      </c>
      <c r="O63" s="60">
        <f>F$46*C$30+$E38*C$29+$F38*C$28</f>
        <v>4.2839999999999998</v>
      </c>
    </row>
    <row r="64" spans="1:15" x14ac:dyDescent="0.25">
      <c r="A64" s="17" t="s">
        <v>96</v>
      </c>
      <c r="B64" s="60">
        <f t="shared" si="18"/>
        <v>9.0028000000000006</v>
      </c>
      <c r="C64" s="60">
        <f t="shared" si="18"/>
        <v>8.3890000000000011</v>
      </c>
      <c r="D64" s="12">
        <f t="shared" si="22"/>
        <v>6.1028000000000002</v>
      </c>
      <c r="E64" s="12"/>
      <c r="F64" s="12"/>
      <c r="G64" s="60">
        <f t="shared" si="19"/>
        <v>48.246200000000002</v>
      </c>
      <c r="H64" s="60">
        <f t="shared" si="19"/>
        <v>49.607999999999997</v>
      </c>
      <c r="I64" s="60">
        <f t="shared" si="19"/>
        <v>50.861999999999995</v>
      </c>
      <c r="J64" s="60">
        <f t="shared" si="19"/>
        <v>52.292000000000002</v>
      </c>
      <c r="K64" s="60">
        <f t="shared" si="19"/>
        <v>49.349000000000004</v>
      </c>
      <c r="L64" s="60">
        <f t="shared" si="19"/>
        <v>49.400999999999996</v>
      </c>
      <c r="M64" s="60">
        <f t="shared" si="19"/>
        <v>53.99</v>
      </c>
      <c r="N64" s="60">
        <f t="shared" si="20"/>
        <v>6.1028000000000002</v>
      </c>
      <c r="O64" s="60">
        <f t="shared" si="21"/>
        <v>4.3889999999999993</v>
      </c>
    </row>
    <row r="65" spans="1:15" s="12" customFormat="1" x14ac:dyDescent="0.25">
      <c r="A65" s="17" t="s">
        <v>165</v>
      </c>
      <c r="B65" s="60">
        <f t="shared" si="18"/>
        <v>9.1548000000000016</v>
      </c>
      <c r="C65" s="60">
        <f t="shared" si="18"/>
        <v>8.4939999999999998</v>
      </c>
      <c r="D65" s="12">
        <f t="shared" si="22"/>
        <v>6.2548000000000004</v>
      </c>
      <c r="G65" s="60">
        <f t="shared" si="19"/>
        <v>48.269200000000005</v>
      </c>
      <c r="H65" s="60">
        <f t="shared" si="19"/>
        <v>49.667999999999999</v>
      </c>
      <c r="I65" s="60">
        <f t="shared" si="19"/>
        <v>50.951999999999998</v>
      </c>
      <c r="J65" s="60">
        <f t="shared" si="19"/>
        <v>52.417000000000002</v>
      </c>
      <c r="K65" s="60">
        <f t="shared" si="19"/>
        <v>49.524000000000001</v>
      </c>
      <c r="L65" s="60">
        <f t="shared" si="19"/>
        <v>49.585999999999999</v>
      </c>
      <c r="M65" s="60">
        <f t="shared" si="19"/>
        <v>54.28</v>
      </c>
      <c r="N65" s="60">
        <f t="shared" si="20"/>
        <v>6.2548000000000004</v>
      </c>
      <c r="O65" s="60">
        <f t="shared" si="21"/>
        <v>4.4939999999999998</v>
      </c>
    </row>
    <row r="66" spans="1:15" x14ac:dyDescent="0.25">
      <c r="A66" s="18" t="s">
        <v>86</v>
      </c>
      <c r="B66" s="60"/>
      <c r="C66" s="60"/>
      <c r="D66" s="12"/>
      <c r="E66" s="12"/>
      <c r="F66" s="12"/>
      <c r="G66" s="60"/>
      <c r="H66" s="60"/>
      <c r="I66" s="60"/>
      <c r="J66" s="60"/>
      <c r="K66" s="60"/>
      <c r="L66" s="60"/>
      <c r="M66" s="60"/>
      <c r="N66" s="12"/>
    </row>
    <row r="67" spans="1:15" s="12" customFormat="1" x14ac:dyDescent="0.25">
      <c r="A67" s="91" t="s">
        <v>92</v>
      </c>
      <c r="B67" s="60">
        <f t="shared" ref="B67:C72" si="23">B$47+B35</f>
        <v>8.8671399999999991</v>
      </c>
      <c r="C67" s="60">
        <f t="shared" si="23"/>
        <v>8.3648500000000006</v>
      </c>
      <c r="D67" s="12">
        <f>F$47*B$30+$E35*B$29+$F35*B$28</f>
        <v>5.9671399999999997</v>
      </c>
      <c r="G67" s="60">
        <f t="shared" ref="G67:M72" si="24">G$47+G35</f>
        <v>43.315110000000004</v>
      </c>
      <c r="H67" s="60">
        <f t="shared" si="24"/>
        <v>44.594200000000001</v>
      </c>
      <c r="I67" s="60">
        <f t="shared" si="24"/>
        <v>45.841299999999997</v>
      </c>
      <c r="J67" s="60">
        <f t="shared" si="24"/>
        <v>47.25</v>
      </c>
      <c r="K67" s="60">
        <f t="shared" si="24"/>
        <v>49.282250000000005</v>
      </c>
      <c r="L67" s="60">
        <f t="shared" si="24"/>
        <v>51.30545</v>
      </c>
      <c r="M67" s="60">
        <f t="shared" si="24"/>
        <v>55.970300000000002</v>
      </c>
      <c r="N67" s="60">
        <f>F$47*B$30+$E35*B$29+$F35*B$28</f>
        <v>5.9671399999999997</v>
      </c>
      <c r="O67" s="60">
        <f>F$47*C$30+$E35*C$29+$F35*C$28</f>
        <v>4.3648499999999997</v>
      </c>
    </row>
    <row r="68" spans="1:15" s="12" customFormat="1" x14ac:dyDescent="0.25">
      <c r="A68" s="91" t="s">
        <v>93</v>
      </c>
      <c r="B68" s="60">
        <f t="shared" si="23"/>
        <v>10.209299999999999</v>
      </c>
      <c r="C68" s="60">
        <f t="shared" si="23"/>
        <v>9.2920000000000016</v>
      </c>
      <c r="D68" s="12">
        <f t="shared" ref="D68:D72" si="25">F$47*B$30+$E36*B$29+$F36*B$28</f>
        <v>7.3093000000000004</v>
      </c>
      <c r="G68" s="60">
        <f t="shared" si="24"/>
        <v>43.5182</v>
      </c>
      <c r="H68" s="60">
        <f t="shared" si="24"/>
        <v>45.124000000000002</v>
      </c>
      <c r="I68" s="60">
        <f t="shared" si="24"/>
        <v>46.635999999999996</v>
      </c>
      <c r="J68" s="60">
        <f t="shared" si="24"/>
        <v>48.353750000000005</v>
      </c>
      <c r="K68" s="60">
        <f t="shared" si="24"/>
        <v>50.827500000000001</v>
      </c>
      <c r="L68" s="60">
        <f t="shared" si="24"/>
        <v>52.939</v>
      </c>
      <c r="M68" s="60">
        <f t="shared" si="24"/>
        <v>58.531000000000006</v>
      </c>
      <c r="N68" s="60">
        <f t="shared" ref="N68:N72" si="26">F$47*B$30+$E36*B$29+$F36*B$28</f>
        <v>7.3093000000000004</v>
      </c>
      <c r="O68" s="60">
        <f t="shared" ref="O68:O72" si="27">F$47*C$30+$E36*C$29+$F36*C$28</f>
        <v>5.2919999999999998</v>
      </c>
    </row>
    <row r="69" spans="1:15" s="12" customFormat="1" x14ac:dyDescent="0.25">
      <c r="A69" s="91" t="s">
        <v>97</v>
      </c>
      <c r="B69" s="60">
        <f t="shared" si="23"/>
        <v>9.2972999999999999</v>
      </c>
      <c r="C69" s="60">
        <f t="shared" si="23"/>
        <v>8.6620000000000008</v>
      </c>
      <c r="D69" s="12">
        <f t="shared" si="25"/>
        <v>6.3972999999999995</v>
      </c>
      <c r="G69" s="60">
        <f t="shared" si="24"/>
        <v>43.380200000000002</v>
      </c>
      <c r="H69" s="60">
        <f t="shared" si="24"/>
        <v>44.764000000000003</v>
      </c>
      <c r="I69" s="60">
        <f t="shared" si="24"/>
        <v>46.095999999999997</v>
      </c>
      <c r="J69" s="60">
        <f t="shared" si="24"/>
        <v>47.603750000000005</v>
      </c>
      <c r="K69" s="60">
        <f t="shared" si="24"/>
        <v>49.777500000000003</v>
      </c>
      <c r="L69" s="60">
        <f t="shared" si="24"/>
        <v>51.829000000000001</v>
      </c>
      <c r="M69" s="60">
        <f t="shared" si="24"/>
        <v>56.791000000000004</v>
      </c>
      <c r="N69" s="60">
        <f t="shared" si="26"/>
        <v>6.3972999999999995</v>
      </c>
      <c r="O69" s="60">
        <f t="shared" si="27"/>
        <v>4.6619999999999999</v>
      </c>
    </row>
    <row r="70" spans="1:15" x14ac:dyDescent="0.25">
      <c r="A70" s="17" t="s">
        <v>95</v>
      </c>
      <c r="B70" s="60">
        <f t="shared" si="23"/>
        <v>10.3613</v>
      </c>
      <c r="C70" s="60">
        <f t="shared" si="23"/>
        <v>9.3970000000000002</v>
      </c>
      <c r="D70" s="12">
        <f t="shared" si="25"/>
        <v>7.4612999999999996</v>
      </c>
      <c r="E70" s="12"/>
      <c r="F70" s="12"/>
      <c r="G70" s="60">
        <f t="shared" si="24"/>
        <v>43.541200000000003</v>
      </c>
      <c r="H70" s="60">
        <f t="shared" si="24"/>
        <v>45.183999999999997</v>
      </c>
      <c r="I70" s="60">
        <f t="shared" si="24"/>
        <v>46.725999999999999</v>
      </c>
      <c r="J70" s="60">
        <f t="shared" si="24"/>
        <v>48.478750000000005</v>
      </c>
      <c r="K70" s="60">
        <f t="shared" si="24"/>
        <v>51.002499999999998</v>
      </c>
      <c r="L70" s="60">
        <f t="shared" si="24"/>
        <v>53.124000000000002</v>
      </c>
      <c r="M70" s="60">
        <f t="shared" si="24"/>
        <v>58.821000000000005</v>
      </c>
      <c r="N70" s="60">
        <f t="shared" si="26"/>
        <v>7.4612999999999996</v>
      </c>
      <c r="O70" s="60">
        <f t="shared" si="27"/>
        <v>5.3970000000000002</v>
      </c>
    </row>
    <row r="71" spans="1:15" x14ac:dyDescent="0.25">
      <c r="A71" s="17" t="s">
        <v>96</v>
      </c>
      <c r="B71" s="60">
        <f t="shared" si="23"/>
        <v>10.513300000000001</v>
      </c>
      <c r="C71" s="60">
        <f t="shared" si="23"/>
        <v>9.5020000000000007</v>
      </c>
      <c r="D71" s="12">
        <f t="shared" si="25"/>
        <v>7.6132999999999997</v>
      </c>
      <c r="E71" s="12"/>
      <c r="F71" s="12"/>
      <c r="G71" s="60">
        <f t="shared" si="24"/>
        <v>43.5642</v>
      </c>
      <c r="H71" s="60">
        <f t="shared" si="24"/>
        <v>45.244</v>
      </c>
      <c r="I71" s="60">
        <f t="shared" si="24"/>
        <v>46.816000000000003</v>
      </c>
      <c r="J71" s="60">
        <f t="shared" si="24"/>
        <v>48.603750000000005</v>
      </c>
      <c r="K71" s="60">
        <f t="shared" si="24"/>
        <v>51.177500000000002</v>
      </c>
      <c r="L71" s="60">
        <f t="shared" si="24"/>
        <v>53.308999999999997</v>
      </c>
      <c r="M71" s="60">
        <f t="shared" si="24"/>
        <v>59.111000000000004</v>
      </c>
      <c r="N71" s="60">
        <f t="shared" si="26"/>
        <v>7.6132999999999997</v>
      </c>
      <c r="O71" s="60">
        <f t="shared" si="27"/>
        <v>5.5019999999999998</v>
      </c>
    </row>
    <row r="72" spans="1:15" s="12" customFormat="1" x14ac:dyDescent="0.25">
      <c r="A72" s="17" t="s">
        <v>164</v>
      </c>
      <c r="B72" s="60">
        <f t="shared" si="23"/>
        <v>10.6653</v>
      </c>
      <c r="C72" s="60">
        <f t="shared" si="23"/>
        <v>9.6069999999999993</v>
      </c>
      <c r="D72" s="12">
        <f t="shared" si="25"/>
        <v>7.7652999999999999</v>
      </c>
      <c r="G72" s="60">
        <f t="shared" si="24"/>
        <v>43.587200000000003</v>
      </c>
      <c r="H72" s="60">
        <f t="shared" si="24"/>
        <v>45.304000000000002</v>
      </c>
      <c r="I72" s="60">
        <f t="shared" si="24"/>
        <v>46.905999999999999</v>
      </c>
      <c r="J72" s="60">
        <f t="shared" si="24"/>
        <v>48.728750000000005</v>
      </c>
      <c r="K72" s="60">
        <f t="shared" si="24"/>
        <v>51.352500000000006</v>
      </c>
      <c r="L72" s="60">
        <f t="shared" si="24"/>
        <v>53.494</v>
      </c>
      <c r="M72" s="60">
        <f t="shared" si="24"/>
        <v>59.401000000000003</v>
      </c>
      <c r="N72" s="60">
        <f t="shared" si="26"/>
        <v>7.7652999999999999</v>
      </c>
      <c r="O72" s="60">
        <f t="shared" si="27"/>
        <v>5.6069999999999993</v>
      </c>
    </row>
    <row r="73" spans="1:15" x14ac:dyDescent="0.25">
      <c r="A73" s="18" t="s">
        <v>87</v>
      </c>
      <c r="B73" s="60"/>
      <c r="C73" s="60"/>
      <c r="D73" s="12"/>
      <c r="E73" s="12"/>
      <c r="F73" s="12"/>
      <c r="G73" s="60"/>
      <c r="H73" s="60"/>
      <c r="I73" s="60"/>
      <c r="J73" s="60"/>
      <c r="K73" s="60"/>
      <c r="L73" s="60"/>
      <c r="M73" s="60"/>
      <c r="N73" s="12"/>
    </row>
    <row r="74" spans="1:15" s="12" customFormat="1" x14ac:dyDescent="0.25">
      <c r="A74" s="91" t="s">
        <v>92</v>
      </c>
      <c r="B74" s="60">
        <f t="shared" ref="B74:C79" si="28">B$48+B35</f>
        <v>10.62764</v>
      </c>
      <c r="C74" s="60">
        <f t="shared" si="28"/>
        <v>9.8778500000000022</v>
      </c>
      <c r="D74" s="12">
        <f>F$48*B$30+$E36*B$29+$F36*B$28</f>
        <v>8.8198000000000008</v>
      </c>
      <c r="G74" s="60">
        <f t="shared" ref="G74:M79" si="29">G$48+G35</f>
        <v>40.233110000000003</v>
      </c>
      <c r="H74" s="60">
        <f t="shared" si="29"/>
        <v>41.830200000000005</v>
      </c>
      <c r="I74" s="60">
        <f t="shared" si="29"/>
        <v>43.395299999999999</v>
      </c>
      <c r="J74" s="60">
        <f t="shared" si="29"/>
        <v>45.161749999999998</v>
      </c>
      <c r="K74" s="60">
        <f t="shared" si="29"/>
        <v>47.710750000000004</v>
      </c>
      <c r="L74" s="60">
        <f t="shared" si="29"/>
        <v>50.213449999999995</v>
      </c>
      <c r="M74" s="60">
        <f t="shared" si="29"/>
        <v>56.091300000000004</v>
      </c>
      <c r="N74" s="60">
        <f>F$48*B$30+$E35*B$29+$F35*B$28</f>
        <v>7.4776400000000001</v>
      </c>
      <c r="O74" s="60">
        <f>F$48*C$30+$E35*C$29+$F35*C$28</f>
        <v>5.477850000000001</v>
      </c>
    </row>
    <row r="75" spans="1:15" s="12" customFormat="1" x14ac:dyDescent="0.25">
      <c r="A75" s="91" t="s">
        <v>93</v>
      </c>
      <c r="B75" s="60">
        <f t="shared" si="28"/>
        <v>11.969799999999999</v>
      </c>
      <c r="C75" s="60">
        <f t="shared" si="28"/>
        <v>10.805000000000003</v>
      </c>
      <c r="D75" s="12">
        <f t="shared" ref="D75:D79" si="30">F$48*B$30+$E37*B$29+$F37*B$28</f>
        <v>7.9077999999999999</v>
      </c>
      <c r="G75" s="60">
        <f t="shared" si="29"/>
        <v>40.436199999999999</v>
      </c>
      <c r="H75" s="60">
        <f t="shared" si="29"/>
        <v>42.36</v>
      </c>
      <c r="I75" s="60">
        <f t="shared" si="29"/>
        <v>44.19</v>
      </c>
      <c r="J75" s="60">
        <f t="shared" si="29"/>
        <v>46.265500000000003</v>
      </c>
      <c r="K75" s="60">
        <f t="shared" si="29"/>
        <v>49.256</v>
      </c>
      <c r="L75" s="60">
        <f t="shared" si="29"/>
        <v>51.846999999999994</v>
      </c>
      <c r="M75" s="60">
        <f t="shared" si="29"/>
        <v>58.652000000000001</v>
      </c>
      <c r="N75" s="60">
        <f t="shared" ref="N75:N78" si="31">F$48*B$30+$E36*B$29+$F36*B$28</f>
        <v>8.8198000000000008</v>
      </c>
      <c r="O75" s="60">
        <f t="shared" ref="O75:O79" si="32">F$48*C$30+$E36*C$29+$F36*C$28</f>
        <v>6.4050000000000011</v>
      </c>
    </row>
    <row r="76" spans="1:15" s="12" customFormat="1" x14ac:dyDescent="0.25">
      <c r="A76" s="91" t="s">
        <v>94</v>
      </c>
      <c r="B76" s="60">
        <f t="shared" si="28"/>
        <v>11.0578</v>
      </c>
      <c r="C76" s="60">
        <f t="shared" si="28"/>
        <v>10.175000000000002</v>
      </c>
      <c r="D76" s="12">
        <f t="shared" si="30"/>
        <v>8.9718</v>
      </c>
      <c r="G76" s="60">
        <f t="shared" si="29"/>
        <v>40.298200000000001</v>
      </c>
      <c r="H76" s="60">
        <f t="shared" si="29"/>
        <v>42</v>
      </c>
      <c r="I76" s="60">
        <f t="shared" si="29"/>
        <v>43.65</v>
      </c>
      <c r="J76" s="60">
        <f t="shared" si="29"/>
        <v>45.515500000000003</v>
      </c>
      <c r="K76" s="60">
        <f t="shared" si="29"/>
        <v>48.206000000000003</v>
      </c>
      <c r="L76" s="60">
        <f t="shared" si="29"/>
        <v>50.736999999999995</v>
      </c>
      <c r="M76" s="60">
        <f t="shared" si="29"/>
        <v>56.912000000000006</v>
      </c>
      <c r="N76" s="60">
        <f t="shared" si="31"/>
        <v>7.9077999999999999</v>
      </c>
      <c r="O76" s="60">
        <f t="shared" si="32"/>
        <v>5.7750000000000012</v>
      </c>
    </row>
    <row r="77" spans="1:15" x14ac:dyDescent="0.25">
      <c r="A77" s="17" t="s">
        <v>95</v>
      </c>
      <c r="B77" s="60">
        <f t="shared" si="28"/>
        <v>12.1218</v>
      </c>
      <c r="C77" s="60">
        <f t="shared" si="28"/>
        <v>10.910000000000002</v>
      </c>
      <c r="D77" s="12">
        <f t="shared" si="30"/>
        <v>9.1237999999999992</v>
      </c>
      <c r="E77" s="12"/>
      <c r="F77" s="12"/>
      <c r="G77" s="60">
        <f t="shared" si="29"/>
        <v>40.459200000000003</v>
      </c>
      <c r="H77" s="60">
        <f t="shared" si="29"/>
        <v>42.42</v>
      </c>
      <c r="I77" s="60">
        <f t="shared" si="29"/>
        <v>44.28</v>
      </c>
      <c r="J77" s="60">
        <f t="shared" si="29"/>
        <v>46.390500000000003</v>
      </c>
      <c r="K77" s="60">
        <f t="shared" si="29"/>
        <v>49.430999999999997</v>
      </c>
      <c r="L77" s="60">
        <f t="shared" si="29"/>
        <v>52.031999999999996</v>
      </c>
      <c r="M77" s="60">
        <f t="shared" si="29"/>
        <v>58.942000000000007</v>
      </c>
      <c r="N77" s="60">
        <f t="shared" si="31"/>
        <v>8.9718</v>
      </c>
      <c r="O77" s="60">
        <f t="shared" si="32"/>
        <v>6.5100000000000016</v>
      </c>
    </row>
    <row r="78" spans="1:15" x14ac:dyDescent="0.25">
      <c r="A78" s="17" t="s">
        <v>96</v>
      </c>
      <c r="B78" s="60">
        <f t="shared" si="28"/>
        <v>12.273800000000001</v>
      </c>
      <c r="C78" s="60">
        <f t="shared" si="28"/>
        <v>11.015000000000002</v>
      </c>
      <c r="D78" s="12">
        <f t="shared" si="30"/>
        <v>9.2758000000000003</v>
      </c>
      <c r="E78" s="12"/>
      <c r="F78" s="12"/>
      <c r="G78" s="60">
        <f t="shared" si="29"/>
        <v>40.482199999999999</v>
      </c>
      <c r="H78" s="60">
        <f t="shared" si="29"/>
        <v>42.480000000000004</v>
      </c>
      <c r="I78" s="60">
        <f t="shared" si="29"/>
        <v>44.370000000000005</v>
      </c>
      <c r="J78" s="60">
        <f t="shared" si="29"/>
        <v>46.515500000000003</v>
      </c>
      <c r="K78" s="60">
        <f t="shared" si="29"/>
        <v>49.606000000000002</v>
      </c>
      <c r="L78" s="60">
        <f t="shared" si="29"/>
        <v>52.216999999999999</v>
      </c>
      <c r="M78" s="60">
        <f t="shared" si="29"/>
        <v>59.232000000000006</v>
      </c>
      <c r="N78" s="60">
        <f t="shared" si="31"/>
        <v>9.1237999999999992</v>
      </c>
      <c r="O78" s="60">
        <f t="shared" si="32"/>
        <v>6.6150000000000011</v>
      </c>
    </row>
    <row r="79" spans="1:15" s="12" customFormat="1" x14ac:dyDescent="0.25">
      <c r="A79" s="17" t="s">
        <v>164</v>
      </c>
      <c r="B79" s="60">
        <f t="shared" si="28"/>
        <v>12.425800000000001</v>
      </c>
      <c r="C79" s="60">
        <f t="shared" si="28"/>
        <v>11.120000000000001</v>
      </c>
      <c r="D79" s="12">
        <f t="shared" si="30"/>
        <v>6.7830000000000004</v>
      </c>
      <c r="G79" s="60">
        <f t="shared" si="29"/>
        <v>40.505200000000002</v>
      </c>
      <c r="H79" s="60">
        <f t="shared" si="29"/>
        <v>42.540000000000006</v>
      </c>
      <c r="I79" s="60">
        <f t="shared" si="29"/>
        <v>44.46</v>
      </c>
      <c r="J79" s="60">
        <f t="shared" si="29"/>
        <v>46.640500000000003</v>
      </c>
      <c r="K79" s="60">
        <f t="shared" si="29"/>
        <v>49.781000000000006</v>
      </c>
      <c r="L79" s="60">
        <f t="shared" si="29"/>
        <v>52.401999999999994</v>
      </c>
      <c r="M79" s="60">
        <f t="shared" si="29"/>
        <v>59.522000000000006</v>
      </c>
      <c r="N79" s="60">
        <f>F$48*B$30+$E40*B$29+$F40*B$28</f>
        <v>9.2758000000000003</v>
      </c>
      <c r="O79" s="60">
        <f t="shared" si="32"/>
        <v>6.7200000000000006</v>
      </c>
    </row>
    <row r="80" spans="1:15" x14ac:dyDescent="0.25">
      <c r="A80" s="82"/>
      <c r="B80" s="83"/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 ht="15.75" thickBot="1" x14ac:dyDescent="0.3">
      <c r="A81" s="7" t="s">
        <v>29</v>
      </c>
      <c r="B81" s="84"/>
      <c r="C81" s="84"/>
      <c r="D81" s="84"/>
      <c r="E81" s="84"/>
      <c r="F81" s="84"/>
      <c r="G81" s="84"/>
      <c r="H81" s="84"/>
      <c r="I81" s="27" t="s">
        <v>173</v>
      </c>
      <c r="J81" s="27" t="s">
        <v>174</v>
      </c>
      <c r="K81" s="27" t="s">
        <v>173</v>
      </c>
      <c r="L81" s="27" t="s">
        <v>175</v>
      </c>
      <c r="M81" s="84"/>
    </row>
    <row r="82" spans="1:13" s="12" customFormat="1" x14ac:dyDescent="0.25">
      <c r="A82" s="117" t="s">
        <v>57</v>
      </c>
      <c r="B82" s="114" t="s">
        <v>3</v>
      </c>
      <c r="C82" s="115"/>
      <c r="D82" s="116"/>
      <c r="E82" s="114" t="s">
        <v>2</v>
      </c>
      <c r="F82" s="115"/>
      <c r="G82" s="116"/>
      <c r="H82" s="84"/>
      <c r="I82" s="27">
        <f>MAX(D53:D79,D104:D130)</f>
        <v>9.3993000000000002</v>
      </c>
      <c r="J82" s="27">
        <f>MIN(D53:D79,D104:D130)</f>
        <v>2.9461399999999998</v>
      </c>
      <c r="K82" s="108">
        <f>MAX(O53:O79,O104:O130)</f>
        <v>6.8109999999999999</v>
      </c>
      <c r="L82" s="108">
        <f>MIN(O53:O79,O104:O130)</f>
        <v>2.1388500000000001</v>
      </c>
      <c r="M82" s="84"/>
    </row>
    <row r="83" spans="1:13" ht="15.75" thickBot="1" x14ac:dyDescent="0.3">
      <c r="A83" s="118"/>
      <c r="B83" s="57">
        <v>47</v>
      </c>
      <c r="C83" s="58">
        <v>862</v>
      </c>
      <c r="D83" s="59" t="s">
        <v>28</v>
      </c>
      <c r="E83" s="57">
        <v>950</v>
      </c>
      <c r="F83" s="58">
        <v>2150</v>
      </c>
      <c r="G83" s="59" t="s">
        <v>28</v>
      </c>
      <c r="H83" s="84"/>
      <c r="I83" s="27" t="s">
        <v>196</v>
      </c>
      <c r="J83" s="27" t="s">
        <v>197</v>
      </c>
      <c r="K83" s="27" t="s">
        <v>198</v>
      </c>
      <c r="L83" s="27" t="s">
        <v>175</v>
      </c>
      <c r="M83" s="84"/>
    </row>
    <row r="84" spans="1:13" x14ac:dyDescent="0.25">
      <c r="A84" s="54" t="s">
        <v>6</v>
      </c>
      <c r="B84" s="65">
        <f>MIN(G53:G79,G104:G130)</f>
        <v>39.859110000000001</v>
      </c>
      <c r="C84" s="62">
        <f>MIN(K53:K79,K104:K130)</f>
        <v>47.453750000000007</v>
      </c>
      <c r="D84" s="66">
        <f>C84-B84</f>
        <v>7.5946400000000054</v>
      </c>
      <c r="E84" s="65">
        <f>MIN(L53:L79,L104:L130)</f>
        <v>47.397449999999999</v>
      </c>
      <c r="F84" s="62">
        <f>MIN(M53:M79,M104:M130)</f>
        <v>50.728299999999997</v>
      </c>
      <c r="G84" s="66">
        <f>F84-E84</f>
        <v>3.3308499999999981</v>
      </c>
      <c r="H84" s="84"/>
      <c r="I84" s="108">
        <f>MAX(N53:N79,N104:N130)</f>
        <v>9.3993000000000002</v>
      </c>
      <c r="J84" s="108">
        <f>MIN(N53:N79,N104:N130)</f>
        <v>2.9461399999999998</v>
      </c>
      <c r="K84" s="27"/>
      <c r="L84" s="27"/>
      <c r="M84" s="84"/>
    </row>
    <row r="85" spans="1:13" x14ac:dyDescent="0.25">
      <c r="A85" s="56" t="s">
        <v>16</v>
      </c>
      <c r="B85" s="65">
        <f>MAX(G53:G79,G104:G130)</f>
        <v>48.269200000000005</v>
      </c>
      <c r="C85" s="62">
        <f>MAX(K53:K79,K104:K130)</f>
        <v>54.173500000000004</v>
      </c>
      <c r="D85" s="66">
        <f>C85-B85</f>
        <v>5.9042999999999992</v>
      </c>
      <c r="E85" s="65">
        <f>MAX(L53:L79,L104:L130)</f>
        <v>54.142000000000003</v>
      </c>
      <c r="F85" s="62">
        <f>MAX(M53:M79,M104:M130)</f>
        <v>59.668999999999997</v>
      </c>
      <c r="G85" s="66">
        <f>F85-E85</f>
        <v>5.5269999999999939</v>
      </c>
      <c r="H85" s="84"/>
      <c r="I85" s="27"/>
      <c r="J85" s="27"/>
      <c r="K85" s="27"/>
      <c r="L85" s="27"/>
      <c r="M85" s="84"/>
    </row>
    <row r="86" spans="1:13" ht="15.75" thickBot="1" x14ac:dyDescent="0.3">
      <c r="A86" s="55" t="s">
        <v>28</v>
      </c>
      <c r="B86" s="67">
        <f>B85-B84</f>
        <v>8.4100900000000038</v>
      </c>
      <c r="C86" s="68">
        <f>C85-C84</f>
        <v>6.7197499999999977</v>
      </c>
      <c r="D86" s="69">
        <f>C85-B84</f>
        <v>14.314390000000003</v>
      </c>
      <c r="E86" s="67">
        <f>E85-E84</f>
        <v>6.7445500000000038</v>
      </c>
      <c r="F86" s="68">
        <f>F85-F84</f>
        <v>8.9406999999999996</v>
      </c>
      <c r="G86" s="69">
        <f>F85-E84</f>
        <v>12.271549999999998</v>
      </c>
      <c r="H86" s="84"/>
      <c r="I86" s="27"/>
      <c r="J86" s="27"/>
      <c r="K86" s="27"/>
      <c r="L86" s="27"/>
      <c r="M86" s="84"/>
    </row>
    <row r="87" spans="1:13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 x14ac:dyDescent="0.25">
      <c r="A88" s="23" t="s">
        <v>33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x14ac:dyDescent="0.25">
      <c r="B89" s="20" t="s">
        <v>59</v>
      </c>
      <c r="C89" s="20" t="s">
        <v>32</v>
      </c>
      <c r="F89" s="12"/>
    </row>
    <row r="90" spans="1:13" x14ac:dyDescent="0.25">
      <c r="A90" s="17" t="s">
        <v>30</v>
      </c>
      <c r="B90" s="60">
        <f>MAX(B53:B79,B104:B130)</f>
        <v>12.799300000000001</v>
      </c>
      <c r="C90" s="60">
        <f>MAX(C52:C78,C103:C129)</f>
        <v>11.506</v>
      </c>
      <c r="D90" s="60"/>
      <c r="E90" s="60"/>
      <c r="F90" s="12"/>
    </row>
    <row r="91" spans="1:13" x14ac:dyDescent="0.25">
      <c r="A91" s="17" t="s">
        <v>60</v>
      </c>
      <c r="B91" s="12" t="str">
        <f>IF(B90&lt;16,"OK","NO")</f>
        <v>OK</v>
      </c>
      <c r="C91" s="12" t="str">
        <f>IF(C90&lt;20,"OK","NO")</f>
        <v>OK</v>
      </c>
      <c r="F91" s="12"/>
    </row>
    <row r="92" spans="1:13" x14ac:dyDescent="0.25">
      <c r="A92" s="80" t="s">
        <v>74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x14ac:dyDescent="0.25">
      <c r="A93" s="27"/>
      <c r="B93" s="15"/>
      <c r="C93" s="15"/>
      <c r="D93" s="15"/>
      <c r="E93" s="15"/>
      <c r="F93" s="53" t="s">
        <v>18</v>
      </c>
      <c r="G93" s="15"/>
      <c r="H93" s="15"/>
      <c r="I93" s="12"/>
      <c r="J93" s="12"/>
      <c r="K93" s="12"/>
      <c r="L93" s="12"/>
      <c r="M93" s="12"/>
    </row>
    <row r="94" spans="1:13" x14ac:dyDescent="0.25">
      <c r="A94" s="120" t="s">
        <v>15</v>
      </c>
      <c r="B94" s="119" t="s">
        <v>1</v>
      </c>
      <c r="C94" s="119"/>
      <c r="D94" s="15"/>
      <c r="E94" s="15"/>
      <c r="F94" s="13">
        <v>15.9</v>
      </c>
      <c r="G94" s="13"/>
      <c r="H94" s="13"/>
      <c r="I94" s="13"/>
      <c r="J94" s="13"/>
      <c r="K94" s="13"/>
      <c r="L94" s="13"/>
      <c r="M94" s="13"/>
    </row>
    <row r="95" spans="1:13" x14ac:dyDescent="0.25">
      <c r="A95" s="120"/>
      <c r="B95" s="35" t="s">
        <v>3</v>
      </c>
      <c r="C95" s="76" t="s">
        <v>2</v>
      </c>
      <c r="D95" s="34" t="s">
        <v>27</v>
      </c>
      <c r="E95" s="36"/>
      <c r="F95" s="76" t="s">
        <v>63</v>
      </c>
      <c r="G95" s="15"/>
      <c r="H95" s="15"/>
      <c r="I95" s="12"/>
      <c r="J95" s="12"/>
      <c r="K95" s="12"/>
      <c r="L95" s="12"/>
      <c r="M95" s="12"/>
    </row>
    <row r="96" spans="1:13" x14ac:dyDescent="0.25">
      <c r="A96" s="13" t="s">
        <v>88</v>
      </c>
      <c r="B96" s="64">
        <f>B$21+B$22+$F96*B$30+B14+B15</f>
        <v>3.8250000000000002</v>
      </c>
      <c r="C96" s="64">
        <f>C$21+C$22+$F96*C$30+C14+C15</f>
        <v>3.8499999999999996</v>
      </c>
      <c r="D96" s="76" t="s">
        <v>75</v>
      </c>
      <c r="E96" s="51"/>
      <c r="F96" s="13">
        <v>25</v>
      </c>
      <c r="G96" s="63">
        <f t="shared" ref="G96:K96" si="33">G$21+G$22+$F96*G$30+G14+G15</f>
        <v>30</v>
      </c>
      <c r="H96" s="63">
        <f t="shared" si="33"/>
        <v>30.5</v>
      </c>
      <c r="I96" s="63">
        <f t="shared" si="33"/>
        <v>31</v>
      </c>
      <c r="J96" s="63">
        <f t="shared" si="33"/>
        <v>31.5625</v>
      </c>
      <c r="K96" s="63">
        <f t="shared" si="33"/>
        <v>32.375</v>
      </c>
      <c r="L96" s="63">
        <f>L$21+L$22+$F96*L$30+L15</f>
        <v>31.4</v>
      </c>
      <c r="M96" s="63">
        <f>M$21+M$22+$F96*M$30+M15</f>
        <v>33.15</v>
      </c>
    </row>
    <row r="97" spans="1:15" x14ac:dyDescent="0.25">
      <c r="A97" s="13" t="s">
        <v>89</v>
      </c>
      <c r="B97" s="64">
        <f>B$21+B$22+$F97*B$30+B10+B14+B11</f>
        <v>5.5855000000000006</v>
      </c>
      <c r="C97" s="64">
        <f>C$21+C$22+$F97*C$30+C10+C14+C11</f>
        <v>5.3630000000000004</v>
      </c>
      <c r="D97" s="76" t="s">
        <v>8</v>
      </c>
      <c r="E97" s="51"/>
      <c r="F97" s="13">
        <f t="shared" ref="F97:F99" si="34">F96+$F$43</f>
        <v>40.9</v>
      </c>
      <c r="G97" s="63">
        <f t="shared" ref="G97:K97" si="35">G$21+G$22+$F97*G$30+G14+G10+G11</f>
        <v>31.417999999999999</v>
      </c>
      <c r="H97" s="63">
        <f t="shared" si="35"/>
        <v>32.235999999999997</v>
      </c>
      <c r="I97" s="63">
        <f t="shared" si="35"/>
        <v>33.054000000000002</v>
      </c>
      <c r="J97" s="63">
        <f>J$21+J$22+$F97*J$30+J14+J10+J11</f>
        <v>33.974249999999998</v>
      </c>
      <c r="K97" s="63">
        <f t="shared" si="35"/>
        <v>35.3035</v>
      </c>
      <c r="L97" s="63">
        <f>L$21+L$22+$F97*L$30+L14+L11</f>
        <v>34.608000000000004</v>
      </c>
      <c r="M97" s="63">
        <f>M$21+M$22+$F97*M$30+M14+M9</f>
        <v>33.170999999999999</v>
      </c>
    </row>
    <row r="98" spans="1:15" x14ac:dyDescent="0.25">
      <c r="A98" s="13" t="s">
        <v>90</v>
      </c>
      <c r="B98" s="64">
        <f>B$21+B$22+$F98*B$30+B8+B10+B9+B14</f>
        <v>7.3460000000000001</v>
      </c>
      <c r="C98" s="64">
        <f>C$21+C$22+$F98*C$30+C8+C10+C9+C14</f>
        <v>6.8760000000000012</v>
      </c>
      <c r="D98" s="19" t="s">
        <v>8</v>
      </c>
      <c r="E98" s="52"/>
      <c r="F98" s="13">
        <f t="shared" si="34"/>
        <v>56.8</v>
      </c>
      <c r="G98" s="63">
        <f t="shared" ref="G98:K98" si="36">G$21+G$22+$F98*G$30+G10+G8+G9</f>
        <v>27.235999999999997</v>
      </c>
      <c r="H98" s="63">
        <f t="shared" si="36"/>
        <v>28.372</v>
      </c>
      <c r="I98" s="63">
        <f t="shared" si="36"/>
        <v>29.507999999999999</v>
      </c>
      <c r="J98" s="63">
        <f t="shared" si="36"/>
        <v>30.786000000000001</v>
      </c>
      <c r="K98" s="63">
        <f t="shared" si="36"/>
        <v>32.632000000000005</v>
      </c>
      <c r="L98" s="63">
        <f>L$21+L$22+$F98*L$30+L10+L8+L9</f>
        <v>34.116</v>
      </c>
      <c r="M98" s="63">
        <f>M$21+M$22+$F98*M$30+M14+M8+M9</f>
        <v>38.292000000000002</v>
      </c>
    </row>
    <row r="99" spans="1:15" x14ac:dyDescent="0.25">
      <c r="A99" s="13" t="s">
        <v>91</v>
      </c>
      <c r="B99" s="60">
        <f>B$21+B$22+$F99*B$30+B14+B10+B8+B16+B17</f>
        <v>9.1065000000000005</v>
      </c>
      <c r="C99" s="60">
        <f>C$21+C$22+$F99*C$30+C14+C10+C8+C16+C17</f>
        <v>8.3890000000000011</v>
      </c>
      <c r="D99" s="19" t="s">
        <v>7</v>
      </c>
      <c r="E99" s="52"/>
      <c r="F99" s="13">
        <f t="shared" si="34"/>
        <v>72.7</v>
      </c>
      <c r="G99" s="63">
        <f t="shared" ref="G99:K99" si="37">G$21+G$22+$F99*G$30+G8+G16+G17</f>
        <v>23.754000000000001</v>
      </c>
      <c r="H99" s="63">
        <f t="shared" si="37"/>
        <v>25.207999999999998</v>
      </c>
      <c r="I99" s="63">
        <f t="shared" si="37"/>
        <v>26.661999999999999</v>
      </c>
      <c r="J99" s="63">
        <f t="shared" si="37"/>
        <v>28.297750000000001</v>
      </c>
      <c r="K99" s="63">
        <f t="shared" si="37"/>
        <v>30.660500000000003</v>
      </c>
      <c r="L99" s="63">
        <f>L$21+L$22+$F99*L$30+L8*2+L17+L10</f>
        <v>33.024000000000001</v>
      </c>
      <c r="M99" s="63">
        <f>M$21+M$22+$F99*M$30+M14+M8*2+M17</f>
        <v>38.412999999999997</v>
      </c>
    </row>
    <row r="100" spans="1:15" x14ac:dyDescent="0.25">
      <c r="A100" s="8"/>
      <c r="F100" s="12"/>
    </row>
    <row r="101" spans="1:15" x14ac:dyDescent="0.25">
      <c r="A101" s="121" t="s">
        <v>73</v>
      </c>
      <c r="B101" s="119" t="s">
        <v>1</v>
      </c>
      <c r="C101" s="119"/>
      <c r="D101" s="12"/>
      <c r="E101" s="12"/>
      <c r="F101" s="12"/>
      <c r="G101" s="13"/>
      <c r="H101" s="13"/>
      <c r="I101" s="13"/>
      <c r="J101" s="13"/>
      <c r="K101" s="13"/>
      <c r="L101" s="13"/>
      <c r="M101" s="13"/>
    </row>
    <row r="102" spans="1:15" x14ac:dyDescent="0.25">
      <c r="A102" s="121"/>
      <c r="B102" s="35" t="s">
        <v>3</v>
      </c>
      <c r="C102" s="76" t="s">
        <v>2</v>
      </c>
      <c r="D102" s="12"/>
      <c r="E102" s="12"/>
      <c r="F102" s="12"/>
      <c r="G102" s="15"/>
      <c r="H102" s="13"/>
      <c r="I102" s="13"/>
      <c r="J102" s="13"/>
      <c r="K102" s="13"/>
      <c r="L102" s="13"/>
      <c r="M102" s="13"/>
    </row>
    <row r="103" spans="1:15" x14ac:dyDescent="0.25">
      <c r="A103" s="76" t="s">
        <v>88</v>
      </c>
      <c r="B103" s="60"/>
      <c r="C103" s="60"/>
      <c r="D103" s="12"/>
      <c r="E103" s="12"/>
      <c r="F103" s="12"/>
      <c r="G103" s="60"/>
      <c r="H103" s="60"/>
      <c r="I103" s="60"/>
      <c r="J103" s="60"/>
      <c r="K103" s="60"/>
      <c r="L103" s="60"/>
      <c r="M103" s="60"/>
      <c r="N103" s="12" t="s">
        <v>176</v>
      </c>
      <c r="O103" t="s">
        <v>176</v>
      </c>
    </row>
    <row r="104" spans="1:15" s="12" customFormat="1" x14ac:dyDescent="0.25">
      <c r="A104" s="96" t="s">
        <v>99</v>
      </c>
      <c r="B104" s="60">
        <f t="shared" ref="B104:C109" si="38">B$97+B35</f>
        <v>7.4801400000000005</v>
      </c>
      <c r="C104" s="60">
        <f t="shared" si="38"/>
        <v>7.3428500000000003</v>
      </c>
      <c r="D104" s="12">
        <f>F$96*B$30+$E35*B$29+$F35*B$28</f>
        <v>3.0696399999999997</v>
      </c>
      <c r="G104" s="60">
        <f t="shared" ref="G104:M109" si="39">G$96+G35</f>
        <v>46.105110000000003</v>
      </c>
      <c r="H104" s="60">
        <f t="shared" si="39"/>
        <v>46.7742</v>
      </c>
      <c r="I104" s="60">
        <f t="shared" si="39"/>
        <v>47.411299999999997</v>
      </c>
      <c r="J104" s="60">
        <f t="shared" si="39"/>
        <v>48.133749999999999</v>
      </c>
      <c r="K104" s="60">
        <f t="shared" si="39"/>
        <v>49.174750000000003</v>
      </c>
      <c r="L104" s="60">
        <f t="shared" si="39"/>
        <v>48.745449999999998</v>
      </c>
      <c r="M104" s="60">
        <f t="shared" si="39"/>
        <v>50.975299999999997</v>
      </c>
      <c r="N104" s="60">
        <f>F$96*B$30+$E35*B$29+$F35*B$28</f>
        <v>3.0696399999999997</v>
      </c>
      <c r="O104" s="60">
        <f>F$96*C$30+$E35*C$29+$F35*C$28</f>
        <v>2.2298500000000003</v>
      </c>
    </row>
    <row r="105" spans="1:15" s="12" customFormat="1" x14ac:dyDescent="0.25">
      <c r="A105" s="96" t="s">
        <v>100</v>
      </c>
      <c r="B105" s="60">
        <f t="shared" si="38"/>
        <v>8.8223000000000003</v>
      </c>
      <c r="C105" s="60">
        <f t="shared" si="38"/>
        <v>8.27</v>
      </c>
      <c r="D105" s="12">
        <f t="shared" ref="D105:D109" si="40">F$96*B$30+$E36*B$29+$F36*B$28</f>
        <v>4.4117999999999995</v>
      </c>
      <c r="G105" s="60">
        <f t="shared" si="39"/>
        <v>46.308199999999999</v>
      </c>
      <c r="H105" s="60">
        <f t="shared" si="39"/>
        <v>47.304000000000002</v>
      </c>
      <c r="I105" s="60">
        <f t="shared" si="39"/>
        <v>48.206000000000003</v>
      </c>
      <c r="J105" s="60">
        <f t="shared" si="39"/>
        <v>49.237499999999997</v>
      </c>
      <c r="K105" s="60">
        <f t="shared" si="39"/>
        <v>50.72</v>
      </c>
      <c r="L105" s="60">
        <f t="shared" si="39"/>
        <v>50.378999999999998</v>
      </c>
      <c r="M105" s="60">
        <f t="shared" si="39"/>
        <v>53.536000000000001</v>
      </c>
      <c r="N105" s="60">
        <f t="shared" ref="N105:N109" si="41">F$96*B$30+$E36*B$29+$F36*B$28</f>
        <v>4.4117999999999995</v>
      </c>
      <c r="O105" s="60">
        <f t="shared" ref="O105:O109" si="42">F$96*C$30+$E36*C$29+$F36*C$28</f>
        <v>3.157</v>
      </c>
    </row>
    <row r="106" spans="1:15" s="12" customFormat="1" x14ac:dyDescent="0.25">
      <c r="A106" s="96" t="s">
        <v>101</v>
      </c>
      <c r="B106" s="60">
        <f t="shared" si="38"/>
        <v>7.9103000000000003</v>
      </c>
      <c r="C106" s="60">
        <f t="shared" si="38"/>
        <v>7.6400000000000006</v>
      </c>
      <c r="D106" s="12">
        <f t="shared" si="40"/>
        <v>3.4998</v>
      </c>
      <c r="G106" s="60">
        <f t="shared" si="39"/>
        <v>46.170200000000001</v>
      </c>
      <c r="H106" s="60">
        <f t="shared" si="39"/>
        <v>46.944000000000003</v>
      </c>
      <c r="I106" s="60">
        <f t="shared" si="39"/>
        <v>47.665999999999997</v>
      </c>
      <c r="J106" s="60">
        <f t="shared" si="39"/>
        <v>48.487499999999997</v>
      </c>
      <c r="K106" s="60">
        <f t="shared" si="39"/>
        <v>49.67</v>
      </c>
      <c r="L106" s="60">
        <f t="shared" si="39"/>
        <v>49.268999999999998</v>
      </c>
      <c r="M106" s="60">
        <f t="shared" si="39"/>
        <v>51.795999999999999</v>
      </c>
      <c r="N106" s="60">
        <f t="shared" si="41"/>
        <v>3.4998</v>
      </c>
      <c r="O106" s="60">
        <f t="shared" si="42"/>
        <v>2.5270000000000001</v>
      </c>
    </row>
    <row r="107" spans="1:15" x14ac:dyDescent="0.25">
      <c r="A107" s="97" t="s">
        <v>102</v>
      </c>
      <c r="B107" s="60">
        <f t="shared" si="38"/>
        <v>8.9742999999999995</v>
      </c>
      <c r="C107" s="60">
        <f t="shared" si="38"/>
        <v>8.375</v>
      </c>
      <c r="D107" s="12">
        <f t="shared" si="40"/>
        <v>4.5637999999999996</v>
      </c>
      <c r="E107" s="12"/>
      <c r="F107" s="12"/>
      <c r="G107" s="60">
        <f t="shared" si="39"/>
        <v>46.331200000000003</v>
      </c>
      <c r="H107" s="60">
        <f t="shared" si="39"/>
        <v>47.364000000000004</v>
      </c>
      <c r="I107" s="60">
        <f t="shared" si="39"/>
        <v>48.295999999999999</v>
      </c>
      <c r="J107" s="60">
        <f t="shared" si="39"/>
        <v>49.362499999999997</v>
      </c>
      <c r="K107" s="60">
        <f t="shared" si="39"/>
        <v>50.894999999999996</v>
      </c>
      <c r="L107" s="60">
        <f t="shared" si="39"/>
        <v>50.564</v>
      </c>
      <c r="M107" s="60">
        <f t="shared" si="39"/>
        <v>53.826000000000001</v>
      </c>
      <c r="N107" s="60">
        <f t="shared" si="41"/>
        <v>4.5637999999999996</v>
      </c>
      <c r="O107" s="60">
        <f t="shared" si="42"/>
        <v>3.262</v>
      </c>
    </row>
    <row r="108" spans="1:15" x14ac:dyDescent="0.25">
      <c r="A108" s="97" t="s">
        <v>103</v>
      </c>
      <c r="B108" s="60">
        <f t="shared" si="38"/>
        <v>9.1263000000000005</v>
      </c>
      <c r="C108" s="60">
        <f t="shared" si="38"/>
        <v>8.48</v>
      </c>
      <c r="D108" s="12">
        <f t="shared" si="40"/>
        <v>4.7157999999999998</v>
      </c>
      <c r="E108" s="12"/>
      <c r="F108" s="12"/>
      <c r="G108" s="60">
        <f t="shared" si="39"/>
        <v>46.354199999999999</v>
      </c>
      <c r="H108" s="60">
        <f t="shared" si="39"/>
        <v>47.423999999999999</v>
      </c>
      <c r="I108" s="60">
        <f t="shared" si="39"/>
        <v>48.385999999999996</v>
      </c>
      <c r="J108" s="60">
        <f t="shared" si="39"/>
        <v>49.487499999999997</v>
      </c>
      <c r="K108" s="60">
        <f t="shared" si="39"/>
        <v>51.07</v>
      </c>
      <c r="L108" s="60">
        <f t="shared" si="39"/>
        <v>50.748999999999995</v>
      </c>
      <c r="M108" s="60">
        <f t="shared" si="39"/>
        <v>54.116</v>
      </c>
      <c r="N108" s="60">
        <f t="shared" si="41"/>
        <v>4.7157999999999998</v>
      </c>
      <c r="O108" s="60">
        <f t="shared" si="42"/>
        <v>3.367</v>
      </c>
    </row>
    <row r="109" spans="1:15" s="12" customFormat="1" x14ac:dyDescent="0.25">
      <c r="A109" s="97" t="s">
        <v>164</v>
      </c>
      <c r="B109" s="60">
        <f t="shared" si="38"/>
        <v>9.2783000000000015</v>
      </c>
      <c r="C109" s="60">
        <f t="shared" si="38"/>
        <v>8.5850000000000009</v>
      </c>
      <c r="D109" s="12">
        <f t="shared" si="40"/>
        <v>4.8677999999999999</v>
      </c>
      <c r="G109" s="60">
        <f t="shared" si="39"/>
        <v>46.377200000000002</v>
      </c>
      <c r="H109" s="60">
        <f t="shared" si="39"/>
        <v>47.484000000000002</v>
      </c>
      <c r="I109" s="60">
        <f t="shared" si="39"/>
        <v>48.475999999999999</v>
      </c>
      <c r="J109" s="60">
        <f t="shared" si="39"/>
        <v>49.612499999999997</v>
      </c>
      <c r="K109" s="60">
        <f t="shared" si="39"/>
        <v>51.245000000000005</v>
      </c>
      <c r="L109" s="60">
        <f t="shared" si="39"/>
        <v>50.933999999999997</v>
      </c>
      <c r="M109" s="60">
        <f t="shared" si="39"/>
        <v>54.405999999999999</v>
      </c>
      <c r="N109" s="60">
        <f t="shared" si="41"/>
        <v>4.8677999999999999</v>
      </c>
      <c r="O109" s="60">
        <f t="shared" si="42"/>
        <v>3.472</v>
      </c>
    </row>
    <row r="110" spans="1:15" x14ac:dyDescent="0.25">
      <c r="A110" s="76" t="s">
        <v>89</v>
      </c>
      <c r="B110" s="60"/>
      <c r="C110" s="60"/>
      <c r="D110" s="12"/>
      <c r="E110" s="12"/>
      <c r="F110" s="12"/>
      <c r="G110" s="60"/>
      <c r="H110" s="60"/>
      <c r="I110" s="60"/>
      <c r="J110" s="60"/>
      <c r="K110" s="60"/>
      <c r="L110" s="60"/>
      <c r="M110" s="60"/>
      <c r="N110" s="12"/>
    </row>
    <row r="111" spans="1:15" s="12" customFormat="1" x14ac:dyDescent="0.25">
      <c r="A111" s="96" t="s">
        <v>99</v>
      </c>
      <c r="B111" s="60">
        <f t="shared" ref="B111:C116" si="43">B$97+B35</f>
        <v>7.4801400000000005</v>
      </c>
      <c r="C111" s="60">
        <f t="shared" si="43"/>
        <v>7.3428500000000003</v>
      </c>
      <c r="D111" s="12">
        <f>F$97*B$30+$E35*B$29+$F35*B$28</f>
        <v>4.5801400000000001</v>
      </c>
      <c r="G111" s="60">
        <f t="shared" ref="G111:M116" si="44">G$97+G35</f>
        <v>47.523110000000003</v>
      </c>
      <c r="H111" s="60">
        <f t="shared" si="44"/>
        <v>48.510199999999998</v>
      </c>
      <c r="I111" s="60">
        <f t="shared" si="44"/>
        <v>49.465299999999999</v>
      </c>
      <c r="J111" s="60">
        <f t="shared" si="44"/>
        <v>50.545499999999997</v>
      </c>
      <c r="K111" s="60">
        <f t="shared" si="44"/>
        <v>52.103250000000003</v>
      </c>
      <c r="L111" s="60">
        <f t="shared" si="44"/>
        <v>51.953450000000004</v>
      </c>
      <c r="M111" s="60">
        <f t="shared" si="44"/>
        <v>50.996299999999998</v>
      </c>
      <c r="N111" s="60">
        <f>F$97*B$30+$E35*B$29+$F35*B$28</f>
        <v>4.5801400000000001</v>
      </c>
      <c r="O111" s="60">
        <f>F$97*C$30+$E35*C$29+$F35*C$28</f>
        <v>3.3428499999999999</v>
      </c>
    </row>
    <row r="112" spans="1:15" s="12" customFormat="1" x14ac:dyDescent="0.25">
      <c r="A112" s="96" t="s">
        <v>100</v>
      </c>
      <c r="B112" s="60">
        <f t="shared" si="43"/>
        <v>8.8223000000000003</v>
      </c>
      <c r="C112" s="60">
        <f t="shared" si="43"/>
        <v>8.27</v>
      </c>
      <c r="D112" s="12">
        <f t="shared" ref="D112:D116" si="45">F$97*B$30+$E36*B$29+$F36*B$28</f>
        <v>5.9222999999999999</v>
      </c>
      <c r="G112" s="60">
        <f t="shared" si="44"/>
        <v>47.726199999999999</v>
      </c>
      <c r="H112" s="60">
        <f t="shared" si="44"/>
        <v>49.04</v>
      </c>
      <c r="I112" s="60">
        <f t="shared" si="44"/>
        <v>50.260000000000005</v>
      </c>
      <c r="J112" s="60">
        <f t="shared" si="44"/>
        <v>51.649249999999995</v>
      </c>
      <c r="K112" s="60">
        <f t="shared" si="44"/>
        <v>53.648499999999999</v>
      </c>
      <c r="L112" s="60">
        <f t="shared" si="44"/>
        <v>53.587000000000003</v>
      </c>
      <c r="M112" s="60">
        <f t="shared" si="44"/>
        <v>53.557000000000002</v>
      </c>
      <c r="N112" s="60">
        <f t="shared" ref="N112:N116" si="46">F$97*B$30+$E36*B$29+$F36*B$28</f>
        <v>5.9222999999999999</v>
      </c>
      <c r="O112" s="60">
        <f t="shared" ref="O112:O116" si="47">F$97*C$30+$E36*C$29+$F36*C$28</f>
        <v>4.2699999999999996</v>
      </c>
    </row>
    <row r="113" spans="1:15" s="12" customFormat="1" x14ac:dyDescent="0.25">
      <c r="A113" s="96" t="s">
        <v>101</v>
      </c>
      <c r="B113" s="60">
        <f t="shared" si="43"/>
        <v>7.9103000000000003</v>
      </c>
      <c r="C113" s="60">
        <f t="shared" si="43"/>
        <v>7.6400000000000006</v>
      </c>
      <c r="D113" s="12">
        <f t="shared" si="45"/>
        <v>5.0103</v>
      </c>
      <c r="G113" s="60">
        <f t="shared" si="44"/>
        <v>47.588200000000001</v>
      </c>
      <c r="H113" s="60">
        <f t="shared" si="44"/>
        <v>48.68</v>
      </c>
      <c r="I113" s="60">
        <f t="shared" si="44"/>
        <v>49.72</v>
      </c>
      <c r="J113" s="60">
        <f t="shared" si="44"/>
        <v>50.899249999999995</v>
      </c>
      <c r="K113" s="60">
        <f t="shared" si="44"/>
        <v>52.598500000000001</v>
      </c>
      <c r="L113" s="60">
        <f t="shared" si="44"/>
        <v>52.477000000000004</v>
      </c>
      <c r="M113" s="60">
        <f t="shared" si="44"/>
        <v>51.817</v>
      </c>
      <c r="N113" s="60">
        <f t="shared" si="46"/>
        <v>5.0103</v>
      </c>
      <c r="O113" s="60">
        <f t="shared" si="47"/>
        <v>3.6399999999999997</v>
      </c>
    </row>
    <row r="114" spans="1:15" x14ac:dyDescent="0.25">
      <c r="A114" s="97" t="s">
        <v>102</v>
      </c>
      <c r="B114" s="60">
        <f t="shared" si="43"/>
        <v>8.9742999999999995</v>
      </c>
      <c r="C114" s="60">
        <f t="shared" si="43"/>
        <v>8.375</v>
      </c>
      <c r="D114" s="12">
        <f t="shared" si="45"/>
        <v>6.0743</v>
      </c>
      <c r="E114" s="12"/>
      <c r="F114" s="12"/>
      <c r="G114" s="60">
        <f t="shared" si="44"/>
        <v>47.749200000000002</v>
      </c>
      <c r="H114" s="60">
        <f t="shared" si="44"/>
        <v>49.099999999999994</v>
      </c>
      <c r="I114" s="60">
        <f t="shared" si="44"/>
        <v>50.35</v>
      </c>
      <c r="J114" s="60">
        <f t="shared" si="44"/>
        <v>51.774249999999995</v>
      </c>
      <c r="K114" s="60">
        <f t="shared" si="44"/>
        <v>53.823499999999996</v>
      </c>
      <c r="L114" s="60">
        <f t="shared" si="44"/>
        <v>53.772000000000006</v>
      </c>
      <c r="M114" s="60">
        <f t="shared" si="44"/>
        <v>53.847000000000001</v>
      </c>
      <c r="N114" s="60">
        <f t="shared" si="46"/>
        <v>6.0743</v>
      </c>
      <c r="O114" s="60">
        <f t="shared" si="47"/>
        <v>4.375</v>
      </c>
    </row>
    <row r="115" spans="1:15" x14ac:dyDescent="0.25">
      <c r="A115" s="97" t="s">
        <v>103</v>
      </c>
      <c r="B115" s="60">
        <f t="shared" si="43"/>
        <v>9.1263000000000005</v>
      </c>
      <c r="C115" s="60">
        <f t="shared" si="43"/>
        <v>8.48</v>
      </c>
      <c r="D115" s="12">
        <f t="shared" si="45"/>
        <v>6.2263000000000002</v>
      </c>
      <c r="E115" s="12"/>
      <c r="F115" s="12"/>
      <c r="G115" s="60">
        <f t="shared" si="44"/>
        <v>47.772199999999998</v>
      </c>
      <c r="H115" s="60">
        <f t="shared" si="44"/>
        <v>49.16</v>
      </c>
      <c r="I115" s="60">
        <f t="shared" si="44"/>
        <v>50.44</v>
      </c>
      <c r="J115" s="60">
        <f t="shared" si="44"/>
        <v>51.899249999999995</v>
      </c>
      <c r="K115" s="60">
        <f t="shared" si="44"/>
        <v>53.9985</v>
      </c>
      <c r="L115" s="60">
        <f t="shared" si="44"/>
        <v>53.957000000000008</v>
      </c>
      <c r="M115" s="60">
        <f t="shared" si="44"/>
        <v>54.137</v>
      </c>
      <c r="N115" s="60">
        <f t="shared" si="46"/>
        <v>6.2263000000000002</v>
      </c>
      <c r="O115" s="60">
        <f t="shared" si="47"/>
        <v>4.4799999999999995</v>
      </c>
    </row>
    <row r="116" spans="1:15" s="12" customFormat="1" x14ac:dyDescent="0.25">
      <c r="A116" s="97" t="s">
        <v>164</v>
      </c>
      <c r="B116" s="60">
        <f t="shared" si="43"/>
        <v>9.2783000000000015</v>
      </c>
      <c r="C116" s="60">
        <f t="shared" si="43"/>
        <v>8.5850000000000009</v>
      </c>
      <c r="D116" s="12">
        <f t="shared" si="45"/>
        <v>6.3783000000000003</v>
      </c>
      <c r="G116" s="60">
        <f t="shared" si="44"/>
        <v>47.795200000000001</v>
      </c>
      <c r="H116" s="60">
        <f t="shared" si="44"/>
        <v>49.22</v>
      </c>
      <c r="I116" s="60">
        <f t="shared" si="44"/>
        <v>50.53</v>
      </c>
      <c r="J116" s="60">
        <f t="shared" si="44"/>
        <v>52.024249999999995</v>
      </c>
      <c r="K116" s="60">
        <f t="shared" si="44"/>
        <v>54.173500000000004</v>
      </c>
      <c r="L116" s="60">
        <f t="shared" si="44"/>
        <v>54.142000000000003</v>
      </c>
      <c r="M116" s="60">
        <f t="shared" si="44"/>
        <v>54.427</v>
      </c>
      <c r="N116" s="60">
        <f t="shared" si="46"/>
        <v>6.3783000000000003</v>
      </c>
      <c r="O116" s="60">
        <f t="shared" si="47"/>
        <v>4.5849999999999991</v>
      </c>
    </row>
    <row r="117" spans="1:15" x14ac:dyDescent="0.25">
      <c r="A117" s="76" t="s">
        <v>90</v>
      </c>
      <c r="B117" s="60"/>
      <c r="C117" s="60"/>
      <c r="D117" s="12"/>
      <c r="E117" s="12"/>
      <c r="F117" s="12"/>
      <c r="G117" s="60"/>
      <c r="H117" s="60"/>
      <c r="I117" s="60"/>
      <c r="J117" s="60"/>
      <c r="K117" s="60"/>
      <c r="L117" s="60"/>
      <c r="M117" s="60"/>
      <c r="N117" s="12"/>
    </row>
    <row r="118" spans="1:15" s="12" customFormat="1" x14ac:dyDescent="0.25">
      <c r="A118" s="96" t="s">
        <v>99</v>
      </c>
      <c r="B118" s="60">
        <f t="shared" ref="B118:C123" si="48">B$98+B35</f>
        <v>9.2406399999999991</v>
      </c>
      <c r="C118" s="60">
        <f t="shared" si="48"/>
        <v>8.8558500000000002</v>
      </c>
      <c r="D118" s="12">
        <f>F$98*B$30+$E35*B$29+$F35*B$28</f>
        <v>6.0906399999999996</v>
      </c>
      <c r="G118" s="60">
        <f t="shared" ref="G118:M123" si="49">G$98+G35</f>
        <v>43.34111</v>
      </c>
      <c r="H118" s="60">
        <f t="shared" si="49"/>
        <v>44.6462</v>
      </c>
      <c r="I118" s="60">
        <f t="shared" si="49"/>
        <v>45.919299999999993</v>
      </c>
      <c r="J118" s="60">
        <f t="shared" si="49"/>
        <v>47.357250000000001</v>
      </c>
      <c r="K118" s="60">
        <f t="shared" si="49"/>
        <v>49.431750000000008</v>
      </c>
      <c r="L118" s="60">
        <f t="shared" si="49"/>
        <v>51.461449999999999</v>
      </c>
      <c r="M118" s="60">
        <f t="shared" si="49"/>
        <v>56.1173</v>
      </c>
      <c r="N118" s="60">
        <f>F$98*B$30+$E35*B$29+$F35*B$28</f>
        <v>6.0906399999999996</v>
      </c>
      <c r="O118" s="60">
        <f>F$98*C$30+$E35*C$29+$F35*C$28</f>
        <v>4.4558499999999999</v>
      </c>
    </row>
    <row r="119" spans="1:15" s="12" customFormat="1" x14ac:dyDescent="0.25">
      <c r="A119" s="96" t="s">
        <v>100</v>
      </c>
      <c r="B119" s="60">
        <f t="shared" si="48"/>
        <v>10.582799999999999</v>
      </c>
      <c r="C119" s="60">
        <f t="shared" si="48"/>
        <v>9.7830000000000013</v>
      </c>
      <c r="D119" s="12">
        <f t="shared" ref="D119:D123" si="50">F$98*B$30+$E36*B$29+$F36*B$28</f>
        <v>7.4328000000000003</v>
      </c>
      <c r="G119" s="60">
        <f t="shared" si="49"/>
        <v>43.544199999999996</v>
      </c>
      <c r="H119" s="60">
        <f t="shared" si="49"/>
        <v>45.176000000000002</v>
      </c>
      <c r="I119" s="60">
        <f t="shared" si="49"/>
        <v>46.713999999999999</v>
      </c>
      <c r="J119" s="60">
        <f t="shared" si="49"/>
        <v>48.460999999999999</v>
      </c>
      <c r="K119" s="60">
        <f t="shared" si="49"/>
        <v>50.977000000000004</v>
      </c>
      <c r="L119" s="60">
        <f t="shared" si="49"/>
        <v>53.094999999999999</v>
      </c>
      <c r="M119" s="60">
        <f t="shared" si="49"/>
        <v>58.677999999999997</v>
      </c>
      <c r="N119" s="60">
        <f t="shared" ref="N119:N123" si="51">F$98*B$30+$E36*B$29+$F36*B$28</f>
        <v>7.4328000000000003</v>
      </c>
      <c r="O119" s="60">
        <f t="shared" ref="O119:O123" si="52">F$98*C$30+$E36*C$29+$F36*C$28</f>
        <v>5.383</v>
      </c>
    </row>
    <row r="120" spans="1:15" s="12" customFormat="1" x14ac:dyDescent="0.25">
      <c r="A120" s="96" t="s">
        <v>101</v>
      </c>
      <c r="B120" s="60">
        <f t="shared" si="48"/>
        <v>9.6707999999999998</v>
      </c>
      <c r="C120" s="60">
        <f t="shared" si="48"/>
        <v>9.1530000000000022</v>
      </c>
      <c r="D120" s="12">
        <f t="shared" si="50"/>
        <v>6.5207999999999995</v>
      </c>
      <c r="G120" s="60">
        <f t="shared" si="49"/>
        <v>43.406199999999998</v>
      </c>
      <c r="H120" s="60">
        <f t="shared" si="49"/>
        <v>44.816000000000003</v>
      </c>
      <c r="I120" s="60">
        <f t="shared" si="49"/>
        <v>46.173999999999992</v>
      </c>
      <c r="J120" s="60">
        <f t="shared" si="49"/>
        <v>47.710999999999999</v>
      </c>
      <c r="K120" s="60">
        <f t="shared" si="49"/>
        <v>49.927000000000007</v>
      </c>
      <c r="L120" s="60">
        <f t="shared" si="49"/>
        <v>51.984999999999999</v>
      </c>
      <c r="M120" s="60">
        <f t="shared" si="49"/>
        <v>56.938000000000002</v>
      </c>
      <c r="N120" s="60">
        <f t="shared" si="51"/>
        <v>6.5207999999999995</v>
      </c>
      <c r="O120" s="60">
        <f t="shared" si="52"/>
        <v>4.7530000000000001</v>
      </c>
    </row>
    <row r="121" spans="1:15" x14ac:dyDescent="0.25">
      <c r="A121" s="97" t="s">
        <v>102</v>
      </c>
      <c r="B121" s="60">
        <f t="shared" si="48"/>
        <v>10.7348</v>
      </c>
      <c r="C121" s="60">
        <f t="shared" si="48"/>
        <v>9.8880000000000017</v>
      </c>
      <c r="D121" s="12">
        <f t="shared" si="50"/>
        <v>7.5847999999999995</v>
      </c>
      <c r="E121" s="12"/>
      <c r="F121" s="12"/>
      <c r="G121" s="60">
        <f t="shared" si="49"/>
        <v>43.5672</v>
      </c>
      <c r="H121" s="60">
        <f t="shared" si="49"/>
        <v>45.236000000000004</v>
      </c>
      <c r="I121" s="60">
        <f t="shared" si="49"/>
        <v>46.804000000000002</v>
      </c>
      <c r="J121" s="60">
        <f t="shared" si="49"/>
        <v>48.585999999999999</v>
      </c>
      <c r="K121" s="60">
        <f t="shared" si="49"/>
        <v>51.152000000000001</v>
      </c>
      <c r="L121" s="60">
        <f t="shared" si="49"/>
        <v>53.28</v>
      </c>
      <c r="M121" s="60">
        <f t="shared" si="49"/>
        <v>58.968000000000004</v>
      </c>
      <c r="N121" s="60">
        <f t="shared" si="51"/>
        <v>7.5847999999999995</v>
      </c>
      <c r="O121" s="60">
        <f t="shared" si="52"/>
        <v>5.4879999999999995</v>
      </c>
    </row>
    <row r="122" spans="1:15" x14ac:dyDescent="0.25">
      <c r="A122" s="97" t="s">
        <v>103</v>
      </c>
      <c r="B122" s="60">
        <f t="shared" si="48"/>
        <v>10.886800000000001</v>
      </c>
      <c r="C122" s="60">
        <f t="shared" si="48"/>
        <v>9.9930000000000021</v>
      </c>
      <c r="D122" s="12">
        <f t="shared" si="50"/>
        <v>7.7367999999999997</v>
      </c>
      <c r="E122" s="12"/>
      <c r="F122" s="12"/>
      <c r="G122" s="60">
        <f t="shared" si="49"/>
        <v>43.590199999999996</v>
      </c>
      <c r="H122" s="60">
        <f t="shared" si="49"/>
        <v>45.295999999999999</v>
      </c>
      <c r="I122" s="60">
        <f t="shared" si="49"/>
        <v>46.893999999999998</v>
      </c>
      <c r="J122" s="60">
        <f t="shared" si="49"/>
        <v>48.710999999999999</v>
      </c>
      <c r="K122" s="60">
        <f t="shared" si="49"/>
        <v>51.327000000000005</v>
      </c>
      <c r="L122" s="60">
        <f t="shared" si="49"/>
        <v>53.465000000000003</v>
      </c>
      <c r="M122" s="60">
        <f t="shared" si="49"/>
        <v>59.258000000000003</v>
      </c>
      <c r="N122" s="60">
        <f t="shared" si="51"/>
        <v>7.7367999999999997</v>
      </c>
      <c r="O122" s="60">
        <f t="shared" si="52"/>
        <v>5.593</v>
      </c>
    </row>
    <row r="123" spans="1:15" s="12" customFormat="1" x14ac:dyDescent="0.25">
      <c r="A123" s="97" t="s">
        <v>164</v>
      </c>
      <c r="B123" s="60">
        <f t="shared" si="48"/>
        <v>11.0388</v>
      </c>
      <c r="C123" s="60">
        <f t="shared" si="48"/>
        <v>10.098000000000001</v>
      </c>
      <c r="D123" s="12">
        <f t="shared" si="50"/>
        <v>7.8887999999999998</v>
      </c>
      <c r="G123" s="60">
        <f t="shared" si="49"/>
        <v>43.613199999999999</v>
      </c>
      <c r="H123" s="60">
        <f t="shared" si="49"/>
        <v>45.356000000000002</v>
      </c>
      <c r="I123" s="60">
        <f t="shared" si="49"/>
        <v>46.983999999999995</v>
      </c>
      <c r="J123" s="60">
        <f t="shared" si="49"/>
        <v>48.835999999999999</v>
      </c>
      <c r="K123" s="60">
        <f t="shared" si="49"/>
        <v>51.50200000000001</v>
      </c>
      <c r="L123" s="60">
        <f t="shared" si="49"/>
        <v>53.65</v>
      </c>
      <c r="M123" s="60">
        <f t="shared" si="49"/>
        <v>59.548000000000002</v>
      </c>
      <c r="N123" s="60">
        <f t="shared" si="51"/>
        <v>7.8887999999999998</v>
      </c>
      <c r="O123" s="60">
        <f t="shared" si="52"/>
        <v>5.6980000000000004</v>
      </c>
    </row>
    <row r="124" spans="1:15" x14ac:dyDescent="0.25">
      <c r="A124" s="76" t="s">
        <v>91</v>
      </c>
      <c r="B124" s="60"/>
      <c r="C124" s="60"/>
      <c r="D124" s="12"/>
      <c r="E124" s="12"/>
      <c r="F124" s="12"/>
      <c r="G124" s="60"/>
      <c r="H124" s="60"/>
      <c r="I124" s="60"/>
      <c r="J124" s="60"/>
      <c r="K124" s="60"/>
      <c r="L124" s="60"/>
      <c r="M124" s="60"/>
      <c r="N124" s="12"/>
    </row>
    <row r="125" spans="1:15" s="12" customFormat="1" x14ac:dyDescent="0.25">
      <c r="A125" s="96" t="s">
        <v>99</v>
      </c>
      <c r="B125" s="60">
        <f t="shared" ref="B125:C130" si="53">B$99+B35</f>
        <v>11.001139999999999</v>
      </c>
      <c r="C125" s="60">
        <f t="shared" si="53"/>
        <v>10.368850000000002</v>
      </c>
      <c r="D125" s="12">
        <f>F$99*B$30+$E35*B$29+$F35*B$28</f>
        <v>7.60114</v>
      </c>
      <c r="G125" s="60">
        <f t="shared" ref="G125:M130" si="54">G$99+G35</f>
        <v>39.859110000000001</v>
      </c>
      <c r="H125" s="60">
        <f t="shared" si="54"/>
        <v>41.482199999999999</v>
      </c>
      <c r="I125" s="60">
        <f t="shared" si="54"/>
        <v>43.073299999999996</v>
      </c>
      <c r="J125" s="60">
        <f t="shared" si="54"/>
        <v>44.869</v>
      </c>
      <c r="K125" s="60">
        <f t="shared" si="54"/>
        <v>47.460250000000002</v>
      </c>
      <c r="L125" s="60">
        <f t="shared" si="54"/>
        <v>50.369450000000001</v>
      </c>
      <c r="M125" s="60">
        <f t="shared" si="54"/>
        <v>56.238299999999995</v>
      </c>
      <c r="N125" s="60">
        <f>F$99*B$30+$E35*B$29+$F35*B$28</f>
        <v>7.60114</v>
      </c>
      <c r="O125" s="60">
        <f>F$99*C$30+$E35*C$29+$F35*C$28</f>
        <v>5.5688500000000003</v>
      </c>
    </row>
    <row r="126" spans="1:15" s="12" customFormat="1" x14ac:dyDescent="0.25">
      <c r="A126" s="96" t="s">
        <v>100</v>
      </c>
      <c r="B126" s="60">
        <f t="shared" si="53"/>
        <v>12.343299999999999</v>
      </c>
      <c r="C126" s="60">
        <f t="shared" si="53"/>
        <v>11.296000000000001</v>
      </c>
      <c r="D126" s="12">
        <f t="shared" ref="D126:D130" si="55">F$99*B$30+$E36*B$29+$F36*B$28</f>
        <v>8.9433000000000007</v>
      </c>
      <c r="G126" s="60">
        <f t="shared" si="54"/>
        <v>40.062200000000004</v>
      </c>
      <c r="H126" s="60">
        <f t="shared" si="54"/>
        <v>42.012</v>
      </c>
      <c r="I126" s="60">
        <f t="shared" si="54"/>
        <v>43.867999999999995</v>
      </c>
      <c r="J126" s="60">
        <f t="shared" si="54"/>
        <v>45.972750000000005</v>
      </c>
      <c r="K126" s="60">
        <f t="shared" si="54"/>
        <v>49.005499999999998</v>
      </c>
      <c r="L126" s="60">
        <f t="shared" si="54"/>
        <v>52.003</v>
      </c>
      <c r="M126" s="60">
        <f t="shared" si="54"/>
        <v>58.798999999999992</v>
      </c>
      <c r="N126" s="60">
        <f t="shared" ref="N126:N130" si="56">F$99*B$30+$E36*B$29+$F36*B$28</f>
        <v>8.9433000000000007</v>
      </c>
      <c r="O126" s="60">
        <f t="shared" ref="O126:O130" si="57">F$99*C$30+$E36*C$29+$F36*C$28</f>
        <v>6.4960000000000004</v>
      </c>
    </row>
    <row r="127" spans="1:15" s="12" customFormat="1" x14ac:dyDescent="0.25">
      <c r="A127" s="96" t="s">
        <v>101</v>
      </c>
      <c r="B127" s="60">
        <f t="shared" si="53"/>
        <v>11.4313</v>
      </c>
      <c r="C127" s="60">
        <f t="shared" si="53"/>
        <v>10.666</v>
      </c>
      <c r="D127" s="12">
        <f t="shared" si="55"/>
        <v>8.0312999999999999</v>
      </c>
      <c r="G127" s="60">
        <f t="shared" si="54"/>
        <v>39.924199999999999</v>
      </c>
      <c r="H127" s="60">
        <f t="shared" si="54"/>
        <v>41.652000000000001</v>
      </c>
      <c r="I127" s="60">
        <f t="shared" si="54"/>
        <v>43.327999999999996</v>
      </c>
      <c r="J127" s="60">
        <f t="shared" si="54"/>
        <v>45.222750000000005</v>
      </c>
      <c r="K127" s="60">
        <f t="shared" si="54"/>
        <v>47.955500000000001</v>
      </c>
      <c r="L127" s="60">
        <f t="shared" si="54"/>
        <v>50.893000000000001</v>
      </c>
      <c r="M127" s="60">
        <f t="shared" si="54"/>
        <v>57.058999999999997</v>
      </c>
      <c r="N127" s="60">
        <f t="shared" si="56"/>
        <v>8.0312999999999999</v>
      </c>
      <c r="O127" s="60">
        <f t="shared" si="57"/>
        <v>5.8660000000000005</v>
      </c>
    </row>
    <row r="128" spans="1:15" x14ac:dyDescent="0.25">
      <c r="A128" s="97" t="s">
        <v>102</v>
      </c>
      <c r="B128" s="60">
        <f t="shared" si="53"/>
        <v>12.4953</v>
      </c>
      <c r="C128" s="60">
        <f t="shared" si="53"/>
        <v>11.401</v>
      </c>
      <c r="D128" s="12">
        <f t="shared" si="55"/>
        <v>9.0952999999999999</v>
      </c>
      <c r="E128" s="12"/>
      <c r="F128" s="12"/>
      <c r="G128" s="60">
        <f t="shared" si="54"/>
        <v>40.0852</v>
      </c>
      <c r="H128" s="60">
        <f t="shared" si="54"/>
        <v>42.072000000000003</v>
      </c>
      <c r="I128" s="60">
        <f t="shared" si="54"/>
        <v>43.957999999999998</v>
      </c>
      <c r="J128" s="60">
        <f t="shared" si="54"/>
        <v>46.097750000000005</v>
      </c>
      <c r="K128" s="60">
        <f t="shared" si="54"/>
        <v>49.180500000000002</v>
      </c>
      <c r="L128" s="60">
        <f t="shared" si="54"/>
        <v>52.188000000000002</v>
      </c>
      <c r="M128" s="60">
        <f t="shared" si="54"/>
        <v>59.088999999999999</v>
      </c>
      <c r="N128" s="60">
        <f t="shared" si="56"/>
        <v>9.0952999999999999</v>
      </c>
      <c r="O128" s="60">
        <f t="shared" si="57"/>
        <v>6.6010000000000009</v>
      </c>
    </row>
    <row r="129" spans="1:15" x14ac:dyDescent="0.25">
      <c r="A129" s="97" t="s">
        <v>104</v>
      </c>
      <c r="B129" s="60">
        <f t="shared" si="53"/>
        <v>12.647300000000001</v>
      </c>
      <c r="C129" s="60">
        <f t="shared" si="53"/>
        <v>11.506</v>
      </c>
      <c r="D129" s="12">
        <f t="shared" si="55"/>
        <v>9.2472999999999992</v>
      </c>
      <c r="E129" s="12"/>
      <c r="F129" s="12"/>
      <c r="G129" s="60">
        <f t="shared" si="54"/>
        <v>40.108199999999997</v>
      </c>
      <c r="H129" s="60">
        <f t="shared" si="54"/>
        <v>42.131999999999998</v>
      </c>
      <c r="I129" s="60">
        <f t="shared" si="54"/>
        <v>44.048000000000002</v>
      </c>
      <c r="J129" s="60">
        <f t="shared" si="54"/>
        <v>46.222750000000005</v>
      </c>
      <c r="K129" s="60">
        <f t="shared" si="54"/>
        <v>49.355500000000006</v>
      </c>
      <c r="L129" s="60">
        <f t="shared" si="54"/>
        <v>52.373000000000005</v>
      </c>
      <c r="M129" s="60">
        <f t="shared" si="54"/>
        <v>59.378999999999998</v>
      </c>
      <c r="N129" s="60">
        <f t="shared" si="56"/>
        <v>9.2472999999999992</v>
      </c>
      <c r="O129" s="60">
        <f t="shared" si="57"/>
        <v>6.7060000000000004</v>
      </c>
    </row>
    <row r="130" spans="1:15" x14ac:dyDescent="0.25">
      <c r="A130" s="97" t="s">
        <v>164</v>
      </c>
      <c r="B130" s="60">
        <f t="shared" si="53"/>
        <v>12.799300000000001</v>
      </c>
      <c r="C130" s="60">
        <f t="shared" si="53"/>
        <v>11.611000000000001</v>
      </c>
      <c r="D130" s="12">
        <f t="shared" si="55"/>
        <v>9.3993000000000002</v>
      </c>
      <c r="G130" s="60">
        <f t="shared" si="54"/>
        <v>40.131200000000007</v>
      </c>
      <c r="H130" s="60">
        <f t="shared" si="54"/>
        <v>42.192</v>
      </c>
      <c r="I130" s="60">
        <f t="shared" si="54"/>
        <v>44.137999999999998</v>
      </c>
      <c r="J130" s="60">
        <f t="shared" si="54"/>
        <v>46.347750000000005</v>
      </c>
      <c r="K130" s="60">
        <f t="shared" si="54"/>
        <v>49.530500000000004</v>
      </c>
      <c r="L130" s="60">
        <f t="shared" si="54"/>
        <v>52.558</v>
      </c>
      <c r="M130" s="60">
        <f t="shared" si="54"/>
        <v>59.668999999999997</v>
      </c>
      <c r="N130" s="60">
        <f t="shared" si="56"/>
        <v>9.3993000000000002</v>
      </c>
      <c r="O130" s="60">
        <f t="shared" si="57"/>
        <v>6.8109999999999999</v>
      </c>
    </row>
  </sheetData>
  <mergeCells count="22">
    <mergeCell ref="A94:A95"/>
    <mergeCell ref="B94:C94"/>
    <mergeCell ref="A101:A102"/>
    <mergeCell ref="B101:C101"/>
    <mergeCell ref="L2:M2"/>
    <mergeCell ref="G2:K2"/>
    <mergeCell ref="B19:C19"/>
    <mergeCell ref="B4:C4"/>
    <mergeCell ref="B26:C26"/>
    <mergeCell ref="A4:A5"/>
    <mergeCell ref="A19:A20"/>
    <mergeCell ref="A26:A27"/>
    <mergeCell ref="A33:A34"/>
    <mergeCell ref="A43:A44"/>
    <mergeCell ref="A50:A51"/>
    <mergeCell ref="B82:D82"/>
    <mergeCell ref="E82:G82"/>
    <mergeCell ref="A82:A83"/>
    <mergeCell ref="E33:F33"/>
    <mergeCell ref="B33:C33"/>
    <mergeCell ref="B43:C43"/>
    <mergeCell ref="B50:C50"/>
  </mergeCells>
  <conditionalFormatting sqref="B91:C91">
    <cfRule type="cellIs" dxfId="11" priority="1" operator="equal">
      <formula>"NO"</formula>
    </cfRule>
    <cfRule type="cellIs" dxfId="10" priority="2" operator="equal">
      <formula>"OK"</formula>
    </cfRule>
  </conditionalFormatting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16" zoomScale="85" zoomScaleNormal="85" workbookViewId="0">
      <selection activeCell="S20" sqref="S20"/>
    </sheetView>
  </sheetViews>
  <sheetFormatPr baseColWidth="10" defaultRowHeight="15" x14ac:dyDescent="0.25"/>
  <cols>
    <col min="1" max="1" width="24.5703125" customWidth="1"/>
    <col min="2" max="2" width="21.28515625" customWidth="1"/>
    <col min="6" max="6" width="11.85546875" bestFit="1" customWidth="1"/>
    <col min="7" max="7" width="2.7109375" customWidth="1"/>
    <col min="9" max="9" width="2.7109375" customWidth="1"/>
    <col min="17" max="17" width="2.7109375" customWidth="1"/>
  </cols>
  <sheetData>
    <row r="1" spans="1:18" x14ac:dyDescent="0.25">
      <c r="A1" t="s">
        <v>34</v>
      </c>
      <c r="F1" s="10" t="s">
        <v>37</v>
      </c>
      <c r="G1" s="10"/>
      <c r="H1" s="10" t="s">
        <v>38</v>
      </c>
      <c r="I1" s="10"/>
      <c r="J1" s="10">
        <v>22</v>
      </c>
      <c r="K1" s="10">
        <v>28</v>
      </c>
      <c r="L1" s="10">
        <v>40</v>
      </c>
      <c r="M1" s="10">
        <v>43</v>
      </c>
      <c r="N1" s="10">
        <v>46</v>
      </c>
      <c r="O1" s="10">
        <v>57</v>
      </c>
      <c r="P1" s="10">
        <v>58</v>
      </c>
      <c r="Q1" s="10"/>
      <c r="R1" s="10" t="s">
        <v>39</v>
      </c>
    </row>
    <row r="2" spans="1:18" x14ac:dyDescent="0.25">
      <c r="A2" t="s">
        <v>36</v>
      </c>
      <c r="F2">
        <v>100</v>
      </c>
      <c r="H2">
        <v>210</v>
      </c>
      <c r="J2">
        <v>482</v>
      </c>
      <c r="K2">
        <v>530</v>
      </c>
      <c r="L2">
        <v>626</v>
      </c>
      <c r="M2">
        <v>650</v>
      </c>
      <c r="N2">
        <v>674</v>
      </c>
      <c r="O2">
        <v>762</v>
      </c>
      <c r="P2">
        <v>770</v>
      </c>
      <c r="R2">
        <v>2150</v>
      </c>
    </row>
    <row r="3" spans="1:18" x14ac:dyDescent="0.25">
      <c r="A3" t="s">
        <v>35</v>
      </c>
      <c r="R3">
        <v>12750</v>
      </c>
    </row>
    <row r="5" spans="1:18" x14ac:dyDescent="0.25">
      <c r="A5" s="74"/>
      <c r="B5" s="74"/>
    </row>
    <row r="6" spans="1:18" x14ac:dyDescent="0.25">
      <c r="A6" t="s">
        <v>40</v>
      </c>
      <c r="R6">
        <v>52</v>
      </c>
    </row>
    <row r="7" spans="1:18" x14ac:dyDescent="0.25">
      <c r="A7" t="s">
        <v>41</v>
      </c>
      <c r="F7">
        <v>70</v>
      </c>
      <c r="G7" s="12"/>
      <c r="H7" s="12">
        <v>58</v>
      </c>
      <c r="I7" s="12"/>
      <c r="J7" s="12">
        <v>50</v>
      </c>
      <c r="K7" s="12">
        <v>50</v>
      </c>
      <c r="L7" s="12">
        <v>50</v>
      </c>
      <c r="M7" s="12">
        <v>50</v>
      </c>
      <c r="N7" s="12">
        <v>50</v>
      </c>
      <c r="O7" s="12">
        <v>50</v>
      </c>
      <c r="P7" s="12">
        <v>50</v>
      </c>
      <c r="R7" s="60">
        <f>R6+20*LOG10(300000000/(4*PI()*35786000*R3*1000000))+138.75</f>
        <v>-14.876239033371718</v>
      </c>
    </row>
    <row r="8" spans="1:18" x14ac:dyDescent="0.25">
      <c r="A8" t="s">
        <v>42</v>
      </c>
      <c r="F8" s="60">
        <f>F7-31.54+20*LOG10(F2)</f>
        <v>78.460000000000008</v>
      </c>
      <c r="G8" s="60"/>
      <c r="H8" s="60">
        <f>H7-31.54+20*LOG10(H2)</f>
        <v>72.904385894678384</v>
      </c>
      <c r="I8" s="60"/>
      <c r="J8" s="60">
        <f t="shared" ref="J8:P8" si="0">J7-31.54+20*LOG10(J2)</f>
        <v>72.120940764777004</v>
      </c>
      <c r="K8" s="60">
        <f t="shared" si="0"/>
        <v>72.945517392015773</v>
      </c>
      <c r="L8" s="60">
        <f t="shared" si="0"/>
        <v>74.3914866642086</v>
      </c>
      <c r="M8" s="60">
        <f t="shared" si="0"/>
        <v>74.718267132857108</v>
      </c>
      <c r="N8" s="60">
        <f t="shared" si="0"/>
        <v>75.033197930706393</v>
      </c>
      <c r="O8" s="60">
        <f t="shared" si="0"/>
        <v>76.099099426792009</v>
      </c>
      <c r="P8" s="60">
        <f t="shared" si="0"/>
        <v>76.189814503449639</v>
      </c>
    </row>
    <row r="9" spans="1:18" x14ac:dyDescent="0.25">
      <c r="A9" t="s">
        <v>43</v>
      </c>
      <c r="F9" s="60">
        <v>66</v>
      </c>
      <c r="G9" s="60"/>
      <c r="H9" s="60">
        <v>58</v>
      </c>
      <c r="I9" s="60"/>
      <c r="J9" s="60">
        <f t="shared" ref="J9:P9" si="1">3+20*LOG10(J2)</f>
        <v>56.660940764776996</v>
      </c>
      <c r="K9" s="60">
        <f t="shared" si="1"/>
        <v>57.48551739201578</v>
      </c>
      <c r="L9" s="60">
        <f t="shared" si="1"/>
        <v>58.931486664208592</v>
      </c>
      <c r="M9" s="60">
        <f t="shared" si="1"/>
        <v>59.258267132857114</v>
      </c>
      <c r="N9" s="60">
        <f t="shared" si="1"/>
        <v>59.573197930706399</v>
      </c>
      <c r="O9" s="60">
        <f t="shared" si="1"/>
        <v>60.639099426792015</v>
      </c>
      <c r="P9" s="60">
        <f t="shared" si="1"/>
        <v>60.729814503449639</v>
      </c>
    </row>
    <row r="10" spans="1:18" x14ac:dyDescent="0.25">
      <c r="A10" t="s">
        <v>44</v>
      </c>
      <c r="F10" t="str">
        <f>IF(F9&lt;F8,"OK","NO")</f>
        <v>OK</v>
      </c>
      <c r="G10" s="12"/>
      <c r="H10" s="12" t="str">
        <f t="shared" ref="H10:P10" si="2">IF(H9&lt;H8,"OK","NO")</f>
        <v>OK</v>
      </c>
      <c r="I10" s="12"/>
      <c r="J10" s="12" t="str">
        <f t="shared" si="2"/>
        <v>OK</v>
      </c>
      <c r="K10" s="12" t="str">
        <f t="shared" si="2"/>
        <v>OK</v>
      </c>
      <c r="L10" s="12" t="str">
        <f t="shared" si="2"/>
        <v>OK</v>
      </c>
      <c r="M10" s="12" t="str">
        <f t="shared" si="2"/>
        <v>OK</v>
      </c>
      <c r="N10" s="12" t="str">
        <f t="shared" si="2"/>
        <v>OK</v>
      </c>
      <c r="O10" s="12" t="str">
        <f t="shared" si="2"/>
        <v>OK</v>
      </c>
      <c r="P10" s="12" t="str">
        <f t="shared" si="2"/>
        <v>OK</v>
      </c>
    </row>
    <row r="12" spans="1:18" x14ac:dyDescent="0.25">
      <c r="A12" s="9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t="s">
        <v>58</v>
      </c>
      <c r="F13">
        <v>40</v>
      </c>
      <c r="H13">
        <v>30</v>
      </c>
      <c r="J13" s="123">
        <v>47</v>
      </c>
      <c r="K13" s="123"/>
      <c r="L13" s="123"/>
      <c r="M13" s="123"/>
      <c r="N13" s="123"/>
      <c r="O13" s="123"/>
      <c r="P13" s="123"/>
      <c r="R13">
        <v>47</v>
      </c>
    </row>
    <row r="14" spans="1:18" x14ac:dyDescent="0.25">
      <c r="A14" t="s">
        <v>46</v>
      </c>
      <c r="F14">
        <v>70</v>
      </c>
      <c r="H14">
        <v>70</v>
      </c>
      <c r="I14" s="12"/>
      <c r="J14" s="123">
        <v>70</v>
      </c>
      <c r="K14" s="123"/>
      <c r="L14" s="123"/>
      <c r="M14" s="123"/>
      <c r="N14" s="123"/>
      <c r="O14" s="123"/>
      <c r="P14" s="123"/>
      <c r="R14">
        <v>77</v>
      </c>
    </row>
    <row r="15" spans="1:18" x14ac:dyDescent="0.25">
      <c r="A15" t="s">
        <v>48</v>
      </c>
      <c r="F15" s="60">
        <f>MIN('RedDifusión RTV'!H52:H78)</f>
        <v>41.830200000000005</v>
      </c>
      <c r="G15" s="60"/>
      <c r="H15" s="60">
        <f>MIN('RedDifusión RTV'!I52:I78)</f>
        <v>43.395299999999999</v>
      </c>
      <c r="I15" s="60"/>
      <c r="J15" s="129">
        <f>MIN('RedDifusión RTV'!G52:K78,'RedDifusión RTV'!G104:K129)</f>
        <v>39.859110000000001</v>
      </c>
      <c r="K15" s="129"/>
      <c r="L15" s="129"/>
      <c r="M15" s="129"/>
      <c r="N15" s="129"/>
      <c r="O15" s="129"/>
      <c r="P15" s="129"/>
      <c r="Q15" s="60"/>
      <c r="R15" s="113">
        <f>MIN('RedDifusión RTV'!L52:M78)</f>
        <v>47.397449999999999</v>
      </c>
    </row>
    <row r="16" spans="1:18" x14ac:dyDescent="0.25">
      <c r="A16" t="s">
        <v>47</v>
      </c>
      <c r="F16" s="60">
        <f>MAX('RedDifusión RTV'!H52:H78)</f>
        <v>49.667999999999999</v>
      </c>
      <c r="G16" s="60"/>
      <c r="H16" s="60">
        <f>MAX('RedDifusión RTV'!I52:I78)</f>
        <v>50.951999999999998</v>
      </c>
      <c r="I16" s="60"/>
      <c r="J16" s="129">
        <f>MAX('RedDifusión RTV'!G53:G78,'RedDifusión RTV'!G104:K129)</f>
        <v>54.173500000000004</v>
      </c>
      <c r="K16" s="129"/>
      <c r="L16" s="129"/>
      <c r="M16" s="129"/>
      <c r="N16" s="129"/>
      <c r="O16" s="129"/>
      <c r="P16" s="129"/>
      <c r="Q16" s="60"/>
      <c r="R16" s="113">
        <f>MAX('RedDifusión RTV'!L52:M78)</f>
        <v>59.401000000000003</v>
      </c>
    </row>
    <row r="17" spans="1:18" x14ac:dyDescent="0.25">
      <c r="A17" t="s">
        <v>49</v>
      </c>
      <c r="F17" s="60">
        <f>F13+F16</f>
        <v>89.668000000000006</v>
      </c>
      <c r="G17" s="60"/>
      <c r="H17" s="60">
        <f>H13+H16</f>
        <v>80.951999999999998</v>
      </c>
      <c r="I17" s="60"/>
      <c r="J17" s="129">
        <f>J13+J16</f>
        <v>101.1735</v>
      </c>
      <c r="K17" s="129"/>
      <c r="L17" s="129"/>
      <c r="M17" s="129"/>
      <c r="N17" s="129"/>
      <c r="O17" s="129"/>
      <c r="P17" s="129"/>
      <c r="Q17" s="60"/>
      <c r="R17" s="113">
        <f>R13+R16</f>
        <v>106.40100000000001</v>
      </c>
    </row>
    <row r="18" spans="1:18" x14ac:dyDescent="0.25">
      <c r="A18" t="s">
        <v>50</v>
      </c>
      <c r="F18" s="60">
        <f>F14+F15</f>
        <v>111.8302</v>
      </c>
      <c r="G18" s="60"/>
      <c r="H18" s="60">
        <f t="shared" ref="H18" si="3">H14+H15</f>
        <v>113.39529999999999</v>
      </c>
      <c r="I18" s="60"/>
      <c r="J18" s="129">
        <f>J14+J15</f>
        <v>109.85911</v>
      </c>
      <c r="K18" s="129"/>
      <c r="L18" s="129"/>
      <c r="M18" s="129"/>
      <c r="N18" s="129"/>
      <c r="O18" s="129"/>
      <c r="P18" s="129"/>
      <c r="Q18" s="60"/>
      <c r="R18" s="113">
        <f>R14+R15</f>
        <v>124.39744999999999</v>
      </c>
    </row>
    <row r="19" spans="1:18" x14ac:dyDescent="0.25">
      <c r="A19" t="s">
        <v>45</v>
      </c>
      <c r="F19" s="60">
        <f>AVERAGE(F17:F18)</f>
        <v>100.7491</v>
      </c>
      <c r="G19" s="60"/>
      <c r="H19" s="60">
        <f t="shared" ref="H19" si="4">AVERAGE(H17:H18)</f>
        <v>97.173649999999995</v>
      </c>
      <c r="I19" s="60"/>
      <c r="J19" s="60">
        <f>N19+1</f>
        <v>106.516305</v>
      </c>
      <c r="K19" s="61">
        <f>N19+0.5</f>
        <v>106.016305</v>
      </c>
      <c r="L19" s="61">
        <f>N19+0.5</f>
        <v>106.016305</v>
      </c>
      <c r="M19" s="61">
        <f>N19</f>
        <v>105.516305</v>
      </c>
      <c r="N19" s="61">
        <f>AVERAGE(J17:P18)</f>
        <v>105.516305</v>
      </c>
      <c r="O19" s="61">
        <f>N19-0.5</f>
        <v>105.016305</v>
      </c>
      <c r="P19" s="61">
        <f>N19-0.5</f>
        <v>105.016305</v>
      </c>
      <c r="Q19" s="60"/>
      <c r="R19" s="113">
        <v>110</v>
      </c>
    </row>
    <row r="20" spans="1:18" x14ac:dyDescent="0.25">
      <c r="A20" t="s">
        <v>65</v>
      </c>
      <c r="F20">
        <v>8</v>
      </c>
      <c r="H20">
        <v>7</v>
      </c>
      <c r="J20">
        <v>6</v>
      </c>
      <c r="K20">
        <v>5</v>
      </c>
      <c r="L20">
        <v>4</v>
      </c>
      <c r="M20">
        <v>3</v>
      </c>
      <c r="N20">
        <v>2</v>
      </c>
      <c r="O20">
        <v>1</v>
      </c>
      <c r="P20">
        <v>0</v>
      </c>
      <c r="R20">
        <v>0</v>
      </c>
    </row>
    <row r="21" spans="1:18" x14ac:dyDescent="0.25">
      <c r="A21" t="s">
        <v>51</v>
      </c>
      <c r="F21">
        <f>0.3*F20</f>
        <v>2.4</v>
      </c>
      <c r="H21">
        <f>0.3*H20</f>
        <v>2.1</v>
      </c>
      <c r="J21">
        <f>0.5*J20</f>
        <v>3</v>
      </c>
      <c r="K21" s="12">
        <f t="shared" ref="K21:P21" si="5">0.5*K20</f>
        <v>2.5</v>
      </c>
      <c r="L21" s="12">
        <f t="shared" si="5"/>
        <v>2</v>
      </c>
      <c r="M21" s="12">
        <f t="shared" si="5"/>
        <v>1.5</v>
      </c>
      <c r="N21" s="12">
        <f t="shared" si="5"/>
        <v>1</v>
      </c>
      <c r="O21" s="12">
        <f t="shared" si="5"/>
        <v>0.5</v>
      </c>
      <c r="P21" s="12">
        <f t="shared" si="5"/>
        <v>0</v>
      </c>
      <c r="Q21" s="12"/>
      <c r="R21" s="12">
        <v>0</v>
      </c>
    </row>
    <row r="22" spans="1:18" x14ac:dyDescent="0.25">
      <c r="A22" t="s">
        <v>52</v>
      </c>
      <c r="F22" s="60">
        <f>F19+F21</f>
        <v>103.1491</v>
      </c>
      <c r="G22" s="60"/>
      <c r="H22" s="60">
        <f t="shared" ref="H22:R22" si="6">H19+H21</f>
        <v>99.273649999999989</v>
      </c>
      <c r="I22" s="60"/>
      <c r="J22" s="60">
        <f t="shared" si="6"/>
        <v>109.516305</v>
      </c>
      <c r="K22" s="60">
        <f t="shared" si="6"/>
        <v>108.516305</v>
      </c>
      <c r="L22" s="60">
        <f t="shared" si="6"/>
        <v>108.016305</v>
      </c>
      <c r="M22" s="60">
        <f t="shared" si="6"/>
        <v>107.016305</v>
      </c>
      <c r="N22" s="60">
        <f>N19+N21</f>
        <v>106.516305</v>
      </c>
      <c r="O22" s="60">
        <f>O19+O21</f>
        <v>105.516305</v>
      </c>
      <c r="P22" s="60">
        <f t="shared" si="6"/>
        <v>105.016305</v>
      </c>
      <c r="Q22" s="60"/>
      <c r="R22" s="60">
        <f t="shared" si="6"/>
        <v>110</v>
      </c>
    </row>
    <row r="24" spans="1:18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K25" s="12"/>
      <c r="L25" s="12"/>
      <c r="M25" s="12"/>
      <c r="N25" s="12"/>
      <c r="O25" s="12"/>
      <c r="P25" s="12"/>
    </row>
    <row r="26" spans="1:18" s="12" customFormat="1" x14ac:dyDescent="0.25">
      <c r="F26" s="30"/>
      <c r="H26" s="30"/>
      <c r="J26" s="30"/>
      <c r="K26" s="30"/>
      <c r="L26" s="30"/>
      <c r="M26" s="30"/>
      <c r="N26" s="30"/>
      <c r="O26" s="30"/>
      <c r="P26" s="30"/>
      <c r="R26" s="30"/>
    </row>
    <row r="27" spans="1:18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 x14ac:dyDescent="0.25">
      <c r="A28" s="12"/>
      <c r="B28" s="9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2" customFormat="1" ht="15.75" x14ac:dyDescent="0.25">
      <c r="A32" s="7"/>
      <c r="B32" s="98"/>
      <c r="M32" s="70"/>
    </row>
    <row r="33" spans="1:19" x14ac:dyDescent="0.25">
      <c r="A33" s="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s="12" customFormat="1" x14ac:dyDescent="0.25"/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9" x14ac:dyDescent="0.25">
      <c r="A36" s="12"/>
      <c r="B36" s="12"/>
      <c r="C36" s="12"/>
      <c r="D36" s="12"/>
      <c r="E36" s="12"/>
      <c r="F36" s="7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0"/>
    </row>
    <row r="37" spans="1:19" x14ac:dyDescent="0.25">
      <c r="F37" s="60"/>
      <c r="K37" s="12"/>
      <c r="L37" s="12"/>
      <c r="M37" s="12"/>
      <c r="N37" s="12"/>
      <c r="O37" s="12"/>
      <c r="P37" s="12"/>
    </row>
    <row r="38" spans="1:19" s="12" customFormat="1" x14ac:dyDescent="0.25">
      <c r="A38" s="7"/>
    </row>
    <row r="39" spans="1:19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60"/>
      <c r="K39" s="60"/>
      <c r="L39" s="60"/>
      <c r="M39" s="60"/>
      <c r="N39" s="60"/>
      <c r="O39" s="60"/>
      <c r="P39" s="60"/>
      <c r="Q39" s="12"/>
      <c r="R39" s="12"/>
    </row>
    <row r="40" spans="1:1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60"/>
      <c r="K40" s="60"/>
      <c r="L40" s="60"/>
      <c r="M40" s="60"/>
      <c r="N40" s="60"/>
      <c r="O40" s="60"/>
      <c r="P40" s="60"/>
      <c r="Q40" s="12"/>
      <c r="R40" s="12"/>
    </row>
    <row r="41" spans="1:19" s="12" customFormat="1" x14ac:dyDescent="0.25">
      <c r="A41" s="7"/>
    </row>
    <row r="42" spans="1:19" s="12" customFormat="1" x14ac:dyDescent="0.25"/>
    <row r="43" spans="1:19" s="12" customFormat="1" x14ac:dyDescent="0.25">
      <c r="F43" s="60"/>
      <c r="G43" s="60"/>
      <c r="H43" s="60"/>
      <c r="R43" s="60"/>
    </row>
    <row r="44" spans="1:19" s="12" customFormat="1" x14ac:dyDescent="0.25"/>
    <row r="45" spans="1:19" s="12" customFormat="1" x14ac:dyDescent="0.25"/>
    <row r="46" spans="1:19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60"/>
      <c r="K46" s="60"/>
      <c r="L46" s="60"/>
      <c r="M46" s="60"/>
      <c r="N46" s="60"/>
      <c r="O46" s="60"/>
      <c r="P46" s="60"/>
      <c r="Q46" s="60"/>
      <c r="R46" s="60"/>
    </row>
    <row r="47" spans="1:19" s="12" customFormat="1" x14ac:dyDescent="0.25">
      <c r="S47" s="60"/>
    </row>
    <row r="48" spans="1:1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60"/>
    </row>
    <row r="49" spans="1:18" x14ac:dyDescent="0.25">
      <c r="K49" s="12"/>
      <c r="L49" s="12"/>
      <c r="M49" s="12"/>
      <c r="N49" s="12"/>
      <c r="O49" s="12"/>
      <c r="P49" s="12"/>
    </row>
    <row r="50" spans="1:18" x14ac:dyDescent="0.25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8" s="12" customFormat="1" x14ac:dyDescent="0.25"/>
    <row r="52" spans="1:18" x14ac:dyDescent="0.25">
      <c r="A52" s="7"/>
    </row>
    <row r="53" spans="1:18" s="12" customFormat="1" x14ac:dyDescent="0.25"/>
    <row r="54" spans="1:18" s="12" customFormat="1" x14ac:dyDescent="0.25">
      <c r="F54" s="60"/>
      <c r="G54" s="60"/>
      <c r="H54" s="60"/>
      <c r="R54" s="60"/>
    </row>
    <row r="55" spans="1:18" x14ac:dyDescent="0.25"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K56" s="12"/>
      <c r="L56" s="12"/>
      <c r="M56" s="12"/>
      <c r="N56" s="12"/>
      <c r="O56" s="12"/>
      <c r="P56" s="12"/>
    </row>
    <row r="57" spans="1:18" s="12" customFormat="1" x14ac:dyDescent="0.25">
      <c r="J57" s="60"/>
      <c r="K57" s="60"/>
      <c r="L57" s="60"/>
      <c r="M57" s="60"/>
      <c r="N57" s="60"/>
      <c r="O57" s="60"/>
      <c r="P57" s="60"/>
      <c r="Q57" s="60"/>
      <c r="R57" s="60"/>
    </row>
    <row r="58" spans="1:18" s="12" customFormat="1" x14ac:dyDescent="0.25">
      <c r="J58"/>
      <c r="Q58"/>
      <c r="R58"/>
    </row>
    <row r="59" spans="1:18" x14ac:dyDescent="0.25">
      <c r="K59" s="12"/>
      <c r="L59" s="12"/>
      <c r="M59" s="12"/>
      <c r="N59" s="12"/>
      <c r="O59" s="12"/>
      <c r="P59" s="12"/>
      <c r="Q59" s="12"/>
      <c r="R59" s="12"/>
    </row>
  </sheetData>
  <mergeCells count="6">
    <mergeCell ref="J18:P18"/>
    <mergeCell ref="J14:P14"/>
    <mergeCell ref="J13:P13"/>
    <mergeCell ref="J16:P16"/>
    <mergeCell ref="J15:P15"/>
    <mergeCell ref="J17:P17"/>
  </mergeCells>
  <conditionalFormatting sqref="F10:P10">
    <cfRule type="cellIs" dxfId="9" priority="16" operator="equal">
      <formula>"OK"</formula>
    </cfRule>
  </conditionalFormatting>
  <conditionalFormatting sqref="F10:P10">
    <cfRule type="cellIs" dxfId="8" priority="15" operator="equal">
      <formula>"NO"</formula>
    </cfRule>
  </conditionalFormatting>
  <conditionalFormatting sqref="F50:R51">
    <cfRule type="cellIs" dxfId="7" priority="11" operator="equal">
      <formula>"OK"</formula>
    </cfRule>
    <cfRule type="cellIs" dxfId="6" priority="12" operator="equal">
      <formula>"NO"</formula>
    </cfRule>
  </conditionalFormatting>
  <conditionalFormatting sqref="J59:R59">
    <cfRule type="cellIs" dxfId="5" priority="9" operator="equal">
      <formula>"OK"</formula>
    </cfRule>
    <cfRule type="cellIs" dxfId="4" priority="10" operator="equal">
      <formula>"NO"</formula>
    </cfRule>
  </conditionalFormatting>
  <conditionalFormatting sqref="J48:R48">
    <cfRule type="cellIs" dxfId="3" priority="1" operator="equal">
      <formula>"OK"</formula>
    </cfRule>
    <cfRule type="cellIs" dxfId="2" priority="2" operator="equal">
      <formula>"NO"</formula>
    </cfRule>
  </conditionalFormatting>
  <conditionalFormatting sqref="F30:R30">
    <cfRule type="cellIs" dxfId="1" priority="5" operator="equal">
      <formula>"OK"</formula>
    </cfRule>
    <cfRule type="cellIs" dxfId="0" priority="6" operator="equal">
      <formula>"NO"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D1" zoomScale="85" zoomScaleNormal="85" workbookViewId="0">
      <selection activeCell="O22" sqref="O22"/>
    </sheetView>
  </sheetViews>
  <sheetFormatPr baseColWidth="10" defaultRowHeight="15" x14ac:dyDescent="0.25"/>
  <cols>
    <col min="2" max="2" width="18.7109375" customWidth="1"/>
    <col min="4" max="4" width="14.140625" customWidth="1"/>
    <col min="6" max="6" width="13.5703125" customWidth="1"/>
    <col min="8" max="8" width="13.7109375" customWidth="1"/>
    <col min="19" max="20" width="12.28515625" bestFit="1" customWidth="1"/>
  </cols>
  <sheetData>
    <row r="1" spans="1:18" x14ac:dyDescent="0.25">
      <c r="A1" s="109" t="s">
        <v>34</v>
      </c>
      <c r="B1" s="109"/>
      <c r="C1" s="12"/>
      <c r="D1" s="12"/>
      <c r="E1" s="101" t="s">
        <v>37</v>
      </c>
      <c r="F1" s="101"/>
      <c r="G1" s="101" t="s">
        <v>38</v>
      </c>
      <c r="H1" s="101"/>
      <c r="I1" s="101" t="s">
        <v>113</v>
      </c>
      <c r="J1" s="101" t="s">
        <v>159</v>
      </c>
      <c r="K1" s="101" t="s">
        <v>114</v>
      </c>
      <c r="L1" s="101" t="s">
        <v>115</v>
      </c>
      <c r="M1" s="101" t="s">
        <v>116</v>
      </c>
      <c r="N1" s="101" t="s">
        <v>160</v>
      </c>
      <c r="O1" s="101" t="s">
        <v>117</v>
      </c>
      <c r="P1" s="101"/>
      <c r="Q1" s="101" t="s">
        <v>39</v>
      </c>
    </row>
    <row r="2" spans="1:18" x14ac:dyDescent="0.25">
      <c r="A2" s="12" t="s">
        <v>36</v>
      </c>
      <c r="B2" s="12"/>
      <c r="C2" s="12"/>
      <c r="D2" s="12"/>
      <c r="E2" s="101">
        <v>100</v>
      </c>
      <c r="F2" s="101"/>
      <c r="G2" s="101">
        <v>210</v>
      </c>
      <c r="H2" s="101"/>
      <c r="I2" s="101">
        <v>482</v>
      </c>
      <c r="J2" s="101">
        <v>530</v>
      </c>
      <c r="K2" s="101">
        <v>626</v>
      </c>
      <c r="L2" s="101">
        <v>650</v>
      </c>
      <c r="M2" s="101">
        <v>674</v>
      </c>
      <c r="N2" s="101">
        <v>762</v>
      </c>
      <c r="O2" s="101">
        <v>770</v>
      </c>
      <c r="P2" s="101"/>
      <c r="Q2" s="101">
        <v>2150</v>
      </c>
    </row>
    <row r="3" spans="1:18" x14ac:dyDescent="0.25">
      <c r="A3" s="12" t="s">
        <v>35</v>
      </c>
      <c r="B3" s="12"/>
      <c r="C3" s="12"/>
      <c r="D3" s="12"/>
      <c r="E3" s="101"/>
      <c r="F3" s="101"/>
      <c r="G3" s="101"/>
      <c r="H3" s="101"/>
      <c r="I3" s="100"/>
      <c r="J3" s="100"/>
      <c r="K3" s="100"/>
      <c r="L3" s="100"/>
      <c r="M3" s="100"/>
      <c r="N3" s="100"/>
      <c r="O3" s="100"/>
      <c r="P3" s="100"/>
      <c r="Q3" s="101">
        <v>12750</v>
      </c>
      <c r="R3" s="105">
        <v>12750</v>
      </c>
    </row>
    <row r="4" spans="1:18" x14ac:dyDescent="0.25">
      <c r="A4" s="12"/>
      <c r="B4" s="12"/>
      <c r="C4" s="12"/>
      <c r="D4" s="12"/>
      <c r="E4" s="101"/>
      <c r="F4" s="101"/>
      <c r="G4" s="101"/>
      <c r="H4" s="101"/>
      <c r="I4" s="12"/>
      <c r="J4" s="12"/>
      <c r="K4" s="12"/>
      <c r="L4" s="12"/>
      <c r="M4" s="12"/>
      <c r="N4" s="12"/>
      <c r="O4" s="12"/>
      <c r="P4" s="12"/>
      <c r="Q4" s="101"/>
    </row>
    <row r="5" spans="1:18" x14ac:dyDescent="0.25">
      <c r="A5" s="109" t="s">
        <v>118</v>
      </c>
      <c r="B5" s="109"/>
      <c r="C5" s="12"/>
      <c r="D5" s="1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 t="s">
        <v>169</v>
      </c>
      <c r="R5" t="s">
        <v>170</v>
      </c>
    </row>
    <row r="6" spans="1:18" x14ac:dyDescent="0.25">
      <c r="A6" s="12" t="s">
        <v>12</v>
      </c>
      <c r="B6" s="12"/>
      <c r="C6" s="12"/>
      <c r="D6" s="12"/>
      <c r="E6" s="30">
        <v>4.9959999999999997E-2</v>
      </c>
      <c r="F6" s="60"/>
      <c r="G6" s="30">
        <v>5.4600000000000003E-2</v>
      </c>
      <c r="H6" s="60"/>
      <c r="I6" s="30">
        <f>(8.25/100)</f>
        <v>8.2500000000000004E-2</v>
      </c>
      <c r="J6" s="30">
        <v>8.7139999999999995E-2</v>
      </c>
      <c r="K6" s="30">
        <v>9.178E-2</v>
      </c>
      <c r="L6" s="30">
        <v>9.6420000000000006E-2</v>
      </c>
      <c r="M6" s="30">
        <v>0.10106</v>
      </c>
      <c r="N6" s="30">
        <v>0.1057</v>
      </c>
      <c r="O6" s="30">
        <v>0.11033999999999999</v>
      </c>
      <c r="P6" s="60"/>
      <c r="Q6" s="30">
        <v>0.19</v>
      </c>
      <c r="R6" s="30">
        <v>0.19</v>
      </c>
    </row>
    <row r="7" spans="1:18" x14ac:dyDescent="0.25">
      <c r="A7" s="12"/>
      <c r="B7" s="12"/>
      <c r="C7" s="12"/>
      <c r="D7" s="12"/>
      <c r="E7" s="30"/>
      <c r="F7" s="12"/>
      <c r="G7" s="30"/>
      <c r="H7" s="12"/>
      <c r="I7" s="30"/>
      <c r="J7" s="30"/>
      <c r="K7" s="30"/>
      <c r="L7" s="30"/>
      <c r="M7" s="30"/>
      <c r="N7" s="30"/>
      <c r="O7" s="30"/>
      <c r="P7" s="60"/>
      <c r="Q7" s="60"/>
    </row>
    <row r="8" spans="1:18" x14ac:dyDescent="0.25">
      <c r="A8" s="109" t="s">
        <v>119</v>
      </c>
      <c r="B8" s="109"/>
      <c r="C8" s="12"/>
      <c r="D8" s="12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8" x14ac:dyDescent="0.25">
      <c r="A9" s="12" t="s">
        <v>120</v>
      </c>
      <c r="B9" s="12"/>
      <c r="C9" s="12"/>
      <c r="D9" s="1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50</v>
      </c>
      <c r="R9">
        <v>52</v>
      </c>
    </row>
    <row r="10" spans="1:18" x14ac:dyDescent="0.25">
      <c r="A10" s="12" t="s">
        <v>121</v>
      </c>
      <c r="B10" s="12"/>
      <c r="C10" s="12"/>
      <c r="D10" s="12"/>
      <c r="E10" s="60">
        <v>70</v>
      </c>
      <c r="F10" s="60"/>
      <c r="G10" s="60">
        <v>58</v>
      </c>
      <c r="H10" s="60"/>
      <c r="I10" s="60">
        <v>50</v>
      </c>
      <c r="J10" s="60">
        <v>50</v>
      </c>
      <c r="K10" s="60">
        <v>50</v>
      </c>
      <c r="L10" s="60">
        <v>50</v>
      </c>
      <c r="M10" s="60">
        <v>50</v>
      </c>
      <c r="N10" s="60">
        <v>50</v>
      </c>
      <c r="O10" s="60">
        <v>50</v>
      </c>
      <c r="P10" s="60"/>
      <c r="Q10" s="60">
        <f xml:space="preserve"> Q9+138.75-20*LOG10(4*3.141596*37779400*Q3*1000000/300000000)</f>
        <v>-17.347086259983797</v>
      </c>
      <c r="R10" s="60">
        <f xml:space="preserve"> R9+138.75-20*LOG10(4*3.141596*35863000*R3*1000000/300000000)</f>
        <v>-14.894917457740661</v>
      </c>
    </row>
    <row r="11" spans="1:18" x14ac:dyDescent="0.25">
      <c r="A11" s="12" t="s">
        <v>122</v>
      </c>
      <c r="B11" s="12"/>
      <c r="C11" s="12"/>
      <c r="D11" s="12"/>
      <c r="E11" s="60">
        <f>E10-31.54+20*LOG(E2,10)</f>
        <v>78.460000000000008</v>
      </c>
      <c r="F11" s="60"/>
      <c r="G11" s="60">
        <f>G10-31.54+20*LOG(G2,10)</f>
        <v>72.904385894678384</v>
      </c>
      <c r="H11" s="60"/>
      <c r="I11" s="60">
        <f t="shared" ref="I11:O11" si="0">I10-31.54+20*LOG(I2,10)</f>
        <v>72.120940764776975</v>
      </c>
      <c r="J11" s="60">
        <f t="shared" si="0"/>
        <v>72.945517392015773</v>
      </c>
      <c r="K11" s="60">
        <f t="shared" si="0"/>
        <v>74.391486664208585</v>
      </c>
      <c r="L11" s="60">
        <f t="shared" si="0"/>
        <v>74.718267132857108</v>
      </c>
      <c r="M11" s="60">
        <f t="shared" si="0"/>
        <v>75.033197930706393</v>
      </c>
      <c r="N11" s="60">
        <f t="shared" si="0"/>
        <v>76.099099426792009</v>
      </c>
      <c r="O11" s="60">
        <f t="shared" si="0"/>
        <v>76.189814503449639</v>
      </c>
      <c r="P11" s="60"/>
      <c r="Q11" s="60"/>
      <c r="R11" s="60"/>
    </row>
    <row r="12" spans="1:18" x14ac:dyDescent="0.25">
      <c r="A12" s="12" t="s">
        <v>123</v>
      </c>
      <c r="B12" s="12"/>
      <c r="C12" s="12"/>
      <c r="D12" s="12"/>
      <c r="E12" s="60">
        <v>66</v>
      </c>
      <c r="F12" s="60"/>
      <c r="G12" s="60">
        <v>58</v>
      </c>
      <c r="H12" s="60"/>
      <c r="I12" s="60">
        <f>3+20*LOG(I2,10)</f>
        <v>56.660940764776981</v>
      </c>
      <c r="J12" s="60">
        <f t="shared" ref="J12:O12" si="1">3+20*LOG(J2,10)</f>
        <v>57.485517392015772</v>
      </c>
      <c r="K12" s="60">
        <f t="shared" si="1"/>
        <v>58.931486664208585</v>
      </c>
      <c r="L12" s="60">
        <f t="shared" si="1"/>
        <v>59.258267132857107</v>
      </c>
      <c r="M12" s="60">
        <f t="shared" si="1"/>
        <v>59.573197930706385</v>
      </c>
      <c r="N12" s="60">
        <f t="shared" si="1"/>
        <v>60.639099426792001</v>
      </c>
      <c r="O12" s="60">
        <f t="shared" si="1"/>
        <v>60.729814503449632</v>
      </c>
      <c r="P12" s="60"/>
      <c r="Q12" s="60"/>
    </row>
    <row r="13" spans="1:18" x14ac:dyDescent="0.25">
      <c r="A13" s="12" t="s">
        <v>44</v>
      </c>
      <c r="B13" s="12"/>
      <c r="C13" s="12"/>
      <c r="D13" s="12"/>
      <c r="E13" s="104" t="str">
        <f>IF(E12&lt;E11,"OK","NO")</f>
        <v>OK</v>
      </c>
      <c r="F13" s="97"/>
      <c r="G13" s="104" t="str">
        <f t="shared" ref="G13:O13" si="2">IF(G12&lt;G11,"OK","NO")</f>
        <v>OK</v>
      </c>
      <c r="H13" s="97"/>
      <c r="I13" s="104" t="str">
        <f t="shared" si="2"/>
        <v>OK</v>
      </c>
      <c r="J13" s="104" t="str">
        <f t="shared" si="2"/>
        <v>OK</v>
      </c>
      <c r="K13" s="104" t="str">
        <f t="shared" si="2"/>
        <v>OK</v>
      </c>
      <c r="L13" s="104" t="str">
        <f t="shared" si="2"/>
        <v>OK</v>
      </c>
      <c r="M13" s="104" t="str">
        <f t="shared" si="2"/>
        <v>OK</v>
      </c>
      <c r="N13" s="104" t="str">
        <f t="shared" si="2"/>
        <v>OK</v>
      </c>
      <c r="O13" s="104" t="str">
        <f t="shared" si="2"/>
        <v>OK</v>
      </c>
      <c r="P13" s="97"/>
      <c r="Q13" s="12"/>
    </row>
    <row r="14" spans="1:1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8" x14ac:dyDescent="0.25">
      <c r="A15" s="109" t="s">
        <v>124</v>
      </c>
      <c r="B15" s="10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</row>
    <row r="16" spans="1:18" x14ac:dyDescent="0.25">
      <c r="A16" s="12" t="s">
        <v>125</v>
      </c>
      <c r="B16" s="12"/>
      <c r="C16" s="12"/>
      <c r="D16" s="12"/>
      <c r="E16" s="60">
        <f>CabeceraCaptación1!F19</f>
        <v>100.7491</v>
      </c>
      <c r="F16" s="60"/>
      <c r="G16" s="60">
        <f>CabeceraCaptación1!H19</f>
        <v>97.173649999999995</v>
      </c>
      <c r="H16" s="60"/>
      <c r="I16" s="60">
        <f>CabeceraCaptación1!J19</f>
        <v>106.516305</v>
      </c>
      <c r="J16" s="60">
        <f>CabeceraCaptación1!K19</f>
        <v>106.016305</v>
      </c>
      <c r="K16" s="60">
        <f>CabeceraCaptación1!L19</f>
        <v>106.016305</v>
      </c>
      <c r="L16" s="60">
        <f>CabeceraCaptación1!M19</f>
        <v>105.516305</v>
      </c>
      <c r="M16" s="60">
        <f>CabeceraCaptación1!N19</f>
        <v>105.516305</v>
      </c>
      <c r="N16" s="60">
        <f>CabeceraCaptación1!O19</f>
        <v>105.016305</v>
      </c>
      <c r="O16" s="60">
        <f>CabeceraCaptación1!P19</f>
        <v>105.016305</v>
      </c>
      <c r="P16" s="60"/>
      <c r="Q16" s="60">
        <f>CabeceraCaptación1!R19</f>
        <v>110</v>
      </c>
      <c r="R16" s="60">
        <v>107</v>
      </c>
    </row>
    <row r="17" spans="1:18" x14ac:dyDescent="0.25">
      <c r="A17" s="12" t="s">
        <v>126</v>
      </c>
      <c r="B17" s="12"/>
      <c r="C17" s="12"/>
      <c r="D17" s="12"/>
      <c r="E17" s="60">
        <v>8</v>
      </c>
      <c r="F17" s="60"/>
      <c r="G17" s="60">
        <v>7</v>
      </c>
      <c r="H17" s="60"/>
      <c r="I17" s="60">
        <v>6</v>
      </c>
      <c r="J17" s="60">
        <v>5</v>
      </c>
      <c r="K17" s="60">
        <v>4</v>
      </c>
      <c r="L17" s="60">
        <v>3</v>
      </c>
      <c r="M17" s="60">
        <v>2</v>
      </c>
      <c r="N17" s="60">
        <v>1</v>
      </c>
      <c r="O17" s="60">
        <v>0</v>
      </c>
      <c r="P17" s="60"/>
      <c r="Q17" s="60">
        <v>0</v>
      </c>
      <c r="R17" s="60">
        <v>0</v>
      </c>
    </row>
    <row r="18" spans="1:18" x14ac:dyDescent="0.25">
      <c r="A18" s="12" t="s">
        <v>127</v>
      </c>
      <c r="B18" s="12"/>
      <c r="C18" s="12">
        <v>0.3</v>
      </c>
      <c r="D18" s="12">
        <v>0.5</v>
      </c>
      <c r="E18" s="12">
        <f>$C18*E17</f>
        <v>2.4</v>
      </c>
      <c r="F18" s="12"/>
      <c r="G18" s="12">
        <f>$C18*G17</f>
        <v>2.1</v>
      </c>
      <c r="H18" s="12"/>
      <c r="I18" s="12">
        <f t="shared" ref="I18:O18" si="3">$D18*I17</f>
        <v>3</v>
      </c>
      <c r="J18" s="12">
        <f t="shared" si="3"/>
        <v>2.5</v>
      </c>
      <c r="K18" s="12">
        <f t="shared" si="3"/>
        <v>2</v>
      </c>
      <c r="L18" s="12">
        <f t="shared" si="3"/>
        <v>1.5</v>
      </c>
      <c r="M18" s="12">
        <f t="shared" si="3"/>
        <v>1</v>
      </c>
      <c r="N18" s="12">
        <f t="shared" si="3"/>
        <v>0.5</v>
      </c>
      <c r="O18" s="12">
        <f t="shared" si="3"/>
        <v>0</v>
      </c>
      <c r="P18" s="12"/>
      <c r="Q18" s="12">
        <v>0</v>
      </c>
      <c r="R18">
        <v>0</v>
      </c>
    </row>
    <row r="19" spans="1:18" x14ac:dyDescent="0.25">
      <c r="A19" s="12" t="s">
        <v>128</v>
      </c>
      <c r="B19" s="12"/>
      <c r="C19" s="12"/>
      <c r="D19" s="12"/>
      <c r="E19" s="60">
        <f>E18+E16</f>
        <v>103.1491</v>
      </c>
      <c r="F19" s="60"/>
      <c r="G19" s="60">
        <f>G18+G16</f>
        <v>99.273649999999989</v>
      </c>
      <c r="H19" s="60"/>
      <c r="I19" s="60">
        <f t="shared" ref="I19:O19" si="4">I18+I16</f>
        <v>109.516305</v>
      </c>
      <c r="J19" s="60">
        <f t="shared" si="4"/>
        <v>108.516305</v>
      </c>
      <c r="K19" s="60">
        <f t="shared" si="4"/>
        <v>108.016305</v>
      </c>
      <c r="L19" s="60">
        <f t="shared" si="4"/>
        <v>107.016305</v>
      </c>
      <c r="M19" s="110">
        <f t="shared" si="4"/>
        <v>106.516305</v>
      </c>
      <c r="N19" s="60">
        <f t="shared" si="4"/>
        <v>105.516305</v>
      </c>
      <c r="O19" s="60">
        <f t="shared" si="4"/>
        <v>105.016305</v>
      </c>
      <c r="P19" s="60"/>
      <c r="Q19" s="60">
        <v>110</v>
      </c>
      <c r="R19" s="60">
        <v>110</v>
      </c>
    </row>
    <row r="20" spans="1:18" s="12" customFormat="1" x14ac:dyDescent="0.25">
      <c r="A20" s="12" t="s">
        <v>177</v>
      </c>
      <c r="E20" s="60">
        <v>114</v>
      </c>
      <c r="F20" s="60"/>
      <c r="G20" s="60">
        <v>114</v>
      </c>
      <c r="H20" s="60"/>
      <c r="I20" s="60">
        <v>118</v>
      </c>
      <c r="J20" s="60">
        <v>118</v>
      </c>
      <c r="K20" s="60">
        <v>118</v>
      </c>
      <c r="L20" s="60">
        <v>118</v>
      </c>
      <c r="M20" s="60">
        <v>118</v>
      </c>
      <c r="N20" s="60">
        <v>118</v>
      </c>
      <c r="O20" s="60">
        <v>118</v>
      </c>
      <c r="P20" s="60"/>
      <c r="Q20" s="60">
        <v>124</v>
      </c>
      <c r="R20" s="60">
        <v>124</v>
      </c>
    </row>
    <row r="21" spans="1:18" s="12" customFormat="1" x14ac:dyDescent="0.25">
      <c r="A21" s="12" t="s">
        <v>182</v>
      </c>
      <c r="E21" s="60">
        <v>104</v>
      </c>
      <c r="F21" s="60"/>
      <c r="G21" s="60">
        <v>100</v>
      </c>
      <c r="H21" s="60"/>
      <c r="I21" s="60">
        <v>110</v>
      </c>
      <c r="J21" s="60">
        <v>110</v>
      </c>
      <c r="K21" s="60">
        <v>110</v>
      </c>
      <c r="L21" s="60">
        <v>110</v>
      </c>
      <c r="M21" s="60">
        <v>110</v>
      </c>
      <c r="N21" s="60">
        <v>110</v>
      </c>
      <c r="O21" s="60">
        <v>110</v>
      </c>
      <c r="P21" s="60"/>
      <c r="Q21" s="60">
        <v>110</v>
      </c>
      <c r="R21" s="60">
        <v>107</v>
      </c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8" x14ac:dyDescent="0.25">
      <c r="A23" s="109" t="s">
        <v>129</v>
      </c>
      <c r="B23" s="10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8" x14ac:dyDescent="0.25">
      <c r="A24" s="12" t="s">
        <v>130</v>
      </c>
      <c r="B24" s="12"/>
      <c r="C24" s="12"/>
      <c r="D24" s="12"/>
      <c r="E24" s="12">
        <v>8.5</v>
      </c>
      <c r="F24" s="12"/>
      <c r="G24" s="12">
        <v>6.5</v>
      </c>
      <c r="H24" s="12"/>
      <c r="I24" s="12">
        <v>7.5</v>
      </c>
      <c r="J24" s="12">
        <v>7.5</v>
      </c>
      <c r="K24" s="12">
        <v>7.5</v>
      </c>
      <c r="L24" s="12">
        <v>7.5</v>
      </c>
      <c r="M24" s="12">
        <v>7.5</v>
      </c>
      <c r="N24" s="12">
        <v>7.5</v>
      </c>
      <c r="O24" s="12">
        <v>7.5</v>
      </c>
      <c r="P24" s="12"/>
      <c r="Q24" s="12">
        <v>4.5</v>
      </c>
      <c r="R24" s="12">
        <v>4.5</v>
      </c>
    </row>
    <row r="25" spans="1:18" x14ac:dyDescent="0.25">
      <c r="A25" s="12" t="s">
        <v>131</v>
      </c>
      <c r="B25" s="12"/>
      <c r="C25" s="12"/>
      <c r="D25" s="12"/>
      <c r="E25" s="12">
        <f>E6*E24</f>
        <v>0.42465999999999998</v>
      </c>
      <c r="F25" s="12"/>
      <c r="G25" s="12">
        <f>G6*G24</f>
        <v>0.35489999999999999</v>
      </c>
      <c r="H25" s="12"/>
      <c r="I25" s="12">
        <f t="shared" ref="I25:O25" si="5">I6*I24</f>
        <v>0.61875000000000002</v>
      </c>
      <c r="J25" s="12">
        <f t="shared" si="5"/>
        <v>0.65354999999999996</v>
      </c>
      <c r="K25" s="12">
        <f t="shared" si="5"/>
        <v>0.68835000000000002</v>
      </c>
      <c r="L25" s="12">
        <f t="shared" si="5"/>
        <v>0.72315000000000007</v>
      </c>
      <c r="M25" s="12">
        <f t="shared" si="5"/>
        <v>0.75795000000000001</v>
      </c>
      <c r="N25" s="12">
        <f t="shared" si="5"/>
        <v>0.79275000000000007</v>
      </c>
      <c r="O25" s="12">
        <f t="shared" si="5"/>
        <v>0.82755000000000001</v>
      </c>
      <c r="P25" s="12"/>
      <c r="Q25" s="12">
        <f>Q6*Q24</f>
        <v>0.85499999999999998</v>
      </c>
      <c r="R25" s="12">
        <f>R6*R24</f>
        <v>0.85499999999999998</v>
      </c>
    </row>
    <row r="26" spans="1:18" x14ac:dyDescent="0.25">
      <c r="A26" s="12" t="s">
        <v>132</v>
      </c>
      <c r="B26" s="12"/>
      <c r="C26" s="12"/>
      <c r="D26" s="12"/>
      <c r="E26" s="12">
        <v>0</v>
      </c>
      <c r="F26" s="12"/>
      <c r="G26" s="12">
        <v>0</v>
      </c>
      <c r="H26" s="12"/>
      <c r="I26" s="12">
        <v>6</v>
      </c>
      <c r="J26" s="12">
        <v>5</v>
      </c>
      <c r="K26" s="12">
        <v>4</v>
      </c>
      <c r="L26" s="12">
        <v>3</v>
      </c>
      <c r="M26" s="12">
        <v>2</v>
      </c>
      <c r="N26" s="12">
        <v>1</v>
      </c>
      <c r="O26" s="12">
        <v>0</v>
      </c>
      <c r="P26" s="12"/>
      <c r="Q26" s="12">
        <v>0</v>
      </c>
      <c r="R26" s="12">
        <v>0</v>
      </c>
    </row>
    <row r="27" spans="1:18" x14ac:dyDescent="0.25">
      <c r="A27" s="12" t="s">
        <v>133</v>
      </c>
      <c r="B27" s="12"/>
      <c r="C27" s="12">
        <v>0.3</v>
      </c>
      <c r="D27" s="12">
        <v>0.5</v>
      </c>
      <c r="E27" s="12">
        <f>$C27*E26</f>
        <v>0</v>
      </c>
      <c r="F27" s="12"/>
      <c r="G27" s="12">
        <f>$C27*G26</f>
        <v>0</v>
      </c>
      <c r="H27" s="12"/>
      <c r="I27" s="12">
        <f t="shared" ref="I27:O27" si="6">$D27*I26</f>
        <v>3</v>
      </c>
      <c r="J27" s="12">
        <f t="shared" si="6"/>
        <v>2.5</v>
      </c>
      <c r="K27" s="12">
        <f t="shared" si="6"/>
        <v>2</v>
      </c>
      <c r="L27" s="12">
        <f t="shared" si="6"/>
        <v>1.5</v>
      </c>
      <c r="M27" s="12">
        <f t="shared" si="6"/>
        <v>1</v>
      </c>
      <c r="N27" s="12">
        <f t="shared" si="6"/>
        <v>0.5</v>
      </c>
      <c r="O27" s="12">
        <f t="shared" si="6"/>
        <v>0</v>
      </c>
      <c r="P27" s="12"/>
      <c r="Q27" s="12">
        <v>0</v>
      </c>
      <c r="R27" s="12">
        <v>0</v>
      </c>
    </row>
    <row r="28" spans="1:18" x14ac:dyDescent="0.25">
      <c r="A28" s="12" t="s">
        <v>134</v>
      </c>
      <c r="B28" s="12"/>
      <c r="C28" s="12"/>
      <c r="D28" s="12"/>
      <c r="E28" s="12">
        <f>E25+E27</f>
        <v>0.42465999999999998</v>
      </c>
      <c r="F28" s="12"/>
      <c r="G28" s="12">
        <f t="shared" ref="G28:O28" si="7">G25+G27</f>
        <v>0.35489999999999999</v>
      </c>
      <c r="H28" s="12"/>
      <c r="I28" s="12">
        <f t="shared" si="7"/>
        <v>3.6187499999999999</v>
      </c>
      <c r="J28" s="12">
        <f t="shared" si="7"/>
        <v>3.1535500000000001</v>
      </c>
      <c r="K28" s="12">
        <f t="shared" si="7"/>
        <v>2.6883499999999998</v>
      </c>
      <c r="L28" s="12">
        <f t="shared" si="7"/>
        <v>2.22315</v>
      </c>
      <c r="M28" s="12">
        <f t="shared" si="7"/>
        <v>1.7579500000000001</v>
      </c>
      <c r="N28" s="12">
        <f t="shared" si="7"/>
        <v>1.2927500000000001</v>
      </c>
      <c r="O28" s="12">
        <f t="shared" si="7"/>
        <v>0.82755000000000001</v>
      </c>
      <c r="P28" s="12"/>
      <c r="Q28" s="12">
        <f>Q25+Q27</f>
        <v>0.85499999999999998</v>
      </c>
      <c r="R28" s="12">
        <f>R25+R27</f>
        <v>0.85499999999999998</v>
      </c>
    </row>
    <row r="29" spans="1:18" x14ac:dyDescent="0.25">
      <c r="A29" s="12" t="s">
        <v>135</v>
      </c>
      <c r="B29" s="12"/>
      <c r="C29" s="12"/>
      <c r="D29" s="12"/>
      <c r="E29" s="60">
        <f>E19-(E10-E28)</f>
        <v>33.573760000000007</v>
      </c>
      <c r="F29" s="60"/>
      <c r="G29" s="60">
        <f>G19-(G10-G28)</f>
        <v>41.62854999999999</v>
      </c>
      <c r="H29" s="60"/>
      <c r="I29" s="60">
        <f>I19-(I10-I28)</f>
        <v>63.135055000000001</v>
      </c>
      <c r="J29" s="60">
        <f t="shared" ref="J29:O29" si="8">J19-(J10-J28)</f>
        <v>61.669855000000005</v>
      </c>
      <c r="K29" s="60">
        <f t="shared" si="8"/>
        <v>60.704655000000002</v>
      </c>
      <c r="L29" s="60">
        <f t="shared" si="8"/>
        <v>59.239455</v>
      </c>
      <c r="M29" s="60">
        <f t="shared" si="8"/>
        <v>58.274255000000004</v>
      </c>
      <c r="N29" s="60">
        <f t="shared" si="8"/>
        <v>56.809055000000001</v>
      </c>
      <c r="O29" s="60">
        <f t="shared" si="8"/>
        <v>55.843855000000005</v>
      </c>
      <c r="P29" s="60"/>
      <c r="Q29" s="60">
        <f>Q19-(Q11-Q28)</f>
        <v>110.855</v>
      </c>
      <c r="R29" s="60">
        <f>R19-(R11-R28)</f>
        <v>110.855</v>
      </c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8" x14ac:dyDescent="0.25">
      <c r="A31" s="109" t="s">
        <v>136</v>
      </c>
      <c r="B31" s="10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8" x14ac:dyDescent="0.25">
      <c r="A32" s="12" t="s">
        <v>137</v>
      </c>
      <c r="B32" s="12"/>
      <c r="C32" s="12"/>
      <c r="D32" s="102" t="s">
        <v>162</v>
      </c>
      <c r="E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8" x14ac:dyDescent="0.25">
      <c r="A33" s="12" t="s">
        <v>138</v>
      </c>
      <c r="B33" s="12"/>
      <c r="C33" s="12"/>
      <c r="D33" s="102" t="s">
        <v>161</v>
      </c>
      <c r="E33" s="60"/>
      <c r="F33" s="102"/>
      <c r="G33" s="60">
        <v>8</v>
      </c>
      <c r="H33" s="103" t="s">
        <v>163</v>
      </c>
      <c r="I33" s="60">
        <v>13</v>
      </c>
      <c r="J33" s="60">
        <v>13</v>
      </c>
      <c r="K33" s="60">
        <v>13</v>
      </c>
      <c r="L33" s="60">
        <v>13</v>
      </c>
      <c r="M33" s="60">
        <v>13</v>
      </c>
      <c r="N33" s="60">
        <v>13</v>
      </c>
      <c r="O33" s="60">
        <v>13</v>
      </c>
      <c r="P33" s="60"/>
      <c r="Q33" s="60"/>
    </row>
    <row r="34" spans="1:18" x14ac:dyDescent="0.25">
      <c r="A34" s="12" t="s">
        <v>139</v>
      </c>
      <c r="B34" s="12"/>
      <c r="C34" s="12"/>
      <c r="D34" s="12"/>
      <c r="E34" s="60"/>
      <c r="G34" s="60"/>
      <c r="H34" s="60"/>
      <c r="I34" s="60"/>
      <c r="J34" s="60"/>
      <c r="K34" s="60"/>
      <c r="L34" s="60"/>
      <c r="M34" s="60"/>
      <c r="N34" s="60"/>
      <c r="O34" s="60"/>
      <c r="P34" s="7" t="s">
        <v>167</v>
      </c>
      <c r="Q34" s="60">
        <v>40.5</v>
      </c>
      <c r="R34" s="60">
        <v>39</v>
      </c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8" x14ac:dyDescent="0.25">
      <c r="A36" s="12" t="s">
        <v>140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0"/>
    </row>
    <row r="37" spans="1:18" x14ac:dyDescent="0.25">
      <c r="A37" s="12" t="s">
        <v>141</v>
      </c>
      <c r="B37" s="12"/>
      <c r="C37" s="12"/>
      <c r="D37" s="1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107" t="s">
        <v>168</v>
      </c>
      <c r="Q37" s="60">
        <v>57</v>
      </c>
      <c r="R37" s="60">
        <v>57</v>
      </c>
    </row>
    <row r="38" spans="1:18" x14ac:dyDescent="0.25">
      <c r="A38" s="12" t="s">
        <v>142</v>
      </c>
      <c r="B38" s="12"/>
      <c r="C38" s="12"/>
      <c r="D38" s="1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>
        <v>0.3</v>
      </c>
      <c r="R38" s="60">
        <v>0.3</v>
      </c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0"/>
    </row>
    <row r="40" spans="1:18" x14ac:dyDescent="0.25">
      <c r="A40" s="109" t="s">
        <v>143</v>
      </c>
      <c r="B40" s="109"/>
      <c r="C40" s="12"/>
      <c r="D40" s="12"/>
      <c r="E40" s="12"/>
      <c r="F40" s="12"/>
      <c r="G40" s="12"/>
      <c r="H40" s="12"/>
      <c r="I40" s="60"/>
      <c r="J40" s="12"/>
      <c r="K40" s="12"/>
      <c r="L40" s="12"/>
      <c r="M40" s="12"/>
      <c r="N40" s="12"/>
      <c r="O40" s="12"/>
      <c r="P40" s="12"/>
      <c r="Q40" s="12"/>
    </row>
    <row r="41" spans="1:18" x14ac:dyDescent="0.25">
      <c r="A41" s="12" t="s">
        <v>144</v>
      </c>
      <c r="B41" s="12"/>
      <c r="C41" s="12"/>
      <c r="D41" s="12"/>
      <c r="E41" s="60">
        <f>E19+E28-(E10+MAX(E32:E34))</f>
        <v>32.573760000000007</v>
      </c>
      <c r="F41" s="60"/>
      <c r="G41" s="60">
        <f>G19+G28-(G10+MAX(G32:G34))</f>
        <v>33.62854999999999</v>
      </c>
      <c r="H41" s="60"/>
      <c r="I41" s="60">
        <f>I29-I33</f>
        <v>50.135055000000001</v>
      </c>
      <c r="J41" s="60">
        <f>J29-J33</f>
        <v>48.669855000000005</v>
      </c>
      <c r="K41" s="60">
        <f t="shared" ref="K41:O41" si="9">K29-K33</f>
        <v>47.704655000000002</v>
      </c>
      <c r="L41" s="60">
        <f t="shared" si="9"/>
        <v>46.239455</v>
      </c>
      <c r="M41" s="60">
        <f t="shared" si="9"/>
        <v>45.274255000000004</v>
      </c>
      <c r="N41" s="60">
        <f t="shared" si="9"/>
        <v>43.809055000000001</v>
      </c>
      <c r="O41" s="60">
        <f t="shared" si="9"/>
        <v>42.843855000000005</v>
      </c>
      <c r="P41" s="60"/>
      <c r="Q41" s="60">
        <f>Q29-(Q37+Q34)</f>
        <v>13.355000000000004</v>
      </c>
      <c r="R41" s="60">
        <f>R29-(R37+R34)</f>
        <v>14.855000000000004</v>
      </c>
    </row>
    <row r="42" spans="1:18" x14ac:dyDescent="0.25">
      <c r="A42" s="12" t="s">
        <v>145</v>
      </c>
      <c r="B42" s="12"/>
      <c r="C42" s="12"/>
      <c r="D42" s="12"/>
      <c r="E42" s="60">
        <f>E10+E32-E55-E59</f>
        <v>51.237529113637891</v>
      </c>
      <c r="F42" s="60"/>
      <c r="G42" s="60">
        <f>G10+G33-G55-G59</f>
        <v>51.363317000043139</v>
      </c>
      <c r="H42" s="60"/>
      <c r="I42" s="60">
        <f t="shared" ref="I42:O42" si="10">I10+I33-I55-I59</f>
        <v>31.19632928707864</v>
      </c>
      <c r="J42" s="60">
        <f t="shared" si="10"/>
        <v>31.19632928707864</v>
      </c>
      <c r="K42" s="60">
        <f t="shared" si="10"/>
        <v>31.19632928707864</v>
      </c>
      <c r="L42" s="60">
        <f t="shared" si="10"/>
        <v>31.19632928707864</v>
      </c>
      <c r="M42" s="60">
        <f t="shared" si="10"/>
        <v>31.19632928707864</v>
      </c>
      <c r="N42" s="60">
        <f t="shared" si="10"/>
        <v>31.19632928707864</v>
      </c>
      <c r="O42" s="60">
        <f t="shared" si="10"/>
        <v>31.19632928707864</v>
      </c>
      <c r="P42" s="60"/>
      <c r="Q42" s="60"/>
    </row>
    <row r="43" spans="1:18" x14ac:dyDescent="0.25">
      <c r="A43" s="12" t="s">
        <v>146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8" x14ac:dyDescent="0.25">
      <c r="A44" s="12"/>
      <c r="B44" s="12" t="s">
        <v>147</v>
      </c>
      <c r="C44" s="12"/>
      <c r="D44" s="12"/>
      <c r="E44" s="60">
        <f>10*LOG10(10^((E42-E28)/10)-(MAX([1]RedDifusionRTV!F62:F73)+E18-1)/10^(E41/10))</f>
        <v>50.812868278257135</v>
      </c>
      <c r="F44" s="60"/>
      <c r="G44" s="60">
        <f>10*LOG10(10^((G42-G28)/10)-(MAX([1]RedDifusionRTV!H62:H73)+G18-1)/10^(G41/10))</f>
        <v>51.00841634712733</v>
      </c>
      <c r="H44" s="60"/>
      <c r="I44" s="60">
        <f>10*LOG10(10^((I42-I28)/10)-(MAX([1]RedDifusionRTV!J62:J73)+I18-1)/10^(I41/10))</f>
        <v>27.577575576639791</v>
      </c>
      <c r="J44" s="60"/>
      <c r="K44" s="60"/>
      <c r="L44" s="60"/>
      <c r="M44" s="60"/>
      <c r="N44" s="60"/>
      <c r="O44" s="60"/>
      <c r="P44" s="60"/>
      <c r="Q44" s="12"/>
    </row>
    <row r="45" spans="1:18" x14ac:dyDescent="0.25">
      <c r="A45" s="12"/>
      <c r="B45" s="12" t="s">
        <v>148</v>
      </c>
      <c r="C45" s="12"/>
      <c r="D45" s="12"/>
      <c r="E45" s="60">
        <f>E42-E28</f>
        <v>50.812869113637888</v>
      </c>
      <c r="F45" s="60"/>
      <c r="G45" s="60">
        <f>G42-G28</f>
        <v>51.008417000043139</v>
      </c>
      <c r="H45" s="60"/>
      <c r="I45" s="60">
        <f t="shared" ref="I45:O45" si="11">I42-I28</f>
        <v>27.577579287078642</v>
      </c>
      <c r="J45" s="60">
        <f t="shared" si="11"/>
        <v>28.042779287078641</v>
      </c>
      <c r="K45" s="60">
        <f t="shared" si="11"/>
        <v>28.507979287078641</v>
      </c>
      <c r="L45" s="60">
        <f t="shared" si="11"/>
        <v>28.97317928707864</v>
      </c>
      <c r="M45" s="60">
        <f t="shared" si="11"/>
        <v>29.438379287078639</v>
      </c>
      <c r="N45" s="60">
        <f t="shared" si="11"/>
        <v>29.903579287078639</v>
      </c>
      <c r="O45" s="60">
        <f t="shared" si="11"/>
        <v>30.368779287078642</v>
      </c>
      <c r="P45" s="60"/>
      <c r="Q45" s="12"/>
    </row>
    <row r="46" spans="1:18" x14ac:dyDescent="0.25">
      <c r="A46" s="12" t="s">
        <v>149</v>
      </c>
      <c r="B46" s="12"/>
      <c r="C46" s="12"/>
      <c r="D46" s="12"/>
      <c r="E46" s="60">
        <v>10</v>
      </c>
      <c r="F46" s="60"/>
      <c r="G46" s="60">
        <v>10</v>
      </c>
      <c r="H46" s="60"/>
      <c r="I46" s="60">
        <v>9</v>
      </c>
      <c r="J46" s="60">
        <v>9</v>
      </c>
      <c r="K46" s="60">
        <v>9</v>
      </c>
      <c r="L46" s="60">
        <v>9</v>
      </c>
      <c r="M46" s="60">
        <v>9</v>
      </c>
      <c r="N46" s="60">
        <v>9</v>
      </c>
      <c r="O46" s="60">
        <v>9</v>
      </c>
      <c r="P46" s="60"/>
      <c r="Q46" s="60">
        <v>9</v>
      </c>
      <c r="R46" s="60">
        <v>9</v>
      </c>
    </row>
    <row r="47" spans="1:18" x14ac:dyDescent="0.25">
      <c r="A47" s="12" t="s">
        <v>60</v>
      </c>
      <c r="B47" s="12"/>
      <c r="C47" s="12"/>
      <c r="D47" s="12"/>
      <c r="E47" s="104" t="str">
        <f>IF(IF(E44=0,E46&lt;E45,E46&lt;E44),"OK","NO")</f>
        <v>OK</v>
      </c>
      <c r="F47" s="60"/>
      <c r="G47" s="104" t="str">
        <f>IF(IF(G44=0,G46&lt;G45,G46&lt;G44),"OK","NO")</f>
        <v>OK</v>
      </c>
      <c r="H47" s="97"/>
      <c r="I47" s="104" t="str">
        <f t="shared" ref="I47:O47" si="12">IF(IF(I44=0,I46&lt;I45,I46&lt;I44),"OK","NO")</f>
        <v>OK</v>
      </c>
      <c r="J47" s="104" t="str">
        <f t="shared" si="12"/>
        <v>OK</v>
      </c>
      <c r="K47" s="104" t="str">
        <f t="shared" si="12"/>
        <v>OK</v>
      </c>
      <c r="L47" s="104" t="str">
        <f t="shared" si="12"/>
        <v>OK</v>
      </c>
      <c r="M47" s="104" t="str">
        <f t="shared" si="12"/>
        <v>OK</v>
      </c>
      <c r="N47" s="104" t="str">
        <f t="shared" si="12"/>
        <v>OK</v>
      </c>
      <c r="O47" s="104" t="str">
        <f t="shared" si="12"/>
        <v>OK</v>
      </c>
      <c r="P47" s="60"/>
      <c r="Q47" s="60"/>
    </row>
    <row r="48" spans="1:18" x14ac:dyDescent="0.25">
      <c r="A48" s="12" t="s">
        <v>150</v>
      </c>
      <c r="B48" s="12"/>
      <c r="C48" s="12"/>
      <c r="D48" s="7" t="s">
        <v>194</v>
      </c>
      <c r="E48" s="97">
        <v>35</v>
      </c>
      <c r="F48" s="60"/>
      <c r="G48" s="97">
        <v>45</v>
      </c>
      <c r="H48" s="97"/>
      <c r="I48" s="97">
        <v>55</v>
      </c>
      <c r="J48" s="97">
        <v>55</v>
      </c>
      <c r="K48" s="97">
        <v>55</v>
      </c>
      <c r="L48" s="97">
        <v>55</v>
      </c>
      <c r="M48" s="97">
        <v>55</v>
      </c>
      <c r="N48" s="97">
        <v>55</v>
      </c>
      <c r="O48" s="97">
        <v>55</v>
      </c>
      <c r="P48" s="60"/>
      <c r="Q48" s="60">
        <v>50</v>
      </c>
      <c r="R48" s="60">
        <v>50</v>
      </c>
    </row>
    <row r="49" spans="1:21" x14ac:dyDescent="0.25">
      <c r="A49" s="12" t="s">
        <v>151</v>
      </c>
      <c r="B49" s="12"/>
      <c r="C49" s="12"/>
      <c r="D49" s="12"/>
      <c r="E49" s="97">
        <v>25</v>
      </c>
      <c r="F49" s="60"/>
      <c r="G49" s="97">
        <v>25</v>
      </c>
      <c r="H49" s="97"/>
      <c r="I49" s="97">
        <v>20</v>
      </c>
      <c r="J49" s="97">
        <v>20</v>
      </c>
      <c r="K49" s="97">
        <v>20</v>
      </c>
      <c r="L49" s="97">
        <v>20</v>
      </c>
      <c r="M49" s="97">
        <v>20</v>
      </c>
      <c r="N49" s="97">
        <v>20</v>
      </c>
      <c r="O49" s="97">
        <v>20</v>
      </c>
      <c r="P49" s="60"/>
      <c r="Q49" s="60">
        <v>20</v>
      </c>
      <c r="R49" s="60">
        <v>20</v>
      </c>
    </row>
    <row r="50" spans="1:21" x14ac:dyDescent="0.25">
      <c r="A50" s="12" t="s">
        <v>60</v>
      </c>
      <c r="B50" s="12"/>
      <c r="C50" s="12"/>
      <c r="D50" s="12"/>
      <c r="E50" s="104" t="str">
        <f>IF(AND(E48&gt;E41,(E48-E49)&lt;E41),"OK","NO")</f>
        <v>OK</v>
      </c>
      <c r="F50" s="60"/>
      <c r="G50" s="104" t="str">
        <f>IF(AND(G48&gt;G41,(G48-G49)&lt;G41),"OK","NO")</f>
        <v>OK</v>
      </c>
      <c r="H50" s="97"/>
      <c r="I50" s="104" t="str">
        <f t="shared" ref="I50:O50" si="13">IF(AND(I48&gt;I41,(I48-I49)&lt;I41),"OK","NO")</f>
        <v>OK</v>
      </c>
      <c r="J50" s="104" t="str">
        <f t="shared" si="13"/>
        <v>OK</v>
      </c>
      <c r="K50" s="104" t="str">
        <f t="shared" si="13"/>
        <v>OK</v>
      </c>
      <c r="L50" s="104" t="str">
        <f t="shared" si="13"/>
        <v>OK</v>
      </c>
      <c r="M50" s="104" t="str">
        <f t="shared" si="13"/>
        <v>OK</v>
      </c>
      <c r="N50" s="104" t="str">
        <f t="shared" si="13"/>
        <v>OK</v>
      </c>
      <c r="O50" s="104" t="str">
        <f t="shared" si="13"/>
        <v>OK</v>
      </c>
      <c r="P50" s="106"/>
      <c r="Q50" s="104" t="str">
        <f>IF(AND(Q48&gt;Q41,(Q48-Q49)&lt;Q41),"OK","NO")</f>
        <v>NO</v>
      </c>
      <c r="R50" s="104" t="str">
        <f>IF(AND(R48&gt;R41,(R48-R49)&lt;R41),"OK","NO")</f>
        <v>NO</v>
      </c>
    </row>
    <row r="51" spans="1:2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21" x14ac:dyDescent="0.25">
      <c r="A52" s="109" t="s">
        <v>152</v>
      </c>
      <c r="B52" s="10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21" x14ac:dyDescent="0.25">
      <c r="A53" s="12" t="s">
        <v>153</v>
      </c>
      <c r="B53" s="12"/>
      <c r="C53" s="12"/>
      <c r="D53" s="12"/>
      <c r="E53" s="60">
        <v>0.05</v>
      </c>
      <c r="F53" s="60"/>
      <c r="G53" s="60">
        <v>1.536</v>
      </c>
      <c r="H53" s="60"/>
      <c r="I53" s="60">
        <v>8</v>
      </c>
      <c r="J53" s="60">
        <v>8</v>
      </c>
      <c r="K53" s="60">
        <v>8</v>
      </c>
      <c r="L53" s="60">
        <v>8</v>
      </c>
      <c r="M53" s="60">
        <v>8</v>
      </c>
      <c r="N53" s="60">
        <v>8</v>
      </c>
      <c r="O53" s="60">
        <v>8</v>
      </c>
      <c r="P53" s="60"/>
      <c r="Q53" s="60">
        <v>27</v>
      </c>
      <c r="R53" s="60">
        <v>36</v>
      </c>
      <c r="U53" s="12"/>
    </row>
    <row r="54" spans="1:21" x14ac:dyDescent="0.25">
      <c r="A54" s="12" t="s">
        <v>154</v>
      </c>
      <c r="B54" s="12"/>
      <c r="C54" s="12"/>
      <c r="D54" s="12"/>
      <c r="E54" s="60">
        <v>290</v>
      </c>
      <c r="F54" s="60"/>
      <c r="G54" s="60">
        <v>290</v>
      </c>
      <c r="H54" s="60"/>
      <c r="I54" s="60">
        <v>290</v>
      </c>
      <c r="J54" s="60">
        <v>290</v>
      </c>
      <c r="K54" s="60">
        <v>290</v>
      </c>
      <c r="L54" s="60">
        <v>290</v>
      </c>
      <c r="M54" s="60">
        <v>290</v>
      </c>
      <c r="N54" s="60">
        <v>290</v>
      </c>
      <c r="O54" s="60">
        <v>290</v>
      </c>
      <c r="P54" s="60"/>
      <c r="Q54" s="60">
        <v>90</v>
      </c>
      <c r="R54" s="60">
        <v>130</v>
      </c>
      <c r="T54" s="60"/>
      <c r="U54" s="60"/>
    </row>
    <row r="55" spans="1:21" x14ac:dyDescent="0.25">
      <c r="A55" s="12" t="s">
        <v>155</v>
      </c>
      <c r="B55" s="12"/>
      <c r="C55" s="12"/>
      <c r="D55" s="12"/>
      <c r="E55" s="60">
        <f>10*LOG10(1.38E-23*E54*E53*1000000)+138.75</f>
        <v>-18.237529113637891</v>
      </c>
      <c r="F55" s="60"/>
      <c r="G55" s="60">
        <f>10*LOG10(1.38E-23*G54*G53*1000000)+138.75</f>
        <v>-3.3633170000431392</v>
      </c>
      <c r="H55" s="60"/>
      <c r="I55" s="60">
        <f>10*LOG10(1.38E-23*I54*I53*1000000)+138.75</f>
        <v>3.8036707129213596</v>
      </c>
      <c r="J55" s="60">
        <f t="shared" ref="J55:O55" si="14">10*LOG10(1.38E-23*J54*J53*1000000)+138.75</f>
        <v>3.8036707129213596</v>
      </c>
      <c r="K55" s="60">
        <f t="shared" si="14"/>
        <v>3.8036707129213596</v>
      </c>
      <c r="L55" s="60">
        <f t="shared" si="14"/>
        <v>3.8036707129213596</v>
      </c>
      <c r="M55" s="60">
        <f t="shared" si="14"/>
        <v>3.8036707129213596</v>
      </c>
      <c r="N55" s="60">
        <f t="shared" si="14"/>
        <v>3.8036707129213596</v>
      </c>
      <c r="O55" s="60">
        <f t="shared" si="14"/>
        <v>3.8036707129213596</v>
      </c>
      <c r="P55" s="60"/>
      <c r="Q55" s="60">
        <f>10*LOG10(1.38E-23*(Q54+290*(10^(0.3/10)-1))*27000000)+138.75</f>
        <v>4.9054971697070187</v>
      </c>
      <c r="R55" s="60">
        <f>10*LOG10(1.38E-23*(R54+290*(10^(0.3/10)-1))*27000000)+138.75</f>
        <v>6.2447308587533712</v>
      </c>
      <c r="S55" s="60"/>
      <c r="T55" s="60"/>
    </row>
    <row r="56" spans="1:21" x14ac:dyDescent="0.25">
      <c r="A56" s="12" t="s">
        <v>156</v>
      </c>
      <c r="B56" s="12"/>
      <c r="C56" s="12"/>
      <c r="D56" s="12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S56" s="111"/>
      <c r="T56" s="111"/>
    </row>
    <row r="57" spans="1:21" x14ac:dyDescent="0.25">
      <c r="A57" s="12"/>
      <c r="B57" s="12" t="s">
        <v>147</v>
      </c>
      <c r="C57" s="12"/>
      <c r="D57" s="60"/>
      <c r="E57" s="60">
        <f>10*LOG10(10^(E38/10)+10^(-E37/10)*((10^((E46+E28)/10)-1)+10^((E28-E41)/10)*(MAX([1]RedDifusionRTV!E62:E73)+E18-1)))</f>
        <v>10.434610471496416</v>
      </c>
      <c r="F57" s="60"/>
      <c r="G57" s="60">
        <f>10*LOG10(10^(G38/10)+10^(-G37/10)*((10^((G46+G28)/10)-1)+10^((G28-G41)/10)*(MAX([1]RedDifusionRTV!F62:F73)+G18-1)))</f>
        <v>10.362737610163</v>
      </c>
      <c r="H57" s="60"/>
      <c r="I57" s="60">
        <f>10*LOG10(10^(I38/10)+10^(-I37/10)*((10^((I46+I28)/10)-1)+10^((I28-I41)/10)*('RedDifusión RTV'!B85)+I18-1))</f>
        <v>13.069997984830541</v>
      </c>
      <c r="J57" s="60">
        <f>10*LOG10(10^(J38/10)+10^(-J37/10)*((10^((J46+J28)/10)-1)+10^((J28-J41)/10)*('RedDifusión RTV'!C85)+J18-1))</f>
        <v>12.533582359249957</v>
      </c>
      <c r="K57" s="60">
        <f>10*LOG10(10^(K38/10)+10^(-K37/10)*((10^((K46+K28)/10)-1)+10^((K28-K41)/10)*('RedDifusión RTV'!D85)+K18-1))</f>
        <v>11.973259376692569</v>
      </c>
      <c r="L57" s="60">
        <f>10*LOG10(10^(L38/10)+10^(-L37/10)*((10^((L46+L28)/10)-1)+10^((L28-L41)/10)*('RedDifusión RTV'!E85)+L18-1))</f>
        <v>11.384660199683141</v>
      </c>
      <c r="M57" s="60">
        <f>10*LOG10(10^(M38/10)+10^(-M37/10)*((10^((M46+M28)/10)-1)+10^((M28-M41)/10)*('RedDifusión RTV'!F85)+M18-1))</f>
        <v>10.75891840974138</v>
      </c>
      <c r="N57" s="60">
        <f>10*LOG10(10^(N38/10)+10^(-N37/10)*((10^((N46+N28)/10)-1)+10^((N28-N41)/10)*('RedDifusión RTV'!G85)+N18-1))</f>
        <v>10.084992482767861</v>
      </c>
      <c r="O57" s="60">
        <f>10*LOG10(10^(O38/10)+10^(-O37/10)*((10^((O46+O28)/10)-1)+10^((O28-O41)/10)*('RedDifusión RTV'!H85)+O18-1))</f>
        <v>9.3503843521917833</v>
      </c>
      <c r="P57" s="60"/>
      <c r="Q57" s="60">
        <f>10*LOG10(10^(Q38/10)+10^(-Q37/10)*((10^((Q46+Q28)/10)-1)+10^((Q28-Q41)/10)*('RedDifusión RTV'!F85)+Q18-1))</f>
        <v>0.3000891743704075</v>
      </c>
      <c r="R57" s="60">
        <f>10*LOG10(10^(R38/10)+10^(-R37/10)*((10^((R46+R28)/10)-1)+10^((R28-R41)/10)*('RedDifusión RTV'!G85)+R18-1))</f>
        <v>0.30006381901505441</v>
      </c>
      <c r="T57" s="12"/>
    </row>
    <row r="58" spans="1:21" x14ac:dyDescent="0.25">
      <c r="A58" s="12"/>
      <c r="B58" s="12" t="s">
        <v>148</v>
      </c>
      <c r="C58" s="12"/>
      <c r="D58" s="12"/>
      <c r="E58" s="60">
        <f>10*LOG10(10^(E38/10)+10^(-E37/10)*(10^((E28+E46)/10)-1))</f>
        <v>10.424660000000001</v>
      </c>
      <c r="F58" s="60"/>
      <c r="G58" s="60">
        <f>10*LOG10(10^(G38/10)+10^(-G37/10)*(10^((G28+G46)/10)-1))</f>
        <v>10.354900000000001</v>
      </c>
      <c r="H58" s="60"/>
      <c r="I58" s="60">
        <f>10*LOG10(10^(I38/10)+10^(-I37/10)*(10^((I28+I46)/10)-1))</f>
        <v>12.61875</v>
      </c>
      <c r="J58" s="60">
        <f t="shared" ref="J58:O58" si="15">10*LOG10(10^(J38/10)+10^(-J37/10)*(10^((J28+J46)/10)-1))</f>
        <v>12.153550000000003</v>
      </c>
      <c r="K58" s="60">
        <f t="shared" si="15"/>
        <v>11.68835</v>
      </c>
      <c r="L58" s="60">
        <f t="shared" si="15"/>
        <v>11.223150000000002</v>
      </c>
      <c r="M58" s="60">
        <f t="shared" si="15"/>
        <v>10.757950000000003</v>
      </c>
      <c r="N58" s="60">
        <f t="shared" si="15"/>
        <v>10.29275</v>
      </c>
      <c r="O58" s="60">
        <f t="shared" si="15"/>
        <v>9.8275500000000005</v>
      </c>
      <c r="P58" s="60"/>
      <c r="Q58" s="60">
        <f>10*LOG10(10^(Q38/10)+10^(-Q37/10)*(10^((Q28+Q46)/10)-1))</f>
        <v>0.30007012645869202</v>
      </c>
      <c r="R58" s="60">
        <f>10*LOG10(10^(R38/10)+10^(-R37/10)*(10^((R28+R46)/10)-1))</f>
        <v>0.30007012645869202</v>
      </c>
      <c r="S58" s="111"/>
      <c r="T58" s="111"/>
    </row>
    <row r="59" spans="1:21" x14ac:dyDescent="0.25">
      <c r="A59" s="12" t="s">
        <v>201</v>
      </c>
      <c r="B59" s="12"/>
      <c r="C59" s="12"/>
      <c r="D59" s="12"/>
      <c r="E59" s="60">
        <v>38</v>
      </c>
      <c r="F59" s="60"/>
      <c r="G59" s="60">
        <v>18</v>
      </c>
      <c r="H59" s="60"/>
      <c r="I59" s="60">
        <v>28</v>
      </c>
      <c r="J59" s="60">
        <v>28</v>
      </c>
      <c r="K59" s="60">
        <v>28</v>
      </c>
      <c r="L59" s="60">
        <v>28</v>
      </c>
      <c r="M59" s="60">
        <v>28</v>
      </c>
      <c r="N59" s="60">
        <v>28</v>
      </c>
      <c r="O59" s="60">
        <v>28</v>
      </c>
      <c r="P59" s="60"/>
      <c r="Q59" s="60">
        <v>17.5</v>
      </c>
      <c r="R59" s="60">
        <v>17.5</v>
      </c>
      <c r="T59" s="12"/>
    </row>
    <row r="60" spans="1:21" x14ac:dyDescent="0.25">
      <c r="A60" s="12" t="s">
        <v>200</v>
      </c>
      <c r="B60" s="12"/>
      <c r="C60" s="12"/>
      <c r="D60" s="12"/>
      <c r="E60" s="60">
        <f>E10-E55+E32</f>
        <v>89.237529113637891</v>
      </c>
      <c r="F60" s="60"/>
      <c r="G60" s="60">
        <f>G10-G55+G33</f>
        <v>69.363317000043139</v>
      </c>
      <c r="H60" s="60"/>
      <c r="I60" s="60">
        <f>I10-I55+I33</f>
        <v>59.19632928707864</v>
      </c>
      <c r="J60" s="60">
        <f t="shared" ref="J60:O60" si="16">J10-J55+J33</f>
        <v>59.19632928707864</v>
      </c>
      <c r="K60" s="60">
        <f t="shared" si="16"/>
        <v>59.19632928707864</v>
      </c>
      <c r="L60" s="60">
        <f t="shared" si="16"/>
        <v>59.19632928707864</v>
      </c>
      <c r="M60" s="60">
        <f t="shared" si="16"/>
        <v>59.19632928707864</v>
      </c>
      <c r="N60" s="60">
        <f t="shared" si="16"/>
        <v>59.19632928707864</v>
      </c>
      <c r="O60" s="60">
        <f t="shared" si="16"/>
        <v>59.19632928707864</v>
      </c>
      <c r="P60" s="60"/>
      <c r="Q60" s="60">
        <f>Q10+MAX(Q32:Q34)-Q55</f>
        <v>18.247416570309184</v>
      </c>
      <c r="R60" s="60">
        <f>R10+MAX(R32:R34)-R55</f>
        <v>17.860351683505968</v>
      </c>
    </row>
    <row r="61" spans="1:21" x14ac:dyDescent="0.25">
      <c r="A61" s="12" t="s">
        <v>199</v>
      </c>
      <c r="B61" s="12"/>
      <c r="C61" s="12"/>
      <c r="D61" s="12"/>
      <c r="E61" s="60">
        <f>E60-10*LOG10(1+(290*(10^(IF(E57=0,E58,E57)/10)-1))/E54)</f>
        <v>78.802918642141478</v>
      </c>
      <c r="F61" s="60"/>
      <c r="G61" s="60">
        <f>G60-10*LOG10(1+(290*(10^(IF(G57=0,G58,G57)/10)-1))/G54)</f>
        <v>59.000579389880137</v>
      </c>
      <c r="H61" s="60"/>
      <c r="I61" s="60">
        <f t="shared" ref="I61:O61" si="17">I60-10*LOG10(1+(290*(10^(IF(I57=0,I58,I57)/10)-1))/I54)</f>
        <v>46.126331302248097</v>
      </c>
      <c r="J61" s="60">
        <f t="shared" si="17"/>
        <v>46.662746927828678</v>
      </c>
      <c r="K61" s="60">
        <f t="shared" si="17"/>
        <v>47.223069910386073</v>
      </c>
      <c r="L61" s="60">
        <f t="shared" si="17"/>
        <v>47.811669087395501</v>
      </c>
      <c r="M61" s="60">
        <f t="shared" si="17"/>
        <v>48.437410877337257</v>
      </c>
      <c r="N61" s="60">
        <f t="shared" si="17"/>
        <v>49.111336804310781</v>
      </c>
      <c r="O61" s="60">
        <f t="shared" si="17"/>
        <v>49.845944934886859</v>
      </c>
      <c r="P61" s="60"/>
      <c r="Q61" s="60">
        <f>Q60-10*LOG10(1+(290*(10^(IF(Q57=0,Q58,Q57)/10)-1))/Q54)</f>
        <v>17.346522779957439</v>
      </c>
      <c r="R61" s="60">
        <f>R60-10*LOG10(1+(290*(10^(IF(R57=0,R58,R57)/10)-1))/R54)</f>
        <v>17.217351296268237</v>
      </c>
    </row>
    <row r="62" spans="1:21" x14ac:dyDescent="0.25">
      <c r="A62" s="12" t="s">
        <v>60</v>
      </c>
      <c r="B62" s="12"/>
      <c r="C62" s="12"/>
      <c r="D62" s="12"/>
      <c r="E62" s="104" t="str">
        <f>IF(E60&gt;E59,"OK","NO")</f>
        <v>OK</v>
      </c>
      <c r="F62" s="12"/>
      <c r="G62" s="104" t="str">
        <f>IF(G60&gt;G59,"OK","NO")</f>
        <v>OK</v>
      </c>
      <c r="H62" s="12"/>
      <c r="I62" s="104" t="str">
        <f>IF(I61&gt;I59,"OK","NO")</f>
        <v>OK</v>
      </c>
      <c r="J62" s="104" t="str">
        <f t="shared" ref="J62:O62" si="18">IF(J61&gt;J59,"OK","NO")</f>
        <v>OK</v>
      </c>
      <c r="K62" s="104" t="str">
        <f t="shared" si="18"/>
        <v>OK</v>
      </c>
      <c r="L62" s="104" t="str">
        <f t="shared" si="18"/>
        <v>OK</v>
      </c>
      <c r="M62" s="104" t="str">
        <f t="shared" si="18"/>
        <v>OK</v>
      </c>
      <c r="N62" s="104" t="str">
        <f t="shared" si="18"/>
        <v>OK</v>
      </c>
      <c r="O62" s="104" t="str">
        <f t="shared" si="18"/>
        <v>OK</v>
      </c>
      <c r="P62" s="12"/>
      <c r="Q62" s="104" t="str">
        <f>IF(Q60&gt;Q59,"OK","NO")</f>
        <v>OK</v>
      </c>
      <c r="R62" s="104" t="str">
        <f>IF(R60&gt;R59,"OK","NO")</f>
        <v>OK</v>
      </c>
    </row>
    <row r="63" spans="1:21" x14ac:dyDescent="0.25">
      <c r="A63" s="12"/>
      <c r="B63" s="12"/>
      <c r="C63" s="12"/>
      <c r="D63" s="12"/>
      <c r="E63" s="12"/>
      <c r="F63" s="12"/>
      <c r="G63" s="12"/>
      <c r="H63" s="12"/>
      <c r="I63" s="60"/>
      <c r="J63" s="60"/>
      <c r="K63" s="60"/>
      <c r="L63" s="60"/>
      <c r="M63" s="60"/>
      <c r="N63" s="60"/>
      <c r="O63" s="60"/>
      <c r="P63" s="12"/>
      <c r="Q63" s="12"/>
    </row>
    <row r="64" spans="1:21" x14ac:dyDescent="0.25">
      <c r="A64" s="109" t="s">
        <v>157</v>
      </c>
      <c r="B64" s="10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8" s="12" customFormat="1" x14ac:dyDescent="0.25">
      <c r="A65" s="12" t="s">
        <v>179</v>
      </c>
      <c r="E65" s="60">
        <v>35</v>
      </c>
      <c r="G65" s="60">
        <v>35</v>
      </c>
      <c r="I65" s="60">
        <v>35</v>
      </c>
      <c r="J65" s="60">
        <v>35</v>
      </c>
      <c r="K65" s="60">
        <v>35</v>
      </c>
      <c r="L65" s="60">
        <v>35</v>
      </c>
      <c r="M65" s="60">
        <v>35</v>
      </c>
      <c r="N65" s="60">
        <v>35</v>
      </c>
      <c r="O65" s="60">
        <v>35</v>
      </c>
      <c r="P65" s="60"/>
      <c r="Q65" s="60">
        <v>35</v>
      </c>
      <c r="R65" s="60">
        <v>35</v>
      </c>
    </row>
    <row r="66" spans="1:18" s="12" customFormat="1" x14ac:dyDescent="0.25">
      <c r="A66" s="12" t="s">
        <v>180</v>
      </c>
      <c r="E66" s="60">
        <f>E65+2*(E20-E19)</f>
        <v>56.701799999999992</v>
      </c>
      <c r="F66" s="60"/>
      <c r="G66" s="60">
        <f>G65+2*(G20-G19)</f>
        <v>64.452700000000021</v>
      </c>
      <c r="H66" s="60"/>
      <c r="I66" s="60">
        <f>I65+2*(I20-106)</f>
        <v>59</v>
      </c>
      <c r="J66" s="60">
        <f t="shared" ref="J66:O66" si="19">J65+2*(J20-106)</f>
        <v>59</v>
      </c>
      <c r="K66" s="60">
        <f t="shared" si="19"/>
        <v>59</v>
      </c>
      <c r="L66" s="60">
        <f t="shared" si="19"/>
        <v>59</v>
      </c>
      <c r="M66" s="60">
        <f t="shared" si="19"/>
        <v>59</v>
      </c>
      <c r="N66" s="60">
        <f t="shared" si="19"/>
        <v>59</v>
      </c>
      <c r="O66" s="60">
        <f t="shared" si="19"/>
        <v>59</v>
      </c>
      <c r="P66" s="60"/>
      <c r="Q66" s="60">
        <f>Q65+2*(Q20-Q19)</f>
        <v>63</v>
      </c>
      <c r="R66" s="60">
        <f>R65+2*(R20-R19)</f>
        <v>63</v>
      </c>
    </row>
    <row r="67" spans="1:18" x14ac:dyDescent="0.25">
      <c r="A67" s="12" t="s">
        <v>158</v>
      </c>
      <c r="I67" s="60">
        <v>30</v>
      </c>
      <c r="J67" s="60">
        <v>30</v>
      </c>
      <c r="K67" s="60">
        <v>30</v>
      </c>
      <c r="L67" s="60">
        <v>30</v>
      </c>
      <c r="M67" s="60">
        <v>30</v>
      </c>
      <c r="N67" s="60">
        <v>30</v>
      </c>
      <c r="O67" s="60">
        <v>30</v>
      </c>
      <c r="Q67" s="60">
        <v>18</v>
      </c>
      <c r="R67" s="60">
        <v>18</v>
      </c>
    </row>
    <row r="68" spans="1:18" x14ac:dyDescent="0.25">
      <c r="A68" t="s">
        <v>166</v>
      </c>
      <c r="I68" s="104" t="str">
        <f>IF(I66&gt;I67,"OK","NO")</f>
        <v>OK</v>
      </c>
      <c r="J68" s="104" t="str">
        <f t="shared" ref="J68:O68" si="20">IF(J66&gt;J67,"OK","NO")</f>
        <v>OK</v>
      </c>
      <c r="K68" s="104" t="str">
        <f t="shared" si="20"/>
        <v>OK</v>
      </c>
      <c r="L68" s="104" t="str">
        <f t="shared" si="20"/>
        <v>OK</v>
      </c>
      <c r="M68" s="104" t="str">
        <f t="shared" si="20"/>
        <v>OK</v>
      </c>
      <c r="N68" s="104" t="str">
        <f t="shared" si="20"/>
        <v>OK</v>
      </c>
      <c r="O68" s="104" t="str">
        <f t="shared" si="20"/>
        <v>OK</v>
      </c>
      <c r="P68" s="106"/>
      <c r="Q68" s="104" t="str">
        <f t="shared" ref="Q68" si="21">IF(Q66&gt;Q67,"OK","NO")</f>
        <v>OK</v>
      </c>
      <c r="R68" s="104" t="str">
        <f t="shared" ref="R68" si="22">IF(R66&gt;R67,"OK","NO")</f>
        <v>OK</v>
      </c>
    </row>
    <row r="70" spans="1:18" x14ac:dyDescent="0.25">
      <c r="A70" s="12" t="s">
        <v>178</v>
      </c>
      <c r="E70">
        <v>100</v>
      </c>
      <c r="Q70">
        <v>30</v>
      </c>
      <c r="R70">
        <v>30</v>
      </c>
    </row>
    <row r="71" spans="1:18" x14ac:dyDescent="0.25">
      <c r="A71" s="12" t="s">
        <v>181</v>
      </c>
      <c r="E71">
        <f>E65+2*(E20-7.5*LOG10(E70-1)-E19)</f>
        <v>26.767272081036737</v>
      </c>
      <c r="F71" s="12"/>
      <c r="G71" s="12" t="e">
        <f>G65+2*(G20-7.5*LOG10(G70-1)-G19)</f>
        <v>#NUM!</v>
      </c>
      <c r="Q71">
        <f>Q65+2*(Q20-7.5*LOG10(Q70-1)-Q19)</f>
        <v>41.064030031515671</v>
      </c>
      <c r="R71" s="12">
        <f>R65+2*(R20-7.5*LOG10(R70-1)-R19)</f>
        <v>41.064030031515671</v>
      </c>
    </row>
    <row r="73" spans="1:18" x14ac:dyDescent="0.25">
      <c r="A73" s="27"/>
      <c r="B73" s="27"/>
      <c r="R73" t="s">
        <v>193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4" workbookViewId="0">
      <selection activeCell="C33" sqref="C33"/>
    </sheetView>
  </sheetViews>
  <sheetFormatPr baseColWidth="10" defaultRowHeight="15" x14ac:dyDescent="0.25"/>
  <cols>
    <col min="1" max="1" width="33.7109375" customWidth="1"/>
    <col min="2" max="2" width="13.42578125" customWidth="1"/>
    <col min="3" max="3" width="13" customWidth="1"/>
    <col min="4" max="4" width="12.140625" customWidth="1"/>
    <col min="5" max="5" width="12.28515625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</row>
    <row r="2" spans="1:7" x14ac:dyDescent="0.25">
      <c r="A2" t="s">
        <v>85</v>
      </c>
      <c r="B2">
        <f>(0.4*E2/1000)+0.5</f>
        <v>0.51083999999999996</v>
      </c>
      <c r="C2">
        <f>(0.35*E2/1000)+0.5</f>
        <v>0.50948499999999997</v>
      </c>
      <c r="D2">
        <f>(0.3*E2/1000)+0.5</f>
        <v>0.50812999999999997</v>
      </c>
      <c r="E2" s="13">
        <f>3.4+23.7</f>
        <v>27.099999999999998</v>
      </c>
    </row>
    <row r="3" spans="1:7" x14ac:dyDescent="0.25">
      <c r="A3" t="s">
        <v>84</v>
      </c>
      <c r="B3" s="12">
        <f t="shared" ref="B3:B9" si="0">(0.4*E3/1000)+0.5</f>
        <v>0.51719999999999999</v>
      </c>
      <c r="C3" s="12">
        <f t="shared" ref="C3:C9" si="1">(0.35*E3/1000)+0.5</f>
        <v>0.51505000000000001</v>
      </c>
      <c r="D3" s="12">
        <f t="shared" ref="D3:D9" si="2">(0.3*E3/1000)+0.5</f>
        <v>0.51290000000000002</v>
      </c>
      <c r="E3" s="13">
        <f>E2+15.9</f>
        <v>43</v>
      </c>
    </row>
    <row r="4" spans="1:7" x14ac:dyDescent="0.25">
      <c r="A4" t="s">
        <v>86</v>
      </c>
      <c r="B4" s="12">
        <f t="shared" si="0"/>
        <v>0.52356000000000003</v>
      </c>
      <c r="C4" s="12">
        <f t="shared" si="1"/>
        <v>0.52061500000000005</v>
      </c>
      <c r="D4" s="12">
        <f t="shared" si="2"/>
        <v>0.51766999999999996</v>
      </c>
      <c r="E4" s="13">
        <f>E3+15.9</f>
        <v>58.9</v>
      </c>
    </row>
    <row r="5" spans="1:7" x14ac:dyDescent="0.25">
      <c r="A5" t="s">
        <v>87</v>
      </c>
      <c r="B5" s="12">
        <f t="shared" si="0"/>
        <v>0.52991999999999995</v>
      </c>
      <c r="C5" s="12">
        <f t="shared" si="1"/>
        <v>0.52617999999999998</v>
      </c>
      <c r="D5" s="12">
        <f t="shared" si="2"/>
        <v>0.52244000000000002</v>
      </c>
      <c r="E5" s="13">
        <f>E4+15.9</f>
        <v>74.8</v>
      </c>
    </row>
    <row r="6" spans="1:7" x14ac:dyDescent="0.25">
      <c r="A6" t="s">
        <v>88</v>
      </c>
      <c r="B6" s="12">
        <f t="shared" si="0"/>
        <v>0.50217999999999996</v>
      </c>
      <c r="C6" s="12">
        <f t="shared" si="1"/>
        <v>0.50190749999999995</v>
      </c>
      <c r="D6" s="12">
        <f t="shared" si="2"/>
        <v>0.50163500000000005</v>
      </c>
      <c r="E6">
        <f>2+3.45</f>
        <v>5.45</v>
      </c>
    </row>
    <row r="7" spans="1:7" x14ac:dyDescent="0.25">
      <c r="A7" t="s">
        <v>89</v>
      </c>
      <c r="B7" s="12">
        <f t="shared" si="0"/>
        <v>0.50853999999999999</v>
      </c>
      <c r="C7" s="12">
        <f t="shared" si="1"/>
        <v>0.50747249999999999</v>
      </c>
      <c r="D7" s="12">
        <f t="shared" si="2"/>
        <v>0.50640499999999999</v>
      </c>
      <c r="E7">
        <f>E6+15.9</f>
        <v>21.35</v>
      </c>
    </row>
    <row r="8" spans="1:7" x14ac:dyDescent="0.25">
      <c r="A8" t="s">
        <v>90</v>
      </c>
      <c r="B8" s="12">
        <f t="shared" si="0"/>
        <v>0.51490000000000002</v>
      </c>
      <c r="C8" s="12">
        <f t="shared" si="1"/>
        <v>0.51303750000000004</v>
      </c>
      <c r="D8" s="12">
        <f t="shared" si="2"/>
        <v>0.51117500000000005</v>
      </c>
      <c r="E8">
        <f>E7+15.9</f>
        <v>37.25</v>
      </c>
    </row>
    <row r="9" spans="1:7" x14ac:dyDescent="0.25">
      <c r="A9" t="s">
        <v>91</v>
      </c>
      <c r="B9" s="12">
        <f t="shared" si="0"/>
        <v>0.52126000000000006</v>
      </c>
      <c r="C9" s="12">
        <f t="shared" si="1"/>
        <v>0.51860249999999997</v>
      </c>
      <c r="D9" s="12">
        <f t="shared" si="2"/>
        <v>0.51594499999999999</v>
      </c>
      <c r="E9">
        <f>E8+15.9</f>
        <v>53.15</v>
      </c>
    </row>
    <row r="10" spans="1:7" x14ac:dyDescent="0.25">
      <c r="A10" t="s">
        <v>185</v>
      </c>
    </row>
    <row r="11" spans="1:7" x14ac:dyDescent="0.25">
      <c r="A11" t="s">
        <v>112</v>
      </c>
      <c r="B11" t="s">
        <v>100</v>
      </c>
      <c r="C11" t="s">
        <v>101</v>
      </c>
      <c r="D11" t="s">
        <v>102</v>
      </c>
      <c r="E11" t="s">
        <v>103</v>
      </c>
      <c r="F11" t="s">
        <v>99</v>
      </c>
      <c r="G11" t="s">
        <v>110</v>
      </c>
    </row>
    <row r="12" spans="1:7" x14ac:dyDescent="0.25">
      <c r="A12" t="s">
        <v>191</v>
      </c>
      <c r="B12">
        <f>0.3+0.34*B15+2*2</f>
        <v>7.7</v>
      </c>
      <c r="C12" s="12">
        <f>0.3+0.34*C15+2*2</f>
        <v>6.34</v>
      </c>
      <c r="D12" s="12">
        <f>0.3+0.34*D15+2</f>
        <v>5.3599999999999994</v>
      </c>
      <c r="E12" s="12">
        <f>0.3+0.34*E15+2</f>
        <v>6.38</v>
      </c>
      <c r="F12" s="12">
        <f>0.3+0.34*F15+2</f>
        <v>2.6978</v>
      </c>
      <c r="G12" s="12">
        <f>0.3+0.34*G15+2</f>
        <v>6.72</v>
      </c>
    </row>
    <row r="13" spans="1:7" x14ac:dyDescent="0.25">
      <c r="A13" t="s">
        <v>192</v>
      </c>
      <c r="B13" s="12">
        <f>1.2+0.06*10+0.5</f>
        <v>2.2999999999999998</v>
      </c>
      <c r="C13">
        <f>1.2+0.06*4+0.5</f>
        <v>1.94</v>
      </c>
    </row>
    <row r="14" spans="1:7" s="12" customFormat="1" x14ac:dyDescent="0.25">
      <c r="A14" s="12" t="s">
        <v>190</v>
      </c>
    </row>
    <row r="15" spans="1:7" x14ac:dyDescent="0.25">
      <c r="A15" t="s">
        <v>111</v>
      </c>
      <c r="B15">
        <v>10</v>
      </c>
      <c r="C15">
        <v>6</v>
      </c>
      <c r="D15">
        <v>9</v>
      </c>
      <c r="E15">
        <v>12</v>
      </c>
      <c r="F15">
        <v>1.17</v>
      </c>
      <c r="G15">
        <v>13</v>
      </c>
    </row>
    <row r="16" spans="1:7" s="12" customFormat="1" x14ac:dyDescent="0.25">
      <c r="A16" s="12" t="s">
        <v>186</v>
      </c>
    </row>
    <row r="17" spans="1:3" x14ac:dyDescent="0.25">
      <c r="A17" t="s">
        <v>85</v>
      </c>
      <c r="B17">
        <f>0.3+0.34*('RedDifusión RTV'!F45+3.4)</f>
        <v>9.5140000000000011</v>
      </c>
    </row>
    <row r="18" spans="1:3" x14ac:dyDescent="0.25">
      <c r="A18" t="s">
        <v>187</v>
      </c>
      <c r="B18" s="12">
        <f>0.3+0.34*('RedDifusión RTV'!F46+3.4)</f>
        <v>14.920000000000002</v>
      </c>
    </row>
    <row r="19" spans="1:3" x14ac:dyDescent="0.25">
      <c r="A19" t="s">
        <v>86</v>
      </c>
      <c r="B19" s="12">
        <f>0.3+0.34*('RedDifusión RTV'!F47+3.4)</f>
        <v>20.326000000000001</v>
      </c>
    </row>
    <row r="20" spans="1:3" x14ac:dyDescent="0.25">
      <c r="A20" t="s">
        <v>87</v>
      </c>
      <c r="B20" s="12">
        <f>0.3+0.34*('RedDifusión RTV'!F48+3.4)</f>
        <v>25.732000000000006</v>
      </c>
    </row>
    <row r="21" spans="1:3" x14ac:dyDescent="0.25">
      <c r="A21" t="s">
        <v>88</v>
      </c>
      <c r="B21" s="12">
        <f>0.3+0.34*('RedDifusión RTV'!F96+3.4)</f>
        <v>9.9560000000000013</v>
      </c>
    </row>
    <row r="22" spans="1:3" x14ac:dyDescent="0.25">
      <c r="A22" t="s">
        <v>89</v>
      </c>
      <c r="B22" s="12">
        <f>0.3+0.34*('RedDifusión RTV'!F97+3.4)</f>
        <v>15.362</v>
      </c>
    </row>
    <row r="23" spans="1:3" x14ac:dyDescent="0.25">
      <c r="A23" t="s">
        <v>90</v>
      </c>
      <c r="B23" s="12">
        <f>0.3+0.34*('RedDifusión RTV'!F98+3.4)</f>
        <v>20.768000000000001</v>
      </c>
    </row>
    <row r="24" spans="1:3" x14ac:dyDescent="0.25">
      <c r="A24" t="s">
        <v>91</v>
      </c>
      <c r="B24" s="12">
        <f>0.3+0.34*('RedDifusión RTV'!F99+3.4)</f>
        <v>26.174000000000007</v>
      </c>
    </row>
    <row r="25" spans="1:3" x14ac:dyDescent="0.25">
      <c r="A25" t="s">
        <v>188</v>
      </c>
      <c r="B25" t="s">
        <v>189</v>
      </c>
      <c r="C25" t="s">
        <v>190</v>
      </c>
    </row>
    <row r="26" spans="1:3" x14ac:dyDescent="0.25">
      <c r="A26" s="12" t="s">
        <v>85</v>
      </c>
      <c r="B26">
        <f>0.013*('RedDifusión RTV'!F45+3.4) + 0.22 + 1+8</f>
        <v>9.5723000000000003</v>
      </c>
      <c r="C26">
        <f>0.135*('RedDifusión RTV'!F45+3.4) +4+ 1+8</f>
        <v>16.6585</v>
      </c>
    </row>
    <row r="27" spans="1:3" x14ac:dyDescent="0.25">
      <c r="A27" s="12" t="s">
        <v>187</v>
      </c>
      <c r="B27" s="12">
        <f>0.013*('RedDifusión RTV'!F46+3.4) + 0.22 + 1+2.5+8</f>
        <v>12.279</v>
      </c>
      <c r="C27" s="12">
        <f>0.135*('RedDifusión RTV'!F46+3.4) +4+ 1+8+2.5</f>
        <v>21.305</v>
      </c>
    </row>
    <row r="28" spans="1:3" x14ac:dyDescent="0.25">
      <c r="A28" s="12" t="s">
        <v>86</v>
      </c>
      <c r="B28" s="12">
        <f>0.013*('RedDifusión RTV'!F47+3.4) + 0.22 + 1+8+2.5*2</f>
        <v>14.9857</v>
      </c>
      <c r="C28" s="12">
        <f>0.135*('RedDifusión RTV'!F47+3.4) +4+ 1+8+2.5*2</f>
        <v>25.951499999999999</v>
      </c>
    </row>
    <row r="29" spans="1:3" x14ac:dyDescent="0.25">
      <c r="A29" s="12" t="s">
        <v>87</v>
      </c>
      <c r="B29" s="12">
        <f>0.013*('RedDifusión RTV'!F48+3.4) + 0.22 + 1+8+2.5*3</f>
        <v>17.692399999999999</v>
      </c>
      <c r="C29" s="12">
        <f>0.135*('RedDifusión RTV'!F48+3.4) +4+ 1+8+2.5*3</f>
        <v>30.598000000000003</v>
      </c>
    </row>
    <row r="30" spans="1:3" x14ac:dyDescent="0.25">
      <c r="A30" s="12" t="s">
        <v>88</v>
      </c>
      <c r="B30">
        <f>0.013*('RedDifusión RTV'!F96+3.4) + 0.22 + 1+8</f>
        <v>9.5891999999999999</v>
      </c>
      <c r="C30">
        <f>0.135*('RedDifusión RTV'!F96+3.4) +4+ 1+8</f>
        <v>16.834</v>
      </c>
    </row>
    <row r="31" spans="1:3" x14ac:dyDescent="0.25">
      <c r="A31" s="12" t="s">
        <v>89</v>
      </c>
      <c r="B31" s="12">
        <f>0.013*('RedDifusión RTV'!F97+3.4) + 0.22 + 1+8+2.5</f>
        <v>12.2959</v>
      </c>
      <c r="C31" s="12">
        <f>0.135*('RedDifusión RTV'!F97+3.4) +4+ 1+8+2.5</f>
        <v>21.480499999999999</v>
      </c>
    </row>
    <row r="32" spans="1:3" x14ac:dyDescent="0.25">
      <c r="A32" s="12" t="s">
        <v>90</v>
      </c>
      <c r="B32" s="12">
        <f>0.013*('RedDifusión RTV'!F98+3.4) + 0.22 + 1+8+2.5*2</f>
        <v>15.002600000000001</v>
      </c>
      <c r="C32" s="12">
        <f>0.135*('RedDifusión RTV'!F98+3.4) +4+ 1+8+2.5*2</f>
        <v>26.127000000000002</v>
      </c>
    </row>
    <row r="33" spans="1:3" x14ac:dyDescent="0.25">
      <c r="A33" s="12" t="s">
        <v>91</v>
      </c>
      <c r="B33" s="12">
        <f>0.013*('RedDifusión RTV'!F99+3.4) + 0.22 + 1+8+2.5*3</f>
        <v>17.709299999999999</v>
      </c>
      <c r="C33" s="12">
        <f>0.135*('RedDifusión RTV'!F99+3.4) +4+ 1+8+2.5*3</f>
        <v>30.773500000000002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RedDifusión RTV</vt:lpstr>
      <vt:lpstr>CabeceraCaptación1</vt:lpstr>
      <vt:lpstr>CabeceraCaptación2</vt:lpstr>
      <vt:lpstr>Infraestructura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enlpeol</cp:lastModifiedBy>
  <dcterms:created xsi:type="dcterms:W3CDTF">2015-04-23T07:27:50Z</dcterms:created>
  <dcterms:modified xsi:type="dcterms:W3CDTF">2015-11-22T12:24:06Z</dcterms:modified>
</cp:coreProperties>
</file>