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0" windowWidth="19155" windowHeight="8385"/>
  </bookViews>
  <sheets>
    <sheet name="Smooth" sheetId="41" r:id="rId1"/>
    <sheet name="aux" sheetId="42" r:id="rId2"/>
  </sheets>
  <externalReferences>
    <externalReference r:id="rId3"/>
  </externalReferences>
  <definedNames>
    <definedName name="MARS">[1]GroundMotionScaling!$C$77</definedName>
    <definedName name="scale">[1]GroundMotionScaling!$B$10</definedName>
    <definedName name="target">[1]GroundMotionScaling!$B$9</definedName>
  </definedNames>
  <calcPr calcId="145621"/>
</workbook>
</file>

<file path=xl/calcChain.xml><?xml version="1.0" encoding="utf-8"?>
<calcChain xmlns="http://schemas.openxmlformats.org/spreadsheetml/2006/main">
  <c r="O140" i="41" l="1"/>
  <c r="P140" i="41"/>
  <c r="Q140" i="41"/>
  <c r="O141" i="41"/>
  <c r="P141" i="41"/>
  <c r="Q141" i="41"/>
  <c r="O142" i="41"/>
  <c r="P142" i="41"/>
  <c r="Q142" i="41"/>
  <c r="O143" i="41"/>
  <c r="P143" i="41"/>
  <c r="Q143" i="41"/>
  <c r="O144" i="41"/>
  <c r="P144" i="41"/>
  <c r="Q144" i="41"/>
  <c r="O145" i="41"/>
  <c r="P145" i="41"/>
  <c r="Q145" i="41"/>
  <c r="O146" i="41"/>
  <c r="P146" i="41"/>
  <c r="Q146" i="41"/>
  <c r="O147" i="41"/>
  <c r="P147" i="41"/>
  <c r="Q147" i="41"/>
  <c r="O148" i="41"/>
  <c r="P148" i="41"/>
  <c r="Q148" i="41"/>
  <c r="O149" i="41"/>
  <c r="P149" i="41"/>
  <c r="Q149" i="41"/>
  <c r="O150" i="41"/>
  <c r="P150" i="41"/>
  <c r="Q150" i="41"/>
  <c r="O151" i="41"/>
  <c r="P151" i="41"/>
  <c r="Q151" i="41"/>
  <c r="O152" i="41"/>
  <c r="P152" i="41"/>
  <c r="Q152" i="41"/>
  <c r="O153" i="41"/>
  <c r="P153" i="41"/>
  <c r="Q153" i="41"/>
  <c r="O154" i="41"/>
  <c r="P154" i="41"/>
  <c r="Q154" i="41"/>
  <c r="O155" i="41"/>
  <c r="P155" i="41"/>
  <c r="Q155" i="41"/>
  <c r="O156" i="41"/>
  <c r="P156" i="41"/>
  <c r="Q156" i="41"/>
  <c r="O157" i="41"/>
  <c r="P157" i="41"/>
  <c r="Q157" i="41"/>
  <c r="O158" i="41"/>
  <c r="P158" i="41"/>
  <c r="Q158" i="41"/>
  <c r="O159" i="41"/>
  <c r="P159" i="41"/>
  <c r="Q159" i="41"/>
  <c r="O160" i="41"/>
  <c r="P160" i="41"/>
  <c r="Q160" i="41"/>
  <c r="O161" i="41"/>
  <c r="P161" i="41"/>
  <c r="Q161" i="41"/>
  <c r="O162" i="41"/>
  <c r="P162" i="41"/>
  <c r="Q162" i="41"/>
  <c r="O163" i="41"/>
  <c r="P163" i="41"/>
  <c r="Q163" i="41"/>
  <c r="O164" i="41"/>
  <c r="P164" i="41"/>
  <c r="Q164" i="41"/>
  <c r="O165" i="41"/>
  <c r="P165" i="41"/>
  <c r="Q165" i="41"/>
  <c r="O166" i="41"/>
  <c r="P166" i="41"/>
  <c r="Q166" i="41"/>
  <c r="O167" i="41"/>
  <c r="P167" i="41"/>
  <c r="Q167" i="41"/>
  <c r="O168" i="41"/>
  <c r="P168" i="41"/>
  <c r="Q168" i="41"/>
  <c r="O169" i="41"/>
  <c r="P169" i="41"/>
  <c r="Q169" i="41"/>
  <c r="O170" i="41"/>
  <c r="P170" i="41"/>
  <c r="Q170" i="41"/>
  <c r="O171" i="41"/>
  <c r="P171" i="41"/>
  <c r="Q171" i="41"/>
  <c r="O172" i="41"/>
  <c r="P172" i="41"/>
  <c r="Q172" i="41"/>
  <c r="O173" i="41"/>
  <c r="P173" i="41"/>
  <c r="Q173" i="41"/>
  <c r="O174" i="41"/>
  <c r="P174" i="41"/>
  <c r="Q174" i="41"/>
  <c r="O175" i="41"/>
  <c r="P175" i="41"/>
  <c r="Q175" i="41"/>
  <c r="O176" i="41"/>
  <c r="P176" i="41"/>
  <c r="Q176" i="41"/>
  <c r="O177" i="41"/>
  <c r="P177" i="41"/>
  <c r="Q177" i="41"/>
  <c r="O178" i="41"/>
  <c r="P178" i="41"/>
  <c r="Q178" i="41"/>
  <c r="O179" i="41"/>
  <c r="P179" i="41"/>
  <c r="Q179" i="41"/>
  <c r="O180" i="41"/>
  <c r="P180" i="41"/>
  <c r="Q180" i="41"/>
  <c r="O181" i="41"/>
  <c r="P181" i="41"/>
  <c r="Q181" i="41"/>
  <c r="O182" i="41"/>
  <c r="P182" i="41"/>
  <c r="Q182" i="41"/>
  <c r="O183" i="41"/>
  <c r="P183" i="41"/>
  <c r="Q183" i="41"/>
  <c r="O184" i="41"/>
  <c r="P184" i="41"/>
  <c r="Q184" i="41"/>
  <c r="O185" i="41"/>
  <c r="P185" i="41"/>
  <c r="Q185" i="41"/>
  <c r="O186" i="41"/>
  <c r="P186" i="41"/>
  <c r="Q186" i="41"/>
  <c r="O187" i="41"/>
  <c r="P187" i="41"/>
  <c r="Q187" i="41"/>
  <c r="O188" i="41"/>
  <c r="P188" i="41"/>
  <c r="Q188" i="41"/>
  <c r="O189" i="41"/>
  <c r="P189" i="41"/>
  <c r="Q189" i="41"/>
  <c r="O190" i="41"/>
  <c r="P190" i="41"/>
  <c r="Q190" i="41"/>
  <c r="O191" i="41"/>
  <c r="P191" i="41"/>
  <c r="Q191" i="41"/>
  <c r="O192" i="41"/>
  <c r="P192" i="41"/>
  <c r="Q192" i="41"/>
  <c r="O193" i="41"/>
  <c r="P193" i="41"/>
  <c r="Q193" i="41"/>
  <c r="O194" i="41"/>
  <c r="P194" i="41"/>
  <c r="Q194" i="41"/>
  <c r="O195" i="41"/>
  <c r="P195" i="41"/>
  <c r="Q195" i="41"/>
  <c r="O196" i="41"/>
  <c r="P196" i="41"/>
  <c r="Q196" i="41"/>
  <c r="O197" i="41"/>
  <c r="P197" i="41"/>
  <c r="Q197" i="41"/>
  <c r="O198" i="41"/>
  <c r="P198" i="41"/>
  <c r="Q198" i="41"/>
  <c r="O199" i="41"/>
  <c r="P199" i="41"/>
  <c r="Q199" i="41"/>
  <c r="O200" i="41"/>
  <c r="P200" i="41"/>
  <c r="Q200" i="41"/>
  <c r="O201" i="41"/>
  <c r="P201" i="41"/>
  <c r="Q201" i="41"/>
  <c r="O202" i="41"/>
  <c r="P202" i="41"/>
  <c r="Q202" i="41"/>
  <c r="O203" i="41"/>
  <c r="P203" i="41"/>
  <c r="Q203" i="41"/>
  <c r="O204" i="41"/>
  <c r="P204" i="41"/>
  <c r="Q204" i="41"/>
  <c r="O205" i="41"/>
  <c r="P205" i="41"/>
  <c r="Q205" i="41"/>
  <c r="O206" i="41"/>
  <c r="P206" i="41"/>
  <c r="Q206" i="41"/>
  <c r="O207" i="41"/>
  <c r="P207" i="41"/>
  <c r="Q207" i="41"/>
  <c r="O208" i="41"/>
  <c r="P208" i="41"/>
  <c r="Q208" i="41"/>
  <c r="O209" i="41"/>
  <c r="P209" i="41"/>
  <c r="Q209" i="41"/>
  <c r="O210" i="41"/>
  <c r="P210" i="41"/>
  <c r="Q210" i="41"/>
  <c r="O211" i="41"/>
  <c r="P211" i="41"/>
  <c r="Q211" i="41"/>
  <c r="O212" i="41"/>
  <c r="P212" i="41"/>
  <c r="Q212" i="41"/>
  <c r="O213" i="41"/>
  <c r="P213" i="41"/>
  <c r="Q213" i="41"/>
  <c r="O214" i="41"/>
  <c r="P214" i="41"/>
  <c r="Q214" i="41"/>
  <c r="O215" i="41"/>
  <c r="P215" i="41"/>
  <c r="Q215" i="41"/>
  <c r="O216" i="41"/>
  <c r="P216" i="41"/>
  <c r="Q216" i="41"/>
  <c r="O217" i="41"/>
  <c r="P217" i="41"/>
  <c r="Q217" i="41"/>
  <c r="O218" i="41"/>
  <c r="P218" i="41"/>
  <c r="Q218" i="41"/>
  <c r="O219" i="41"/>
  <c r="P219" i="41"/>
  <c r="Q219" i="41"/>
  <c r="O220" i="41"/>
  <c r="P220" i="41"/>
  <c r="Q220" i="41"/>
  <c r="O221" i="41"/>
  <c r="P221" i="41"/>
  <c r="Q221" i="41"/>
  <c r="O222" i="41"/>
  <c r="P222" i="41"/>
  <c r="Q222" i="41"/>
  <c r="O223" i="41"/>
  <c r="P223" i="41"/>
  <c r="Q223" i="41"/>
  <c r="O224" i="41"/>
  <c r="P224" i="41"/>
  <c r="Q224" i="41"/>
  <c r="O225" i="41"/>
  <c r="P225" i="41"/>
  <c r="Q225" i="41"/>
  <c r="O226" i="41"/>
  <c r="P226" i="41"/>
  <c r="Q226" i="41"/>
  <c r="O227" i="41"/>
  <c r="P227" i="41"/>
  <c r="Q227" i="41"/>
  <c r="O228" i="41"/>
  <c r="P228" i="41"/>
  <c r="Q228" i="41"/>
  <c r="O229" i="41"/>
  <c r="P229" i="41"/>
  <c r="Q229" i="41"/>
  <c r="O230" i="41"/>
  <c r="P230" i="41"/>
  <c r="Q230" i="41"/>
  <c r="O231" i="41"/>
  <c r="P231" i="41"/>
  <c r="Q231" i="41"/>
  <c r="O232" i="41"/>
  <c r="P232" i="41"/>
  <c r="Q232" i="41"/>
  <c r="O233" i="41"/>
  <c r="P233" i="41"/>
  <c r="Q233" i="41"/>
  <c r="O234" i="41"/>
  <c r="P234" i="41"/>
  <c r="Q234" i="41"/>
  <c r="O235" i="41"/>
  <c r="P235" i="41"/>
  <c r="Q235" i="41"/>
  <c r="O236" i="41"/>
  <c r="P236" i="41"/>
  <c r="Q236" i="41"/>
  <c r="O237" i="41"/>
  <c r="P237" i="41"/>
  <c r="Q237" i="41"/>
  <c r="O238" i="41"/>
  <c r="P238" i="41"/>
  <c r="Q238" i="41"/>
  <c r="O239" i="41"/>
  <c r="P239" i="41"/>
  <c r="Q239" i="41"/>
  <c r="O240" i="41"/>
  <c r="P240" i="41"/>
  <c r="Q240" i="41"/>
  <c r="O241" i="41"/>
  <c r="P241" i="41"/>
  <c r="Q241" i="41"/>
  <c r="O242" i="41"/>
  <c r="P242" i="41"/>
  <c r="Q242" i="41"/>
  <c r="O243" i="41"/>
  <c r="P243" i="41"/>
  <c r="Q243" i="41"/>
  <c r="O244" i="41"/>
  <c r="P244" i="41"/>
  <c r="Q244" i="41"/>
  <c r="O245" i="41"/>
  <c r="P245" i="41"/>
  <c r="Q245" i="41"/>
  <c r="O246" i="41"/>
  <c r="P246" i="41"/>
  <c r="Q246" i="41"/>
  <c r="O247" i="41"/>
  <c r="P247" i="41"/>
  <c r="Q247" i="41"/>
  <c r="O248" i="41"/>
  <c r="P248" i="41"/>
  <c r="Q248" i="41"/>
  <c r="O249" i="41"/>
  <c r="P249" i="41"/>
  <c r="Q249" i="41"/>
  <c r="O250" i="41"/>
  <c r="P250" i="41"/>
  <c r="Q250" i="41"/>
  <c r="O251" i="41"/>
  <c r="P251" i="41"/>
  <c r="Q251" i="41"/>
  <c r="O252" i="41"/>
  <c r="P252" i="41"/>
  <c r="Q252" i="41"/>
  <c r="O253" i="41"/>
  <c r="P253" i="41"/>
  <c r="Q253" i="41"/>
  <c r="O254" i="41"/>
  <c r="P254" i="41"/>
  <c r="Q254" i="41"/>
  <c r="O255" i="41"/>
  <c r="P255" i="41"/>
  <c r="Q255" i="41"/>
  <c r="O256" i="41"/>
  <c r="P256" i="41"/>
  <c r="Q256" i="41"/>
  <c r="O257" i="41"/>
  <c r="P257" i="41"/>
  <c r="Q257" i="41"/>
  <c r="O258" i="41"/>
  <c r="P258" i="41"/>
  <c r="Q258" i="41"/>
  <c r="O259" i="41"/>
  <c r="P259" i="41"/>
  <c r="Q259" i="41"/>
  <c r="O260" i="41"/>
  <c r="P260" i="41"/>
  <c r="Q260" i="41"/>
  <c r="O261" i="41"/>
  <c r="P261" i="41"/>
  <c r="Q261" i="41"/>
  <c r="O262" i="41"/>
  <c r="P262" i="41"/>
  <c r="Q262" i="41"/>
  <c r="O263" i="41"/>
  <c r="P263" i="41"/>
  <c r="Q263" i="41"/>
  <c r="O264" i="41"/>
  <c r="P264" i="41"/>
  <c r="Q264" i="41"/>
  <c r="O265" i="41"/>
  <c r="P265" i="41"/>
  <c r="Q265" i="41"/>
  <c r="O266" i="41"/>
  <c r="P266" i="41"/>
  <c r="Q266" i="41"/>
  <c r="O267" i="41"/>
  <c r="P267" i="41"/>
  <c r="Q267" i="41"/>
  <c r="O268" i="41"/>
  <c r="P268" i="41"/>
  <c r="Q268" i="41"/>
  <c r="O269" i="41"/>
  <c r="P269" i="41"/>
  <c r="Q269" i="41"/>
  <c r="O270" i="41"/>
  <c r="P270" i="41"/>
  <c r="Q270" i="41"/>
  <c r="O271" i="41"/>
  <c r="P271" i="41"/>
  <c r="Q271" i="41"/>
  <c r="O272" i="41"/>
  <c r="P272" i="41"/>
  <c r="Q272" i="41"/>
  <c r="O273" i="41"/>
  <c r="P273" i="41"/>
  <c r="Q273" i="41"/>
  <c r="O274" i="41"/>
  <c r="P274" i="41"/>
  <c r="Q274" i="41"/>
  <c r="O275" i="41"/>
  <c r="P275" i="41"/>
  <c r="Q275" i="41"/>
  <c r="O276" i="41"/>
  <c r="P276" i="41"/>
  <c r="Q276" i="41"/>
  <c r="O277" i="41"/>
  <c r="P277" i="41"/>
  <c r="Q277" i="41"/>
  <c r="O278" i="41"/>
  <c r="P278" i="41"/>
  <c r="Q278" i="41"/>
  <c r="O279" i="41"/>
  <c r="P279" i="41"/>
  <c r="Q279" i="41"/>
  <c r="O280" i="41"/>
  <c r="P280" i="41"/>
  <c r="Q280" i="41"/>
  <c r="O281" i="41"/>
  <c r="P281" i="41"/>
  <c r="Q281" i="41"/>
  <c r="O282" i="41"/>
  <c r="P282" i="41"/>
  <c r="Q282" i="41"/>
  <c r="O283" i="41"/>
  <c r="P283" i="41"/>
  <c r="Q283" i="41"/>
  <c r="O284" i="41"/>
  <c r="P284" i="41"/>
  <c r="Q284" i="41"/>
  <c r="O285" i="41"/>
  <c r="P285" i="41"/>
  <c r="Q285" i="41"/>
  <c r="O286" i="41"/>
  <c r="P286" i="41"/>
  <c r="Q286" i="41"/>
  <c r="O287" i="41"/>
  <c r="P287" i="41"/>
  <c r="Q287" i="41"/>
  <c r="O288" i="41"/>
  <c r="P288" i="41"/>
  <c r="Q288" i="41"/>
  <c r="O289" i="41"/>
  <c r="P289" i="41"/>
  <c r="Q289" i="41"/>
  <c r="O290" i="41"/>
  <c r="P290" i="41"/>
  <c r="Q290" i="41"/>
  <c r="O291" i="41"/>
  <c r="P291" i="41"/>
  <c r="Q291" i="41"/>
  <c r="O292" i="41"/>
  <c r="P292" i="41"/>
  <c r="Q292" i="41"/>
  <c r="O293" i="41"/>
  <c r="P293" i="41"/>
  <c r="Q293" i="41"/>
  <c r="O294" i="41"/>
  <c r="P294" i="41"/>
  <c r="Q294" i="41"/>
  <c r="O295" i="41"/>
  <c r="P295" i="41"/>
  <c r="Q295" i="41"/>
  <c r="O296" i="41"/>
  <c r="P296" i="41"/>
  <c r="Q296" i="41"/>
  <c r="O297" i="41"/>
  <c r="P297" i="41"/>
  <c r="Q297" i="41"/>
  <c r="O298" i="41"/>
  <c r="P298" i="41"/>
  <c r="Q298" i="41"/>
  <c r="O299" i="41"/>
  <c r="P299" i="41"/>
  <c r="Q299" i="41"/>
  <c r="O300" i="41"/>
  <c r="P300" i="41"/>
  <c r="Q300" i="41"/>
  <c r="O301" i="41"/>
  <c r="P301" i="41"/>
  <c r="Q301" i="41"/>
  <c r="O302" i="41"/>
  <c r="P302" i="41"/>
  <c r="Q302" i="41"/>
  <c r="O303" i="41"/>
  <c r="P303" i="41"/>
  <c r="Q303" i="41"/>
  <c r="O304" i="41"/>
  <c r="P304" i="41"/>
  <c r="Q304" i="41"/>
  <c r="O305" i="41"/>
  <c r="P305" i="41"/>
  <c r="Q305" i="41"/>
  <c r="O306" i="41"/>
  <c r="P306" i="41"/>
  <c r="Q306" i="41"/>
  <c r="O307" i="41"/>
  <c r="P307" i="41"/>
  <c r="Q307" i="41"/>
  <c r="O308" i="41"/>
  <c r="P308" i="41"/>
  <c r="Q308" i="41"/>
  <c r="O309" i="41"/>
  <c r="P309" i="41"/>
  <c r="Q309" i="41"/>
  <c r="O310" i="41"/>
  <c r="P310" i="41"/>
  <c r="Q310" i="41"/>
  <c r="O311" i="41"/>
  <c r="P311" i="41"/>
  <c r="Q311" i="41"/>
  <c r="O312" i="41"/>
  <c r="P312" i="41"/>
  <c r="Q312" i="41"/>
  <c r="O313" i="41"/>
  <c r="P313" i="41"/>
  <c r="Q313" i="41"/>
  <c r="O314" i="41"/>
  <c r="P314" i="41"/>
  <c r="Q314" i="41"/>
  <c r="O315" i="41"/>
  <c r="P315" i="41"/>
  <c r="Q315" i="41"/>
  <c r="O316" i="41"/>
  <c r="P316" i="41"/>
  <c r="Q316" i="41"/>
  <c r="O317" i="41"/>
  <c r="P317" i="41"/>
  <c r="Q317" i="41"/>
  <c r="O318" i="41"/>
  <c r="P318" i="41"/>
  <c r="Q318" i="41"/>
  <c r="O319" i="41"/>
  <c r="P319" i="41"/>
  <c r="Q319" i="41"/>
  <c r="O320" i="41"/>
  <c r="P320" i="41"/>
  <c r="Q320" i="41"/>
  <c r="O321" i="41"/>
  <c r="P321" i="41"/>
  <c r="Q321" i="41"/>
  <c r="O322" i="41"/>
  <c r="P322" i="41"/>
  <c r="Q322" i="41"/>
  <c r="O323" i="41"/>
  <c r="P323" i="41"/>
  <c r="Q323" i="41"/>
  <c r="O324" i="41"/>
  <c r="P324" i="41"/>
  <c r="Q324" i="41"/>
  <c r="O325" i="41"/>
  <c r="P325" i="41"/>
  <c r="Q325" i="41"/>
  <c r="O326" i="41"/>
  <c r="P326" i="41"/>
  <c r="Q326" i="41"/>
  <c r="O327" i="41"/>
  <c r="P327" i="41"/>
  <c r="Q327" i="41"/>
  <c r="O328" i="41"/>
  <c r="P328" i="41"/>
  <c r="Q328" i="41"/>
  <c r="O329" i="41"/>
  <c r="P329" i="41"/>
  <c r="Q329" i="41"/>
  <c r="O330" i="41"/>
  <c r="P330" i="41"/>
  <c r="Q330" i="41"/>
  <c r="O331" i="41"/>
  <c r="P331" i="41"/>
  <c r="Q331" i="41"/>
  <c r="O332" i="41"/>
  <c r="P332" i="41"/>
  <c r="Q332" i="41"/>
  <c r="O333" i="41"/>
  <c r="P333" i="41"/>
  <c r="Q333" i="41"/>
  <c r="O334" i="41"/>
  <c r="P334" i="41"/>
  <c r="Q334" i="41"/>
  <c r="O335" i="41"/>
  <c r="P335" i="41"/>
  <c r="Q335" i="41"/>
  <c r="O336" i="41"/>
  <c r="P336" i="41"/>
  <c r="Q336" i="41"/>
  <c r="O337" i="41"/>
  <c r="P337" i="41"/>
  <c r="Q337" i="41"/>
  <c r="O338" i="41"/>
  <c r="P338" i="41"/>
  <c r="Q338" i="41"/>
  <c r="O339" i="41"/>
  <c r="P339" i="41"/>
  <c r="Q339" i="41"/>
  <c r="O340" i="41"/>
  <c r="P340" i="41"/>
  <c r="Q340" i="41"/>
  <c r="O341" i="41"/>
  <c r="P341" i="41"/>
  <c r="Q341" i="41"/>
  <c r="O342" i="41"/>
  <c r="P342" i="41"/>
  <c r="Q342" i="41"/>
  <c r="O343" i="41"/>
  <c r="P343" i="41"/>
  <c r="Q343" i="41"/>
  <c r="O344" i="41"/>
  <c r="P344" i="41"/>
  <c r="Q344" i="41"/>
  <c r="O345" i="41"/>
  <c r="P345" i="41"/>
  <c r="Q345" i="41"/>
  <c r="O346" i="41"/>
  <c r="P346" i="41"/>
  <c r="Q346" i="41"/>
  <c r="O347" i="41"/>
  <c r="P347" i="41"/>
  <c r="Q347" i="41"/>
  <c r="O348" i="41"/>
  <c r="P348" i="41"/>
  <c r="Q348" i="41"/>
  <c r="O349" i="41"/>
  <c r="P349" i="41"/>
  <c r="Q349" i="41"/>
  <c r="O350" i="41"/>
  <c r="P350" i="41"/>
  <c r="Q350" i="41"/>
  <c r="O351" i="41"/>
  <c r="P351" i="41"/>
  <c r="Q351" i="41"/>
  <c r="O352" i="41"/>
  <c r="P352" i="41"/>
  <c r="Q352" i="41"/>
  <c r="O353" i="41"/>
  <c r="P353" i="41"/>
  <c r="Q353" i="41"/>
  <c r="O354" i="41"/>
  <c r="P354" i="41"/>
  <c r="Q354" i="41"/>
  <c r="O355" i="41"/>
  <c r="P355" i="41"/>
  <c r="Q355" i="41"/>
  <c r="O356" i="41"/>
  <c r="P356" i="41"/>
  <c r="Q356" i="41"/>
  <c r="O357" i="41"/>
  <c r="P357" i="41"/>
  <c r="Q357" i="41"/>
  <c r="O358" i="41"/>
  <c r="P358" i="41"/>
  <c r="Q358" i="41"/>
  <c r="O359" i="41"/>
  <c r="P359" i="41"/>
  <c r="Q359" i="41"/>
  <c r="O360" i="41"/>
  <c r="P360" i="41"/>
  <c r="Q360" i="41"/>
  <c r="O361" i="41"/>
  <c r="P361" i="41"/>
  <c r="Q361" i="41"/>
  <c r="O362" i="41"/>
  <c r="P362" i="41"/>
  <c r="Q362" i="41"/>
  <c r="O363" i="41"/>
  <c r="P363" i="41"/>
  <c r="Q363" i="41"/>
  <c r="O364" i="41"/>
  <c r="P364" i="41"/>
  <c r="Q364" i="41"/>
  <c r="O365" i="41"/>
  <c r="P365" i="41"/>
  <c r="Q365" i="41"/>
  <c r="O366" i="41"/>
  <c r="P366" i="41"/>
  <c r="Q366" i="41"/>
  <c r="O367" i="41"/>
  <c r="P367" i="41"/>
  <c r="Q367" i="41"/>
  <c r="O368" i="41"/>
  <c r="P368" i="41"/>
  <c r="Q368" i="41"/>
  <c r="O369" i="41"/>
  <c r="P369" i="41"/>
  <c r="Q369" i="41"/>
  <c r="O370" i="41"/>
  <c r="P370" i="41"/>
  <c r="Q370" i="41"/>
  <c r="O371" i="41"/>
  <c r="P371" i="41"/>
  <c r="Q371" i="41"/>
  <c r="O372" i="41"/>
  <c r="P372" i="41"/>
  <c r="Q372" i="41"/>
  <c r="O373" i="41"/>
  <c r="P373" i="41"/>
  <c r="Q373" i="41"/>
  <c r="O374" i="41"/>
  <c r="P374" i="41"/>
  <c r="Q374" i="41"/>
  <c r="O375" i="41"/>
  <c r="P375" i="41"/>
  <c r="Q375" i="41"/>
  <c r="O376" i="41"/>
  <c r="P376" i="41"/>
  <c r="Q376" i="41"/>
  <c r="O377" i="41"/>
  <c r="P377" i="41"/>
  <c r="Q377" i="41"/>
  <c r="O378" i="41"/>
  <c r="P378" i="41"/>
  <c r="Q378" i="41"/>
  <c r="O379" i="41"/>
  <c r="P379" i="41"/>
  <c r="Q379" i="41"/>
  <c r="O380" i="41"/>
  <c r="P380" i="41"/>
  <c r="Q380" i="41"/>
  <c r="O381" i="41"/>
  <c r="P381" i="41"/>
  <c r="Q381" i="41"/>
  <c r="O382" i="41"/>
  <c r="P382" i="41"/>
  <c r="Q382" i="41"/>
  <c r="O383" i="41"/>
  <c r="P383" i="41"/>
  <c r="Q383" i="41"/>
  <c r="O384" i="41"/>
  <c r="P384" i="41"/>
  <c r="Q384" i="41"/>
  <c r="O385" i="41"/>
  <c r="P385" i="41"/>
  <c r="Q385" i="41"/>
  <c r="O386" i="41"/>
  <c r="P386" i="41"/>
  <c r="Q386" i="41"/>
  <c r="O387" i="41"/>
  <c r="P387" i="41"/>
  <c r="Q387" i="41"/>
  <c r="O388" i="41"/>
  <c r="P388" i="41"/>
  <c r="Q388" i="41"/>
  <c r="O389" i="41"/>
  <c r="P389" i="41"/>
  <c r="Q389" i="41"/>
  <c r="O390" i="41"/>
  <c r="P390" i="41"/>
  <c r="Q390" i="41"/>
  <c r="O391" i="41"/>
  <c r="P391" i="41"/>
  <c r="Q391" i="41"/>
  <c r="O392" i="41"/>
  <c r="P392" i="41"/>
  <c r="Q392" i="41"/>
  <c r="O393" i="41"/>
  <c r="P393" i="41"/>
  <c r="Q393" i="41"/>
  <c r="O394" i="41"/>
  <c r="P394" i="41"/>
  <c r="Q394" i="41"/>
  <c r="O395" i="41"/>
  <c r="P395" i="41"/>
  <c r="Q395" i="41"/>
  <c r="O396" i="41"/>
  <c r="P396" i="41"/>
  <c r="Q396" i="41"/>
  <c r="O397" i="41"/>
  <c r="P397" i="41"/>
  <c r="Q397" i="41"/>
  <c r="O398" i="41"/>
  <c r="P398" i="41"/>
  <c r="Q398" i="41"/>
  <c r="O399" i="41"/>
  <c r="P399" i="41"/>
  <c r="Q399" i="41"/>
  <c r="O400" i="41"/>
  <c r="P400" i="41"/>
  <c r="Q400" i="41"/>
  <c r="O401" i="41"/>
  <c r="P401" i="41"/>
  <c r="Q401" i="41"/>
  <c r="O402" i="41"/>
  <c r="P402" i="41"/>
  <c r="Q402" i="41"/>
  <c r="O403" i="41"/>
  <c r="P403" i="41"/>
  <c r="Q403" i="41"/>
  <c r="O404" i="41"/>
  <c r="P404" i="41"/>
  <c r="Q404" i="41"/>
  <c r="O405" i="41"/>
  <c r="P405" i="41"/>
  <c r="Q405" i="41"/>
  <c r="O406" i="41"/>
  <c r="P406" i="41"/>
  <c r="Q406" i="41"/>
  <c r="O407" i="41"/>
  <c r="P407" i="41"/>
  <c r="Q407" i="41"/>
  <c r="O408" i="41"/>
  <c r="P408" i="41"/>
  <c r="Q408" i="41"/>
  <c r="O409" i="41"/>
  <c r="P409" i="41"/>
  <c r="Q409" i="41"/>
  <c r="O410" i="41"/>
  <c r="P410" i="41"/>
  <c r="Q410" i="41"/>
  <c r="O411" i="41"/>
  <c r="P411" i="41"/>
  <c r="Q411" i="41"/>
  <c r="O412" i="41"/>
  <c r="P412" i="41"/>
  <c r="Q412" i="41"/>
  <c r="O413" i="41"/>
  <c r="P413" i="41"/>
  <c r="Q413" i="41"/>
  <c r="O414" i="41"/>
  <c r="P414" i="41"/>
  <c r="Q414" i="41"/>
  <c r="O415" i="41"/>
  <c r="P415" i="41"/>
  <c r="Q415" i="41"/>
  <c r="O416" i="41"/>
  <c r="P416" i="41"/>
  <c r="Q416" i="41"/>
  <c r="O417" i="41"/>
  <c r="P417" i="41"/>
  <c r="Q417" i="41"/>
  <c r="O418" i="41"/>
  <c r="P418" i="41"/>
  <c r="Q418" i="41"/>
  <c r="O419" i="41"/>
  <c r="P419" i="41"/>
  <c r="Q419" i="41"/>
  <c r="O420" i="41"/>
  <c r="P420" i="41"/>
  <c r="Q420" i="41"/>
  <c r="O421" i="41"/>
  <c r="P421" i="41"/>
  <c r="Q421" i="41"/>
  <c r="O422" i="41"/>
  <c r="P422" i="41"/>
  <c r="Q422" i="41"/>
  <c r="O423" i="41"/>
  <c r="P423" i="41"/>
  <c r="Q423" i="41"/>
  <c r="O424" i="41"/>
  <c r="P424" i="41"/>
  <c r="Q424" i="41"/>
  <c r="O425" i="41"/>
  <c r="P425" i="41"/>
  <c r="Q425" i="41"/>
  <c r="O426" i="41"/>
  <c r="P426" i="41"/>
  <c r="Q426" i="41"/>
  <c r="O427" i="41"/>
  <c r="P427" i="41"/>
  <c r="Q427" i="41"/>
  <c r="O428" i="41"/>
  <c r="P428" i="41"/>
  <c r="Q428" i="41"/>
  <c r="O429" i="41"/>
  <c r="P429" i="41"/>
  <c r="Q429" i="41"/>
  <c r="O430" i="41"/>
  <c r="P430" i="41"/>
  <c r="Q430" i="41"/>
  <c r="O431" i="41"/>
  <c r="P431" i="41"/>
  <c r="Q431" i="41"/>
  <c r="O432" i="41"/>
  <c r="P432" i="41"/>
  <c r="Q432" i="41"/>
  <c r="O433" i="41"/>
  <c r="P433" i="41"/>
  <c r="Q433" i="41"/>
  <c r="O434" i="41"/>
  <c r="P434" i="41"/>
  <c r="Q434" i="41"/>
  <c r="O435" i="41"/>
  <c r="P435" i="41"/>
  <c r="Q435" i="41"/>
  <c r="O436" i="41"/>
  <c r="P436" i="41"/>
  <c r="Q436" i="41"/>
  <c r="O437" i="41"/>
  <c r="P437" i="41"/>
  <c r="Q437" i="41"/>
  <c r="O438" i="41"/>
  <c r="P438" i="41"/>
  <c r="Q438" i="41"/>
  <c r="O439" i="41"/>
  <c r="P439" i="41"/>
  <c r="Q439" i="41"/>
  <c r="O440" i="41"/>
  <c r="P440" i="41"/>
  <c r="Q440" i="41"/>
  <c r="O441" i="41"/>
  <c r="P441" i="41"/>
  <c r="Q441" i="41"/>
  <c r="O442" i="41"/>
  <c r="P442" i="41"/>
  <c r="Q442" i="41"/>
  <c r="O443" i="41"/>
  <c r="P443" i="41"/>
  <c r="Q443" i="41"/>
  <c r="O444" i="41"/>
  <c r="P444" i="41"/>
  <c r="Q444" i="41"/>
  <c r="O445" i="41"/>
  <c r="P445" i="41"/>
  <c r="Q445" i="41"/>
  <c r="O446" i="41"/>
  <c r="P446" i="41"/>
  <c r="Q446" i="41"/>
  <c r="O447" i="41"/>
  <c r="P447" i="41"/>
  <c r="Q447" i="41"/>
  <c r="O448" i="41"/>
  <c r="P448" i="41"/>
  <c r="Q448" i="41"/>
  <c r="O449" i="41"/>
  <c r="P449" i="41"/>
  <c r="Q449" i="41"/>
  <c r="O450" i="41"/>
  <c r="P450" i="41"/>
  <c r="Q450" i="41"/>
  <c r="O451" i="41"/>
  <c r="P451" i="41"/>
  <c r="Q451" i="41"/>
  <c r="O452" i="41"/>
  <c r="P452" i="41"/>
  <c r="Q452" i="41"/>
  <c r="O453" i="41"/>
  <c r="P453" i="41"/>
  <c r="Q453" i="41"/>
  <c r="O454" i="41"/>
  <c r="P454" i="41"/>
  <c r="Q454" i="41"/>
  <c r="O455" i="41"/>
  <c r="P455" i="41"/>
  <c r="Q455" i="41"/>
  <c r="O456" i="41"/>
  <c r="P456" i="41"/>
  <c r="Q456" i="41"/>
  <c r="O457" i="41"/>
  <c r="P457" i="41"/>
  <c r="Q457" i="41"/>
  <c r="O458" i="41"/>
  <c r="P458" i="41"/>
  <c r="Q458" i="41"/>
  <c r="O459" i="41"/>
  <c r="P459" i="41"/>
  <c r="Q459" i="41"/>
  <c r="O460" i="41"/>
  <c r="P460" i="41"/>
  <c r="Q460" i="41"/>
  <c r="O461" i="41"/>
  <c r="P461" i="41"/>
  <c r="Q461" i="41"/>
  <c r="O462" i="41"/>
  <c r="P462" i="41"/>
  <c r="Q462" i="41"/>
  <c r="O463" i="41"/>
  <c r="P463" i="41"/>
  <c r="Q463" i="41"/>
  <c r="O464" i="41"/>
  <c r="P464" i="41"/>
  <c r="Q464" i="41"/>
  <c r="O465" i="41"/>
  <c r="P465" i="41"/>
  <c r="Q465" i="41"/>
  <c r="O466" i="41"/>
  <c r="P466" i="41"/>
  <c r="Q466" i="41"/>
  <c r="O467" i="41"/>
  <c r="P467" i="41"/>
  <c r="Q467" i="41"/>
  <c r="O468" i="41"/>
  <c r="P468" i="41"/>
  <c r="Q468" i="41"/>
  <c r="O469" i="41"/>
  <c r="P469" i="41"/>
  <c r="Q469" i="41"/>
  <c r="O470" i="41"/>
  <c r="P470" i="41"/>
  <c r="Q470" i="41"/>
  <c r="O471" i="41"/>
  <c r="P471" i="41"/>
  <c r="Q471" i="41"/>
  <c r="O472" i="41"/>
  <c r="P472" i="41"/>
  <c r="Q472" i="41"/>
  <c r="O473" i="41"/>
  <c r="P473" i="41"/>
  <c r="Q473" i="41"/>
  <c r="O474" i="41"/>
  <c r="P474" i="41"/>
  <c r="Q474" i="41"/>
  <c r="O475" i="41"/>
  <c r="P475" i="41"/>
  <c r="Q475" i="41"/>
  <c r="O476" i="41"/>
  <c r="P476" i="41"/>
  <c r="Q476" i="41"/>
  <c r="O477" i="41"/>
  <c r="P477" i="41"/>
  <c r="Q477" i="41"/>
  <c r="O478" i="41"/>
  <c r="P478" i="41"/>
  <c r="Q478" i="41"/>
  <c r="O479" i="41"/>
  <c r="P479" i="41"/>
  <c r="Q479" i="41"/>
  <c r="O480" i="41"/>
  <c r="P480" i="41"/>
  <c r="Q480" i="41"/>
  <c r="O481" i="41"/>
  <c r="P481" i="41"/>
  <c r="Q481" i="41"/>
  <c r="O482" i="41"/>
  <c r="P482" i="41"/>
  <c r="Q482" i="41"/>
  <c r="O483" i="41"/>
  <c r="P483" i="41"/>
  <c r="Q483" i="41"/>
  <c r="O484" i="41"/>
  <c r="P484" i="41"/>
  <c r="Q484" i="41"/>
  <c r="O485" i="41"/>
  <c r="P485" i="41"/>
  <c r="Q485" i="41"/>
  <c r="O486" i="41"/>
  <c r="P486" i="41"/>
  <c r="Q486" i="41"/>
  <c r="O487" i="41"/>
  <c r="P487" i="41"/>
  <c r="Q487" i="41"/>
  <c r="O488" i="41"/>
  <c r="P488" i="41"/>
  <c r="Q488" i="41"/>
  <c r="O489" i="41"/>
  <c r="P489" i="41"/>
  <c r="Q489" i="41"/>
  <c r="O490" i="41"/>
  <c r="P490" i="41"/>
  <c r="Q490" i="41"/>
  <c r="O491" i="41"/>
  <c r="P491" i="41"/>
  <c r="Q491" i="41"/>
  <c r="O492" i="41"/>
  <c r="P492" i="41"/>
  <c r="Q492" i="41"/>
  <c r="O493" i="41"/>
  <c r="P493" i="41"/>
  <c r="Q493" i="41"/>
  <c r="O494" i="41"/>
  <c r="P494" i="41"/>
  <c r="Q494" i="41"/>
  <c r="O495" i="41"/>
  <c r="P495" i="41"/>
  <c r="Q495" i="41"/>
  <c r="O496" i="41"/>
  <c r="P496" i="41"/>
  <c r="Q496" i="41"/>
  <c r="O497" i="41"/>
  <c r="P497" i="41"/>
  <c r="Q497" i="41"/>
  <c r="O498" i="41"/>
  <c r="P498" i="41"/>
  <c r="Q498" i="41"/>
  <c r="O499" i="41"/>
  <c r="P499" i="41"/>
  <c r="Q499" i="41"/>
  <c r="O500" i="41"/>
  <c r="P500" i="41"/>
  <c r="Q500" i="41"/>
  <c r="O501" i="41"/>
  <c r="P501" i="41"/>
  <c r="Q501" i="41"/>
  <c r="O502" i="41"/>
  <c r="P502" i="41"/>
  <c r="Q502" i="41"/>
  <c r="O503" i="41"/>
  <c r="P503" i="41"/>
  <c r="Q503" i="41"/>
  <c r="O504" i="41"/>
  <c r="P504" i="41"/>
  <c r="Q504" i="41"/>
  <c r="O505" i="41"/>
  <c r="P505" i="41"/>
  <c r="Q505" i="41"/>
  <c r="O506" i="41"/>
  <c r="P506" i="41"/>
  <c r="Q506" i="41"/>
  <c r="O507" i="41"/>
  <c r="P507" i="41"/>
  <c r="Q507" i="41"/>
  <c r="O508" i="41"/>
  <c r="P508" i="41"/>
  <c r="Q508" i="41"/>
  <c r="O509" i="41"/>
  <c r="P509" i="41"/>
  <c r="Q509" i="41"/>
  <c r="O510" i="41"/>
  <c r="P510" i="41"/>
  <c r="Q510" i="41"/>
  <c r="O511" i="41"/>
  <c r="P511" i="41"/>
  <c r="Q511" i="41"/>
  <c r="O512" i="41"/>
  <c r="P512" i="41"/>
  <c r="Q512" i="41"/>
  <c r="O513" i="41"/>
  <c r="P513" i="41"/>
  <c r="Q513" i="41"/>
  <c r="O514" i="41"/>
  <c r="P514" i="41"/>
  <c r="Q514" i="41"/>
  <c r="O515" i="41"/>
  <c r="P515" i="41"/>
  <c r="Q515" i="41"/>
  <c r="O516" i="41"/>
  <c r="P516" i="41"/>
  <c r="Q516" i="41"/>
  <c r="O517" i="41"/>
  <c r="P517" i="41"/>
  <c r="Q517" i="41"/>
  <c r="O518" i="41"/>
  <c r="P518" i="41"/>
  <c r="Q518" i="41"/>
  <c r="O519" i="41"/>
  <c r="P519" i="41"/>
  <c r="Q519" i="41"/>
  <c r="O520" i="41"/>
  <c r="P520" i="41"/>
  <c r="Q520" i="41"/>
  <c r="O521" i="41"/>
  <c r="P521" i="41"/>
  <c r="Q521" i="41"/>
  <c r="O522" i="41"/>
  <c r="P522" i="41"/>
  <c r="Q522" i="41"/>
  <c r="O523" i="41"/>
  <c r="P523" i="41"/>
  <c r="Q523" i="41"/>
  <c r="O524" i="41"/>
  <c r="P524" i="41"/>
  <c r="Q524" i="41"/>
  <c r="O525" i="41"/>
  <c r="P525" i="41"/>
  <c r="Q525" i="41"/>
  <c r="O526" i="41"/>
  <c r="P526" i="41"/>
  <c r="Q526" i="41"/>
  <c r="O527" i="41"/>
  <c r="P527" i="41"/>
  <c r="Q527" i="41"/>
  <c r="O528" i="41"/>
  <c r="P528" i="41"/>
  <c r="Q528" i="41"/>
  <c r="O529" i="41"/>
  <c r="P529" i="41"/>
  <c r="Q529" i="41"/>
  <c r="O530" i="41"/>
  <c r="P530" i="41"/>
  <c r="Q530" i="41"/>
  <c r="O531" i="41"/>
  <c r="P531" i="41"/>
  <c r="Q531" i="41"/>
  <c r="O532" i="41"/>
  <c r="P532" i="41"/>
  <c r="Q532" i="41"/>
  <c r="O533" i="41"/>
  <c r="P533" i="41"/>
  <c r="Q533" i="41"/>
  <c r="O534" i="41"/>
  <c r="P534" i="41"/>
  <c r="Q534" i="41"/>
  <c r="O535" i="41"/>
  <c r="P535" i="41"/>
  <c r="Q535" i="41"/>
  <c r="O536" i="41"/>
  <c r="P536" i="41"/>
  <c r="Q536" i="41"/>
  <c r="O537" i="41"/>
  <c r="P537" i="41"/>
  <c r="Q537" i="41"/>
  <c r="O538" i="41"/>
  <c r="P538" i="41"/>
  <c r="Q538" i="41"/>
  <c r="O539" i="41"/>
  <c r="P539" i="41"/>
  <c r="Q539" i="41"/>
  <c r="O540" i="41"/>
  <c r="P540" i="41"/>
  <c r="Q540" i="41"/>
  <c r="O541" i="41"/>
  <c r="P541" i="41"/>
  <c r="Q541" i="41"/>
  <c r="O542" i="41"/>
  <c r="P542" i="41"/>
  <c r="Q542" i="41"/>
  <c r="O543" i="41"/>
  <c r="P543" i="41"/>
  <c r="Q543" i="41"/>
  <c r="O544" i="41"/>
  <c r="P544" i="41"/>
  <c r="Q544" i="41"/>
  <c r="O545" i="41"/>
  <c r="P545" i="41"/>
  <c r="Q545" i="41"/>
  <c r="O546" i="41"/>
  <c r="P546" i="41"/>
  <c r="Q546" i="41"/>
  <c r="O547" i="41"/>
  <c r="P547" i="41"/>
  <c r="Q547" i="41"/>
  <c r="O548" i="41"/>
  <c r="P548" i="41"/>
  <c r="Q548" i="41"/>
  <c r="O549" i="41"/>
  <c r="P549" i="41"/>
  <c r="Q549" i="41"/>
  <c r="O550" i="41"/>
  <c r="P550" i="41"/>
  <c r="Q550" i="41"/>
  <c r="O551" i="41"/>
  <c r="P551" i="41"/>
  <c r="Q551" i="41"/>
  <c r="O552" i="41"/>
  <c r="P552" i="41"/>
  <c r="Q552" i="41"/>
  <c r="O553" i="41"/>
  <c r="P553" i="41"/>
  <c r="Q553" i="41"/>
  <c r="O554" i="41"/>
  <c r="P554" i="41"/>
  <c r="Q554" i="41"/>
  <c r="O555" i="41"/>
  <c r="P555" i="41"/>
  <c r="Q555" i="41"/>
  <c r="O556" i="41"/>
  <c r="P556" i="41"/>
  <c r="Q556" i="41"/>
  <c r="O557" i="41"/>
  <c r="P557" i="41"/>
  <c r="Q557" i="41"/>
  <c r="O558" i="41"/>
  <c r="P558" i="41"/>
  <c r="Q558" i="41"/>
  <c r="O559" i="41"/>
  <c r="P559" i="41"/>
  <c r="Q559" i="41"/>
  <c r="O560" i="41"/>
  <c r="P560" i="41"/>
  <c r="Q560" i="41"/>
  <c r="O561" i="41"/>
  <c r="P561" i="41"/>
  <c r="Q561" i="41"/>
  <c r="O562" i="41"/>
  <c r="P562" i="41"/>
  <c r="Q562" i="41"/>
  <c r="O563" i="41"/>
  <c r="P563" i="41"/>
  <c r="Q563" i="41"/>
  <c r="O564" i="41"/>
  <c r="P564" i="41"/>
  <c r="Q564" i="41"/>
  <c r="O565" i="41"/>
  <c r="P565" i="41"/>
  <c r="Q565" i="41"/>
  <c r="O566" i="41"/>
  <c r="P566" i="41"/>
  <c r="Q566" i="41"/>
  <c r="O567" i="41"/>
  <c r="P567" i="41"/>
  <c r="Q567" i="41"/>
  <c r="O568" i="41"/>
  <c r="P568" i="41"/>
  <c r="Q568" i="41"/>
  <c r="O569" i="41"/>
  <c r="P569" i="41"/>
  <c r="Q569" i="41"/>
  <c r="O570" i="41"/>
  <c r="P570" i="41"/>
  <c r="Q570" i="41"/>
  <c r="O571" i="41"/>
  <c r="P571" i="41"/>
  <c r="Q571" i="41"/>
  <c r="O572" i="41"/>
  <c r="P572" i="41"/>
  <c r="Q572" i="41"/>
  <c r="O573" i="41"/>
  <c r="P573" i="41"/>
  <c r="Q573" i="41"/>
  <c r="O574" i="41"/>
  <c r="P574" i="41"/>
  <c r="Q574" i="41"/>
  <c r="O575" i="41"/>
  <c r="P575" i="41"/>
  <c r="Q575" i="41"/>
  <c r="O576" i="41"/>
  <c r="P576" i="41"/>
  <c r="Q576" i="41"/>
  <c r="O577" i="41"/>
  <c r="P577" i="41"/>
  <c r="Q577" i="41"/>
  <c r="O578" i="41"/>
  <c r="P578" i="41"/>
  <c r="Q578" i="41"/>
  <c r="O579" i="41"/>
  <c r="P579" i="41"/>
  <c r="Q579" i="41"/>
  <c r="O580" i="41"/>
  <c r="P580" i="41"/>
  <c r="Q580" i="41"/>
  <c r="O581" i="41"/>
  <c r="P581" i="41"/>
  <c r="Q581" i="41"/>
  <c r="O582" i="41"/>
  <c r="P582" i="41"/>
  <c r="Q582" i="41"/>
  <c r="O583" i="41"/>
  <c r="P583" i="41"/>
  <c r="Q583" i="41"/>
  <c r="O584" i="41"/>
  <c r="P584" i="41"/>
  <c r="Q584" i="41"/>
  <c r="O585" i="41"/>
  <c r="P585" i="41"/>
  <c r="Q585" i="41"/>
  <c r="O586" i="41"/>
  <c r="P586" i="41"/>
  <c r="Q586" i="41"/>
  <c r="O587" i="41"/>
  <c r="P587" i="41"/>
  <c r="Q587" i="41"/>
  <c r="O588" i="41"/>
  <c r="P588" i="41"/>
  <c r="Q588" i="41"/>
  <c r="O589" i="41"/>
  <c r="P589" i="41"/>
  <c r="Q589" i="41"/>
  <c r="O590" i="41"/>
  <c r="P590" i="41"/>
  <c r="Q590" i="41"/>
  <c r="O591" i="41"/>
  <c r="P591" i="41"/>
  <c r="Q591" i="41"/>
  <c r="O592" i="41"/>
  <c r="P592" i="41"/>
  <c r="Q592" i="41"/>
  <c r="O593" i="41"/>
  <c r="P593" i="41"/>
  <c r="Q593" i="41"/>
  <c r="O594" i="41"/>
  <c r="P594" i="41"/>
  <c r="Q594" i="41"/>
  <c r="O595" i="41"/>
  <c r="P595" i="41"/>
  <c r="Q595" i="41"/>
  <c r="O596" i="41"/>
  <c r="P596" i="41"/>
  <c r="Q596" i="41"/>
  <c r="O597" i="41"/>
  <c r="P597" i="41"/>
  <c r="Q597" i="41"/>
  <c r="O598" i="41"/>
  <c r="P598" i="41"/>
  <c r="Q598" i="41"/>
  <c r="O599" i="41"/>
  <c r="P599" i="41"/>
  <c r="Q599" i="41"/>
  <c r="O600" i="41"/>
  <c r="P600" i="41"/>
  <c r="Q600" i="41"/>
  <c r="O601" i="41"/>
  <c r="P601" i="41"/>
  <c r="Q601" i="41"/>
  <c r="O602" i="41"/>
  <c r="P602" i="41"/>
  <c r="Q602" i="41"/>
  <c r="O603" i="41"/>
  <c r="P603" i="41"/>
  <c r="Q603" i="41"/>
  <c r="O604" i="41"/>
  <c r="P604" i="41"/>
  <c r="Q604" i="41"/>
  <c r="O605" i="41"/>
  <c r="P605" i="41"/>
  <c r="Q605" i="41"/>
  <c r="O606" i="41"/>
  <c r="P606" i="41"/>
  <c r="Q606" i="41"/>
  <c r="O607" i="41"/>
  <c r="P607" i="41"/>
  <c r="Q607" i="41"/>
  <c r="O608" i="41"/>
  <c r="P608" i="41"/>
  <c r="Q608" i="41"/>
  <c r="O609" i="41"/>
  <c r="P609" i="41"/>
  <c r="Q609" i="41"/>
  <c r="O610" i="41"/>
  <c r="P610" i="41"/>
  <c r="Q610" i="41"/>
  <c r="O611" i="41"/>
  <c r="P611" i="41"/>
  <c r="Q611" i="41"/>
  <c r="O612" i="41"/>
  <c r="P612" i="41"/>
  <c r="Q612" i="41"/>
  <c r="O613" i="41"/>
  <c r="P613" i="41"/>
  <c r="Q613" i="41"/>
  <c r="O614" i="41"/>
  <c r="P614" i="41"/>
  <c r="Q614" i="41"/>
  <c r="O615" i="41"/>
  <c r="P615" i="41"/>
  <c r="Q615" i="41"/>
  <c r="O616" i="41"/>
  <c r="P616" i="41"/>
  <c r="Q616" i="41"/>
  <c r="O617" i="41"/>
  <c r="P617" i="41"/>
  <c r="Q617" i="41"/>
  <c r="O618" i="41"/>
  <c r="P618" i="41"/>
  <c r="Q618" i="41"/>
  <c r="O619" i="41"/>
  <c r="P619" i="41"/>
  <c r="Q619" i="41"/>
  <c r="O620" i="41"/>
  <c r="P620" i="41"/>
  <c r="Q620" i="41"/>
  <c r="O621" i="41"/>
  <c r="P621" i="41"/>
  <c r="Q621" i="41"/>
  <c r="O622" i="41"/>
  <c r="P622" i="41"/>
  <c r="Q622" i="41"/>
  <c r="O623" i="41"/>
  <c r="P623" i="41"/>
  <c r="Q623" i="41"/>
  <c r="O624" i="41"/>
  <c r="P624" i="41"/>
  <c r="Q624" i="41"/>
  <c r="O625" i="41"/>
  <c r="P625" i="41"/>
  <c r="Q625" i="41"/>
  <c r="O626" i="41"/>
  <c r="P626" i="41"/>
  <c r="Q626" i="41"/>
  <c r="O627" i="41"/>
  <c r="P627" i="41"/>
  <c r="Q627" i="41"/>
  <c r="O628" i="41"/>
  <c r="P628" i="41"/>
  <c r="Q628" i="41"/>
  <c r="O629" i="41"/>
  <c r="P629" i="41"/>
  <c r="Q629" i="41"/>
  <c r="O630" i="41"/>
  <c r="P630" i="41"/>
  <c r="Q630" i="41"/>
  <c r="O631" i="41"/>
  <c r="P631" i="41"/>
  <c r="Q631" i="41"/>
  <c r="O632" i="41"/>
  <c r="P632" i="41"/>
  <c r="Q632" i="41"/>
  <c r="O633" i="41"/>
  <c r="P633" i="41"/>
  <c r="Q633" i="41"/>
  <c r="O634" i="41"/>
  <c r="P634" i="41"/>
  <c r="Q634" i="41"/>
  <c r="O635" i="41"/>
  <c r="P635" i="41"/>
  <c r="Q635" i="41"/>
  <c r="O636" i="41"/>
  <c r="P636" i="41"/>
  <c r="Q636" i="41"/>
  <c r="O637" i="41"/>
  <c r="P637" i="41"/>
  <c r="Q637" i="41"/>
  <c r="O638" i="41"/>
  <c r="P638" i="41"/>
  <c r="Q638" i="41"/>
  <c r="O639" i="41"/>
  <c r="P639" i="41"/>
  <c r="Q639" i="41"/>
  <c r="O640" i="41"/>
  <c r="P640" i="41"/>
  <c r="Q640" i="41"/>
  <c r="O641" i="41"/>
  <c r="P641" i="41"/>
  <c r="Q641" i="41"/>
  <c r="O642" i="41"/>
  <c r="P642" i="41"/>
  <c r="Q642" i="41"/>
  <c r="O643" i="41"/>
  <c r="P643" i="41"/>
  <c r="Q643" i="41"/>
  <c r="O644" i="41"/>
  <c r="P644" i="41"/>
  <c r="Q644" i="41"/>
  <c r="O645" i="41"/>
  <c r="P645" i="41"/>
  <c r="Q645" i="41"/>
  <c r="O646" i="41"/>
  <c r="P646" i="41"/>
  <c r="Q646" i="41"/>
  <c r="O647" i="41"/>
  <c r="P647" i="41"/>
  <c r="Q647" i="41"/>
  <c r="O648" i="41"/>
  <c r="P648" i="41"/>
  <c r="Q648" i="41"/>
  <c r="O649" i="41"/>
  <c r="P649" i="41"/>
  <c r="Q649" i="41"/>
  <c r="O650" i="41"/>
  <c r="P650" i="41"/>
  <c r="Q650" i="41"/>
  <c r="O651" i="41"/>
  <c r="P651" i="41"/>
  <c r="Q651" i="41"/>
  <c r="O652" i="41"/>
  <c r="P652" i="41"/>
  <c r="Q652" i="41"/>
  <c r="O653" i="41"/>
  <c r="P653" i="41"/>
  <c r="Q653" i="41"/>
  <c r="O654" i="41"/>
  <c r="P654" i="41"/>
  <c r="Q654" i="41"/>
  <c r="O655" i="41"/>
  <c r="P655" i="41"/>
  <c r="Q655" i="41"/>
  <c r="O656" i="41"/>
  <c r="P656" i="41"/>
  <c r="Q656" i="41"/>
  <c r="O657" i="41"/>
  <c r="P657" i="41"/>
  <c r="Q657" i="41"/>
  <c r="O658" i="41"/>
  <c r="P658" i="41"/>
  <c r="Q658" i="41"/>
  <c r="O659" i="41"/>
  <c r="P659" i="41"/>
  <c r="Q659" i="41"/>
  <c r="O660" i="41"/>
  <c r="P660" i="41"/>
  <c r="Q660" i="41"/>
  <c r="O661" i="41"/>
  <c r="P661" i="41"/>
  <c r="Q661" i="41"/>
  <c r="O662" i="41"/>
  <c r="P662" i="41"/>
  <c r="Q662" i="41"/>
  <c r="O663" i="41"/>
  <c r="P663" i="41"/>
  <c r="Q663" i="41"/>
  <c r="O664" i="41"/>
  <c r="P664" i="41"/>
  <c r="Q664" i="41"/>
  <c r="O665" i="41"/>
  <c r="P665" i="41"/>
  <c r="Q665" i="41"/>
  <c r="O666" i="41"/>
  <c r="P666" i="41"/>
  <c r="Q666" i="41"/>
  <c r="O667" i="41"/>
  <c r="P667" i="41"/>
  <c r="Q667" i="41"/>
  <c r="O668" i="41"/>
  <c r="P668" i="41"/>
  <c r="Q668" i="41"/>
  <c r="O669" i="41"/>
  <c r="P669" i="41"/>
  <c r="Q669" i="41"/>
  <c r="O670" i="41"/>
  <c r="P670" i="41"/>
  <c r="Q670" i="41"/>
  <c r="O671" i="41"/>
  <c r="P671" i="41"/>
  <c r="Q671" i="41"/>
  <c r="O672" i="41"/>
  <c r="P672" i="41"/>
  <c r="Q672" i="41"/>
  <c r="O673" i="41"/>
  <c r="P673" i="41"/>
  <c r="Q673" i="41"/>
  <c r="O674" i="41"/>
  <c r="P674" i="41"/>
  <c r="Q674" i="41"/>
  <c r="O675" i="41"/>
  <c r="P675" i="41"/>
  <c r="Q675" i="41"/>
  <c r="O676" i="41"/>
  <c r="P676" i="41"/>
  <c r="Q676" i="41"/>
  <c r="O677" i="41"/>
  <c r="P677" i="41"/>
  <c r="Q677" i="41"/>
  <c r="O678" i="41"/>
  <c r="P678" i="41"/>
  <c r="Q678" i="41"/>
  <c r="O679" i="41"/>
  <c r="P679" i="41"/>
  <c r="Q679" i="41"/>
  <c r="O680" i="41"/>
  <c r="P680" i="41"/>
  <c r="Q680" i="41"/>
  <c r="O681" i="41"/>
  <c r="P681" i="41"/>
  <c r="Q681" i="41"/>
  <c r="O682" i="41"/>
  <c r="P682" i="41"/>
  <c r="Q682" i="41"/>
  <c r="O683" i="41"/>
  <c r="P683" i="41"/>
  <c r="Q683" i="41"/>
  <c r="O684" i="41"/>
  <c r="P684" i="41"/>
  <c r="Q684" i="41"/>
  <c r="O685" i="41"/>
  <c r="P685" i="41"/>
  <c r="Q685" i="41"/>
  <c r="O686" i="41"/>
  <c r="P686" i="41"/>
  <c r="Q686" i="41"/>
  <c r="O687" i="41"/>
  <c r="P687" i="41"/>
  <c r="Q687" i="41"/>
  <c r="O688" i="41"/>
  <c r="P688" i="41"/>
  <c r="Q688" i="41"/>
  <c r="O689" i="41"/>
  <c r="P689" i="41"/>
  <c r="Q689" i="41"/>
  <c r="O690" i="41"/>
  <c r="P690" i="41"/>
  <c r="Q690" i="41"/>
  <c r="O691" i="41"/>
  <c r="P691" i="41"/>
  <c r="Q691" i="41"/>
  <c r="O692" i="41"/>
  <c r="P692" i="41"/>
  <c r="Q692" i="41"/>
  <c r="O693" i="41"/>
  <c r="P693" i="41"/>
  <c r="Q693" i="41"/>
  <c r="O694" i="41"/>
  <c r="P694" i="41"/>
  <c r="Q694" i="41"/>
  <c r="O695" i="41"/>
  <c r="P695" i="41"/>
  <c r="Q695" i="41"/>
  <c r="O696" i="41"/>
  <c r="P696" i="41"/>
  <c r="Q696" i="41"/>
  <c r="O697" i="41"/>
  <c r="P697" i="41"/>
  <c r="Q697" i="41"/>
  <c r="O698" i="41"/>
  <c r="P698" i="41"/>
  <c r="Q698" i="41"/>
  <c r="O699" i="41"/>
  <c r="P699" i="41"/>
  <c r="Q699" i="41"/>
  <c r="O700" i="41"/>
  <c r="P700" i="41"/>
  <c r="Q700" i="41"/>
  <c r="O701" i="41"/>
  <c r="P701" i="41"/>
  <c r="Q701" i="41"/>
  <c r="O702" i="41"/>
  <c r="P702" i="41"/>
  <c r="Q702" i="41"/>
  <c r="O703" i="41"/>
  <c r="P703" i="41"/>
  <c r="Q703" i="41"/>
  <c r="O704" i="41"/>
  <c r="P704" i="41"/>
  <c r="Q704" i="41"/>
  <c r="O705" i="41"/>
  <c r="P705" i="41"/>
  <c r="Q705" i="41"/>
  <c r="O706" i="41"/>
  <c r="P706" i="41"/>
  <c r="Q706" i="41"/>
  <c r="O707" i="41"/>
  <c r="P707" i="41"/>
  <c r="Q707" i="41"/>
  <c r="O708" i="41"/>
  <c r="P708" i="41"/>
  <c r="Q708" i="41"/>
  <c r="O709" i="41"/>
  <c r="P709" i="41"/>
  <c r="Q709" i="41"/>
  <c r="O710" i="41"/>
  <c r="P710" i="41"/>
  <c r="Q710" i="41"/>
  <c r="O711" i="41"/>
  <c r="P711" i="41"/>
  <c r="Q711" i="41"/>
  <c r="O712" i="41"/>
  <c r="P712" i="41"/>
  <c r="Q712" i="41"/>
  <c r="O713" i="41"/>
  <c r="P713" i="41"/>
  <c r="Q713" i="41"/>
  <c r="O714" i="41"/>
  <c r="P714" i="41"/>
  <c r="Q714" i="41"/>
  <c r="O715" i="41"/>
  <c r="P715" i="41"/>
  <c r="Q715" i="41"/>
  <c r="O716" i="41"/>
  <c r="P716" i="41"/>
  <c r="Q716" i="41"/>
  <c r="O717" i="41"/>
  <c r="P717" i="41"/>
  <c r="Q717" i="41"/>
  <c r="O718" i="41"/>
  <c r="P718" i="41"/>
  <c r="Q718" i="41"/>
  <c r="O719" i="41"/>
  <c r="P719" i="41"/>
  <c r="Q719" i="41"/>
  <c r="O720" i="41"/>
  <c r="P720" i="41"/>
  <c r="Q720" i="41"/>
  <c r="O721" i="41"/>
  <c r="P721" i="41"/>
  <c r="Q721" i="41"/>
  <c r="O722" i="41"/>
  <c r="P722" i="41"/>
  <c r="Q722" i="41"/>
  <c r="O723" i="41"/>
  <c r="P723" i="41"/>
  <c r="Q723" i="41"/>
  <c r="O724" i="41"/>
  <c r="P724" i="41"/>
  <c r="Q724" i="41"/>
  <c r="O725" i="41"/>
  <c r="P725" i="41"/>
  <c r="Q725" i="41"/>
  <c r="O726" i="41"/>
  <c r="P726" i="41"/>
  <c r="Q726" i="41"/>
  <c r="O727" i="41"/>
  <c r="P727" i="41"/>
  <c r="Q727" i="41"/>
  <c r="O728" i="41"/>
  <c r="P728" i="41"/>
  <c r="Q728" i="41"/>
  <c r="O729" i="41"/>
  <c r="P729" i="41"/>
  <c r="Q729" i="41"/>
  <c r="O730" i="41"/>
  <c r="P730" i="41"/>
  <c r="Q730" i="41"/>
  <c r="O731" i="41"/>
  <c r="P731" i="41"/>
  <c r="Q731" i="41"/>
  <c r="O732" i="41"/>
  <c r="P732" i="41"/>
  <c r="Q732" i="41"/>
  <c r="O733" i="41"/>
  <c r="P733" i="41"/>
  <c r="Q733" i="41"/>
  <c r="O734" i="41"/>
  <c r="P734" i="41"/>
  <c r="Q734" i="41"/>
  <c r="O735" i="41"/>
  <c r="P735" i="41"/>
  <c r="Q735" i="41"/>
  <c r="O736" i="41"/>
  <c r="P736" i="41"/>
  <c r="Q736" i="41"/>
  <c r="O737" i="41"/>
  <c r="P737" i="41"/>
  <c r="Q737" i="41"/>
  <c r="O738" i="41"/>
  <c r="P738" i="41"/>
  <c r="Q738" i="41"/>
  <c r="O739" i="41"/>
  <c r="P739" i="41"/>
  <c r="Q739" i="41"/>
  <c r="O740" i="41"/>
  <c r="P740" i="41"/>
  <c r="Q740" i="41"/>
  <c r="O741" i="41"/>
  <c r="P741" i="41"/>
  <c r="Q741" i="41"/>
  <c r="O742" i="41"/>
  <c r="P742" i="41"/>
  <c r="Q742" i="41"/>
  <c r="O743" i="41"/>
  <c r="P743" i="41"/>
  <c r="Q743" i="41"/>
  <c r="O744" i="41"/>
  <c r="P744" i="41"/>
  <c r="Q744" i="41"/>
  <c r="O745" i="41"/>
  <c r="P745" i="41"/>
  <c r="Q745" i="41"/>
  <c r="O746" i="41"/>
  <c r="P746" i="41"/>
  <c r="Q746" i="41"/>
  <c r="O747" i="41"/>
  <c r="P747" i="41"/>
  <c r="Q747" i="41"/>
  <c r="O748" i="41"/>
  <c r="P748" i="41"/>
  <c r="Q748" i="41"/>
  <c r="O749" i="41"/>
  <c r="P749" i="41"/>
  <c r="Q749" i="41"/>
  <c r="O750" i="41"/>
  <c r="P750" i="41"/>
  <c r="Q750" i="41"/>
  <c r="O751" i="41"/>
  <c r="P751" i="41"/>
  <c r="Q751" i="41"/>
  <c r="O752" i="41"/>
  <c r="P752" i="41"/>
  <c r="Q752" i="41"/>
  <c r="O753" i="41"/>
  <c r="P753" i="41"/>
  <c r="Q753" i="41"/>
  <c r="O754" i="41"/>
  <c r="P754" i="41"/>
  <c r="Q754" i="41"/>
  <c r="O755" i="41"/>
  <c r="P755" i="41"/>
  <c r="Q755" i="41"/>
  <c r="O756" i="41"/>
  <c r="P756" i="41"/>
  <c r="Q756" i="41"/>
  <c r="O757" i="41"/>
  <c r="P757" i="41"/>
  <c r="Q757" i="41"/>
  <c r="O758" i="41"/>
  <c r="P758" i="41"/>
  <c r="Q758" i="41"/>
  <c r="O759" i="41"/>
  <c r="P759" i="41"/>
  <c r="Q759" i="41"/>
  <c r="O760" i="41"/>
  <c r="P760" i="41"/>
  <c r="Q760" i="41"/>
  <c r="O761" i="41"/>
  <c r="P761" i="41"/>
  <c r="Q761" i="41"/>
  <c r="O762" i="41"/>
  <c r="P762" i="41"/>
  <c r="Q762" i="41"/>
  <c r="O763" i="41"/>
  <c r="P763" i="41"/>
  <c r="Q763" i="41"/>
  <c r="O764" i="41"/>
  <c r="P764" i="41"/>
  <c r="Q764" i="41"/>
  <c r="O765" i="41"/>
  <c r="P765" i="41"/>
  <c r="Q765" i="41"/>
  <c r="O766" i="41"/>
  <c r="P766" i="41"/>
  <c r="Q766" i="41"/>
  <c r="O767" i="41"/>
  <c r="P767" i="41"/>
  <c r="Q767" i="41"/>
  <c r="O768" i="41"/>
  <c r="P768" i="41"/>
  <c r="Q768" i="41"/>
  <c r="O769" i="41"/>
  <c r="P769" i="41"/>
  <c r="Q769" i="41"/>
  <c r="O770" i="41"/>
  <c r="P770" i="41"/>
  <c r="Q770" i="41"/>
  <c r="O771" i="41"/>
  <c r="P771" i="41"/>
  <c r="Q771" i="41"/>
  <c r="O772" i="41"/>
  <c r="P772" i="41"/>
  <c r="Q772" i="41"/>
  <c r="O773" i="41"/>
  <c r="P773" i="41"/>
  <c r="Q773" i="41"/>
  <c r="O774" i="41"/>
  <c r="P774" i="41"/>
  <c r="Q774" i="41"/>
  <c r="O775" i="41"/>
  <c r="P775" i="41"/>
  <c r="Q775" i="41"/>
  <c r="O776" i="41"/>
  <c r="P776" i="41"/>
  <c r="Q776" i="41"/>
  <c r="O777" i="41"/>
  <c r="P777" i="41"/>
  <c r="Q777" i="41"/>
  <c r="O778" i="41"/>
  <c r="P778" i="41"/>
  <c r="Q778" i="41"/>
  <c r="O779" i="41"/>
  <c r="P779" i="41"/>
  <c r="Q779" i="41"/>
  <c r="O780" i="41"/>
  <c r="P780" i="41"/>
  <c r="Q780" i="41"/>
  <c r="O781" i="41"/>
  <c r="P781" i="41"/>
  <c r="Q781" i="41"/>
  <c r="O782" i="41"/>
  <c r="P782" i="41"/>
  <c r="Q782" i="41"/>
  <c r="O783" i="41"/>
  <c r="P783" i="41"/>
  <c r="Q783" i="41"/>
  <c r="O784" i="41"/>
  <c r="P784" i="41"/>
  <c r="Q784" i="41"/>
  <c r="O785" i="41"/>
  <c r="P785" i="41"/>
  <c r="Q785" i="41"/>
  <c r="O786" i="41"/>
  <c r="P786" i="41"/>
  <c r="Q786" i="41"/>
  <c r="O787" i="41"/>
  <c r="P787" i="41"/>
  <c r="Q787" i="41"/>
  <c r="O788" i="41"/>
  <c r="P788" i="41"/>
  <c r="Q788" i="41"/>
  <c r="O789" i="41"/>
  <c r="P789" i="41"/>
  <c r="Q789" i="41"/>
  <c r="O790" i="41"/>
  <c r="P790" i="41"/>
  <c r="Q790" i="41"/>
  <c r="O791" i="41"/>
  <c r="P791" i="41"/>
  <c r="Q791" i="41"/>
  <c r="O792" i="41"/>
  <c r="P792" i="41"/>
  <c r="Q792" i="41"/>
  <c r="O793" i="41"/>
  <c r="P793" i="41"/>
  <c r="Q793" i="41"/>
  <c r="O794" i="41"/>
  <c r="P794" i="41"/>
  <c r="Q794" i="41"/>
  <c r="O795" i="41"/>
  <c r="P795" i="41"/>
  <c r="Q795" i="41"/>
  <c r="O796" i="41"/>
  <c r="P796" i="41"/>
  <c r="Q796" i="41"/>
  <c r="O797" i="41"/>
  <c r="P797" i="41"/>
  <c r="Q797" i="41"/>
  <c r="O798" i="41"/>
  <c r="P798" i="41"/>
  <c r="Q798" i="41"/>
  <c r="O799" i="41"/>
  <c r="P799" i="41"/>
  <c r="Q799" i="41"/>
  <c r="O800" i="41"/>
  <c r="P800" i="41"/>
  <c r="Q800" i="41"/>
  <c r="O801" i="41"/>
  <c r="P801" i="41"/>
  <c r="Q801" i="41"/>
  <c r="O802" i="41"/>
  <c r="P802" i="41"/>
  <c r="Q802" i="41"/>
  <c r="O803" i="41"/>
  <c r="P803" i="41"/>
  <c r="Q803" i="41"/>
  <c r="O804" i="41"/>
  <c r="P804" i="41"/>
  <c r="Q804" i="41"/>
  <c r="O805" i="41"/>
  <c r="P805" i="41"/>
  <c r="Q805" i="41"/>
  <c r="O806" i="41"/>
  <c r="P806" i="41"/>
  <c r="Q806" i="41"/>
  <c r="O807" i="41"/>
  <c r="P807" i="41"/>
  <c r="Q807" i="41"/>
  <c r="O808" i="41"/>
  <c r="P808" i="41"/>
  <c r="Q808" i="41"/>
  <c r="O809" i="41"/>
  <c r="P809" i="41"/>
  <c r="Q809" i="41"/>
  <c r="O810" i="41"/>
  <c r="P810" i="41"/>
  <c r="Q810" i="41"/>
  <c r="O811" i="41"/>
  <c r="P811" i="41"/>
  <c r="Q811" i="41"/>
  <c r="O812" i="41"/>
  <c r="P812" i="41"/>
  <c r="Q812" i="41"/>
  <c r="O813" i="41"/>
  <c r="P813" i="41"/>
  <c r="Q813" i="41"/>
  <c r="O814" i="41"/>
  <c r="P814" i="41"/>
  <c r="Q814" i="41"/>
  <c r="O815" i="41"/>
  <c r="P815" i="41"/>
  <c r="Q815" i="41"/>
  <c r="O816" i="41"/>
  <c r="P816" i="41"/>
  <c r="Q816" i="41"/>
  <c r="O817" i="41"/>
  <c r="P817" i="41"/>
  <c r="Q817" i="41"/>
  <c r="O818" i="41"/>
  <c r="P818" i="41"/>
  <c r="Q818" i="41"/>
  <c r="O819" i="41"/>
  <c r="P819" i="41"/>
  <c r="Q819" i="41"/>
  <c r="O820" i="41"/>
  <c r="P820" i="41"/>
  <c r="Q820" i="41"/>
  <c r="O821" i="41"/>
  <c r="P821" i="41"/>
  <c r="Q821" i="41"/>
  <c r="O822" i="41"/>
  <c r="P822" i="41"/>
  <c r="Q822" i="41"/>
  <c r="O823" i="41"/>
  <c r="P823" i="41"/>
  <c r="Q823" i="41"/>
  <c r="O824" i="41"/>
  <c r="P824" i="41"/>
  <c r="Q824" i="41"/>
  <c r="O825" i="41"/>
  <c r="P825" i="41"/>
  <c r="Q825" i="41"/>
  <c r="O826" i="41"/>
  <c r="P826" i="41"/>
  <c r="Q826" i="41"/>
  <c r="O827" i="41"/>
  <c r="P827" i="41"/>
  <c r="Q827" i="41"/>
  <c r="O828" i="41"/>
  <c r="P828" i="41"/>
  <c r="Q828" i="41"/>
  <c r="O829" i="41"/>
  <c r="P829" i="41"/>
  <c r="Q829" i="41"/>
  <c r="O830" i="41"/>
  <c r="P830" i="41"/>
  <c r="Q830" i="41"/>
  <c r="O831" i="41"/>
  <c r="P831" i="41"/>
  <c r="Q831" i="41"/>
  <c r="O832" i="41"/>
  <c r="P832" i="41"/>
  <c r="Q832" i="41"/>
  <c r="O833" i="41"/>
  <c r="P833" i="41"/>
  <c r="Q833" i="41"/>
  <c r="O834" i="41"/>
  <c r="P834" i="41"/>
  <c r="Q834" i="41"/>
  <c r="O835" i="41"/>
  <c r="P835" i="41"/>
  <c r="Q835" i="41"/>
  <c r="O836" i="41"/>
  <c r="P836" i="41"/>
  <c r="Q836" i="41"/>
  <c r="O837" i="41"/>
  <c r="P837" i="41"/>
  <c r="Q837" i="41"/>
  <c r="O838" i="41"/>
  <c r="P838" i="41"/>
  <c r="Q838" i="41"/>
  <c r="O839" i="41"/>
  <c r="P839" i="41"/>
  <c r="Q839" i="41"/>
  <c r="O840" i="41"/>
  <c r="P840" i="41"/>
  <c r="Q840" i="41"/>
  <c r="O841" i="41"/>
  <c r="P841" i="41"/>
  <c r="Q841" i="41"/>
  <c r="O842" i="41"/>
  <c r="P842" i="41"/>
  <c r="Q842" i="41"/>
  <c r="O843" i="41"/>
  <c r="P843" i="41"/>
  <c r="Q843" i="41"/>
  <c r="O844" i="41"/>
  <c r="P844" i="41"/>
  <c r="Q844" i="41"/>
  <c r="O845" i="41"/>
  <c r="P845" i="41"/>
  <c r="Q845" i="41"/>
  <c r="O846" i="41"/>
  <c r="P846" i="41"/>
  <c r="Q846" i="41"/>
  <c r="O847" i="41"/>
  <c r="P847" i="41"/>
  <c r="Q847" i="41"/>
  <c r="O848" i="41"/>
  <c r="P848" i="41"/>
  <c r="Q848" i="41"/>
  <c r="O849" i="41"/>
  <c r="P849" i="41"/>
  <c r="Q849" i="41"/>
  <c r="O850" i="41"/>
  <c r="P850" i="41"/>
  <c r="Q850" i="41"/>
  <c r="O851" i="41"/>
  <c r="P851" i="41"/>
  <c r="Q851" i="41"/>
  <c r="O852" i="41"/>
  <c r="P852" i="41"/>
  <c r="Q852" i="41"/>
  <c r="O853" i="41"/>
  <c r="P853" i="41"/>
  <c r="Q853" i="41"/>
  <c r="O854" i="41"/>
  <c r="P854" i="41"/>
  <c r="Q854" i="41"/>
  <c r="O855" i="41"/>
  <c r="P855" i="41"/>
  <c r="Q855" i="41"/>
  <c r="O856" i="41"/>
  <c r="P856" i="41"/>
  <c r="Q856" i="41"/>
  <c r="O857" i="41"/>
  <c r="P857" i="41"/>
  <c r="Q857" i="41"/>
  <c r="O858" i="41"/>
  <c r="P858" i="41"/>
  <c r="Q858" i="41"/>
  <c r="O859" i="41"/>
  <c r="P859" i="41"/>
  <c r="Q859" i="41"/>
  <c r="O860" i="41"/>
  <c r="P860" i="41"/>
  <c r="Q860" i="41"/>
  <c r="O861" i="41"/>
  <c r="P861" i="41"/>
  <c r="Q861" i="41"/>
  <c r="O862" i="41"/>
  <c r="P862" i="41"/>
  <c r="Q862" i="41"/>
  <c r="O863" i="41"/>
  <c r="P863" i="41"/>
  <c r="Q863" i="41"/>
  <c r="O864" i="41"/>
  <c r="P864" i="41"/>
  <c r="Q864" i="41"/>
  <c r="O865" i="41"/>
  <c r="P865" i="41"/>
  <c r="Q865" i="41"/>
  <c r="O866" i="41"/>
  <c r="P866" i="41"/>
  <c r="Q866" i="41"/>
  <c r="O867" i="41"/>
  <c r="P867" i="41"/>
  <c r="Q867" i="41"/>
  <c r="O868" i="41"/>
  <c r="P868" i="41"/>
  <c r="Q868" i="41"/>
  <c r="O869" i="41"/>
  <c r="P869" i="41"/>
  <c r="Q869" i="41"/>
  <c r="O870" i="41"/>
  <c r="P870" i="41"/>
  <c r="Q870" i="41"/>
  <c r="O871" i="41"/>
  <c r="P871" i="41"/>
  <c r="Q871" i="41"/>
  <c r="O872" i="41"/>
  <c r="P872" i="41"/>
  <c r="Q872" i="41"/>
  <c r="O873" i="41"/>
  <c r="P873" i="41"/>
  <c r="Q873" i="41"/>
  <c r="O874" i="41"/>
  <c r="P874" i="41"/>
  <c r="Q874" i="41"/>
  <c r="O875" i="41"/>
  <c r="P875" i="41"/>
  <c r="Q875" i="41"/>
  <c r="O876" i="41"/>
  <c r="P876" i="41"/>
  <c r="Q876" i="41"/>
  <c r="O877" i="41"/>
  <c r="P877" i="41"/>
  <c r="Q877" i="41"/>
  <c r="O878" i="41"/>
  <c r="P878" i="41"/>
  <c r="Q878" i="41"/>
  <c r="O879" i="41"/>
  <c r="P879" i="41"/>
  <c r="Q879" i="41"/>
  <c r="O880" i="41"/>
  <c r="P880" i="41"/>
  <c r="Q880" i="41"/>
  <c r="O881" i="41"/>
  <c r="P881" i="41"/>
  <c r="Q881" i="41"/>
  <c r="O882" i="41"/>
  <c r="P882" i="41"/>
  <c r="Q882" i="41"/>
  <c r="O883" i="41"/>
  <c r="P883" i="41"/>
  <c r="Q883" i="41"/>
  <c r="O884" i="41"/>
  <c r="P884" i="41"/>
  <c r="Q884" i="41"/>
  <c r="O885" i="41"/>
  <c r="P885" i="41"/>
  <c r="Q885" i="41"/>
  <c r="O886" i="41"/>
  <c r="P886" i="41"/>
  <c r="Q886" i="41"/>
  <c r="O887" i="41"/>
  <c r="P887" i="41"/>
  <c r="Q887" i="41"/>
  <c r="O888" i="41"/>
  <c r="P888" i="41"/>
  <c r="Q888" i="41"/>
  <c r="O889" i="41"/>
  <c r="P889" i="41"/>
  <c r="Q889" i="41"/>
  <c r="O890" i="41"/>
  <c r="P890" i="41"/>
  <c r="Q890" i="41"/>
  <c r="O891" i="41"/>
  <c r="P891" i="41"/>
  <c r="Q891" i="41"/>
  <c r="O892" i="41"/>
  <c r="P892" i="41"/>
  <c r="Q892" i="41"/>
  <c r="O893" i="41"/>
  <c r="P893" i="41"/>
  <c r="Q893" i="41"/>
  <c r="O894" i="41"/>
  <c r="P894" i="41"/>
  <c r="Q894" i="41"/>
  <c r="O895" i="41"/>
  <c r="P895" i="41"/>
  <c r="Q895" i="41"/>
  <c r="O896" i="41"/>
  <c r="P896" i="41"/>
  <c r="Q896" i="41"/>
  <c r="O897" i="41"/>
  <c r="P897" i="41"/>
  <c r="Q897" i="41"/>
  <c r="O898" i="41"/>
  <c r="P898" i="41"/>
  <c r="Q898" i="41"/>
  <c r="O899" i="41"/>
  <c r="P899" i="41"/>
  <c r="Q899" i="41"/>
  <c r="O900" i="41"/>
  <c r="P900" i="41"/>
  <c r="Q900" i="41"/>
  <c r="O901" i="41"/>
  <c r="P901" i="41"/>
  <c r="Q901" i="41"/>
  <c r="O902" i="41"/>
  <c r="P902" i="41"/>
  <c r="Q902" i="41"/>
  <c r="O903" i="41"/>
  <c r="P903" i="41"/>
  <c r="Q903" i="41"/>
  <c r="O904" i="41"/>
  <c r="P904" i="41"/>
  <c r="Q904" i="41"/>
  <c r="O905" i="41"/>
  <c r="P905" i="41"/>
  <c r="Q905" i="41"/>
  <c r="O906" i="41"/>
  <c r="P906" i="41"/>
  <c r="Q906" i="41"/>
  <c r="O907" i="41"/>
  <c r="P907" i="41"/>
  <c r="Q907" i="41"/>
  <c r="O908" i="41"/>
  <c r="P908" i="41"/>
  <c r="Q908" i="41"/>
  <c r="O909" i="41"/>
  <c r="P909" i="41"/>
  <c r="Q909" i="41"/>
  <c r="O910" i="41"/>
  <c r="P910" i="41"/>
  <c r="Q910" i="41"/>
  <c r="O911" i="41"/>
  <c r="P911" i="41"/>
  <c r="Q911" i="41"/>
  <c r="O912" i="41"/>
  <c r="P912" i="41"/>
  <c r="Q912" i="41"/>
  <c r="O913" i="41"/>
  <c r="P913" i="41"/>
  <c r="Q913" i="41"/>
  <c r="O914" i="41"/>
  <c r="P914" i="41"/>
  <c r="Q914" i="41"/>
  <c r="O915" i="41"/>
  <c r="P915" i="41"/>
  <c r="Q915" i="41"/>
  <c r="O916" i="41"/>
  <c r="P916" i="41"/>
  <c r="Q916" i="41"/>
  <c r="O917" i="41"/>
  <c r="P917" i="41"/>
  <c r="Q917" i="41"/>
  <c r="O918" i="41"/>
  <c r="P918" i="41"/>
  <c r="Q918" i="41"/>
  <c r="O919" i="41"/>
  <c r="P919" i="41"/>
  <c r="Q919" i="41"/>
  <c r="O920" i="41"/>
  <c r="P920" i="41"/>
  <c r="Q920" i="41"/>
  <c r="O921" i="41"/>
  <c r="P921" i="41"/>
  <c r="Q921" i="41"/>
  <c r="O922" i="41"/>
  <c r="P922" i="41"/>
  <c r="Q922" i="41"/>
  <c r="O923" i="41"/>
  <c r="P923" i="41"/>
  <c r="Q923" i="41"/>
  <c r="O924" i="41"/>
  <c r="P924" i="41"/>
  <c r="Q924" i="41"/>
  <c r="O925" i="41"/>
  <c r="P925" i="41"/>
  <c r="Q925" i="41"/>
  <c r="O926" i="41"/>
  <c r="P926" i="41"/>
  <c r="Q926" i="41"/>
  <c r="O927" i="41"/>
  <c r="P927" i="41"/>
  <c r="Q927" i="41"/>
  <c r="O928" i="41"/>
  <c r="P928" i="41"/>
  <c r="Q928" i="41"/>
  <c r="O929" i="41"/>
  <c r="P929" i="41"/>
  <c r="Q929" i="41"/>
  <c r="O930" i="41"/>
  <c r="P930" i="41"/>
  <c r="Q930" i="41"/>
  <c r="O931" i="41"/>
  <c r="P931" i="41"/>
  <c r="Q931" i="41"/>
  <c r="O932" i="41"/>
  <c r="P932" i="41"/>
  <c r="Q932" i="41"/>
  <c r="O933" i="41"/>
  <c r="P933" i="41"/>
  <c r="Q933" i="41"/>
  <c r="O934" i="41"/>
  <c r="P934" i="41"/>
  <c r="Q934" i="41"/>
  <c r="O935" i="41"/>
  <c r="P935" i="41"/>
  <c r="Q935" i="41"/>
  <c r="O936" i="41"/>
  <c r="P936" i="41"/>
  <c r="Q936" i="41"/>
  <c r="O937" i="41"/>
  <c r="P937" i="41"/>
  <c r="Q937" i="41"/>
  <c r="O938" i="41"/>
  <c r="P938" i="41"/>
  <c r="Q938" i="41"/>
  <c r="O939" i="41"/>
  <c r="P939" i="41"/>
  <c r="Q939" i="41"/>
  <c r="O940" i="41"/>
  <c r="P940" i="41"/>
  <c r="Q940" i="41"/>
  <c r="O941" i="41"/>
  <c r="P941" i="41"/>
  <c r="Q941" i="41"/>
  <c r="O942" i="41"/>
  <c r="P942" i="41"/>
  <c r="Q942" i="41"/>
  <c r="O943" i="41"/>
  <c r="P943" i="41"/>
  <c r="Q943" i="41"/>
  <c r="O944" i="41"/>
  <c r="P944" i="41"/>
  <c r="Q944" i="41"/>
  <c r="O945" i="41"/>
  <c r="P945" i="41"/>
  <c r="Q945" i="41"/>
  <c r="O946" i="41"/>
  <c r="P946" i="41"/>
  <c r="Q946" i="41"/>
  <c r="O947" i="41"/>
  <c r="P947" i="41"/>
  <c r="Q947" i="41"/>
  <c r="O948" i="41"/>
  <c r="P948" i="41"/>
  <c r="Q948" i="41"/>
  <c r="O949" i="41"/>
  <c r="P949" i="41"/>
  <c r="Q949" i="41"/>
  <c r="O950" i="41"/>
  <c r="P950" i="41"/>
  <c r="Q950" i="41"/>
  <c r="O951" i="41"/>
  <c r="P951" i="41"/>
  <c r="Q951" i="41"/>
  <c r="O952" i="41"/>
  <c r="P952" i="41"/>
  <c r="Q952" i="41"/>
  <c r="O953" i="41"/>
  <c r="P953" i="41"/>
  <c r="Q953" i="41"/>
  <c r="O954" i="41"/>
  <c r="P954" i="41"/>
  <c r="Q954" i="41"/>
  <c r="O955" i="41"/>
  <c r="P955" i="41"/>
  <c r="Q955" i="41"/>
  <c r="O956" i="41"/>
  <c r="P956" i="41"/>
  <c r="Q956" i="41"/>
  <c r="O957" i="41"/>
  <c r="P957" i="41"/>
  <c r="Q957" i="41"/>
  <c r="O958" i="41"/>
  <c r="P958" i="41"/>
  <c r="Q958" i="41"/>
  <c r="O959" i="41"/>
  <c r="P959" i="41"/>
  <c r="Q959" i="41"/>
  <c r="O960" i="41"/>
  <c r="P960" i="41"/>
  <c r="Q960" i="41"/>
  <c r="O961" i="41"/>
  <c r="P961" i="41"/>
  <c r="Q961" i="41"/>
  <c r="O962" i="41"/>
  <c r="P962" i="41"/>
  <c r="Q962" i="41"/>
  <c r="O963" i="41"/>
  <c r="P963" i="41"/>
  <c r="Q963" i="41"/>
  <c r="O964" i="41"/>
  <c r="P964" i="41"/>
  <c r="Q964" i="41"/>
  <c r="O965" i="41"/>
  <c r="P965" i="41"/>
  <c r="Q965" i="41"/>
  <c r="O966" i="41"/>
  <c r="P966" i="41"/>
  <c r="Q966" i="41"/>
  <c r="O967" i="41"/>
  <c r="P967" i="41"/>
  <c r="Q967" i="41"/>
  <c r="O968" i="41"/>
  <c r="P968" i="41"/>
  <c r="Q968" i="41"/>
  <c r="O969" i="41"/>
  <c r="P969" i="41"/>
  <c r="Q969" i="41"/>
  <c r="O970" i="41"/>
  <c r="P970" i="41"/>
  <c r="Q970" i="41"/>
  <c r="O971" i="41"/>
  <c r="P971" i="41"/>
  <c r="Q971" i="41"/>
  <c r="O972" i="41"/>
  <c r="P972" i="41"/>
  <c r="Q972" i="41"/>
  <c r="O973" i="41"/>
  <c r="P973" i="41"/>
  <c r="Q973" i="41"/>
  <c r="O974" i="41"/>
  <c r="P974" i="41"/>
  <c r="Q974" i="41"/>
  <c r="O975" i="41"/>
  <c r="P975" i="41"/>
  <c r="Q975" i="41"/>
  <c r="O976" i="41"/>
  <c r="P976" i="41"/>
  <c r="Q976" i="41"/>
  <c r="O977" i="41"/>
  <c r="P977" i="41"/>
  <c r="Q977" i="41"/>
  <c r="O978" i="41"/>
  <c r="P978" i="41"/>
  <c r="Q978" i="41"/>
  <c r="O979" i="41"/>
  <c r="P979" i="41"/>
  <c r="Q979" i="41"/>
  <c r="O980" i="41"/>
  <c r="P980" i="41"/>
  <c r="Q980" i="41"/>
  <c r="O981" i="41"/>
  <c r="P981" i="41"/>
  <c r="Q981" i="41"/>
  <c r="O982" i="41"/>
  <c r="P982" i="41"/>
  <c r="Q982" i="41"/>
  <c r="O983" i="41"/>
  <c r="P983" i="41"/>
  <c r="Q983" i="41"/>
  <c r="O984" i="41"/>
  <c r="P984" i="41"/>
  <c r="Q984" i="41"/>
  <c r="O985" i="41"/>
  <c r="P985" i="41"/>
  <c r="Q985" i="41"/>
  <c r="O986" i="41"/>
  <c r="P986" i="41"/>
  <c r="Q986" i="41"/>
  <c r="O987" i="41"/>
  <c r="P987" i="41"/>
  <c r="Q987" i="41"/>
  <c r="O988" i="41"/>
  <c r="P988" i="41"/>
  <c r="Q988" i="41"/>
  <c r="O989" i="41"/>
  <c r="P989" i="41"/>
  <c r="Q989" i="41"/>
  <c r="O990" i="41"/>
  <c r="P990" i="41"/>
  <c r="Q990" i="41"/>
  <c r="O991" i="41"/>
  <c r="P991" i="41"/>
  <c r="Q991" i="41"/>
  <c r="O992" i="41"/>
  <c r="P992" i="41"/>
  <c r="Q992" i="41"/>
  <c r="O993" i="41"/>
  <c r="P993" i="41"/>
  <c r="Q993" i="41"/>
  <c r="O994" i="41"/>
  <c r="P994" i="41"/>
  <c r="Q994" i="41"/>
  <c r="O995" i="41"/>
  <c r="P995" i="41"/>
  <c r="Q995" i="41"/>
  <c r="O996" i="41"/>
  <c r="P996" i="41"/>
  <c r="Q996" i="41"/>
  <c r="O997" i="41"/>
  <c r="P997" i="41"/>
  <c r="Q997" i="41"/>
  <c r="O998" i="41"/>
  <c r="P998" i="41"/>
  <c r="Q998" i="41"/>
  <c r="O999" i="41"/>
  <c r="P999" i="41"/>
  <c r="Q999" i="41"/>
  <c r="O1000" i="41"/>
  <c r="P1000" i="41"/>
  <c r="Q1000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3" i="41"/>
  <c r="E104" i="41"/>
  <c r="E105" i="41"/>
  <c r="E106" i="41"/>
  <c r="E107" i="41"/>
  <c r="E108" i="41"/>
  <c r="E109" i="41"/>
  <c r="E110" i="41"/>
  <c r="E111" i="41"/>
  <c r="E112" i="41"/>
  <c r="E113" i="41"/>
  <c r="E114" i="41"/>
  <c r="E115" i="41"/>
  <c r="E116" i="41"/>
  <c r="E117" i="41"/>
  <c r="E118" i="41"/>
  <c r="E119" i="41"/>
  <c r="E120" i="41"/>
  <c r="E121" i="41"/>
  <c r="E122" i="41"/>
  <c r="E123" i="41"/>
  <c r="E124" i="41"/>
  <c r="E125" i="41"/>
  <c r="E126" i="41"/>
  <c r="E127" i="41"/>
  <c r="E128" i="41"/>
  <c r="E129" i="41"/>
  <c r="E130" i="41"/>
  <c r="E131" i="41"/>
  <c r="E132" i="41"/>
  <c r="E133" i="41"/>
  <c r="E134" i="41"/>
  <c r="E135" i="41"/>
  <c r="E136" i="41"/>
  <c r="E137" i="41"/>
  <c r="E138" i="41"/>
  <c r="E139" i="41"/>
  <c r="E140" i="41"/>
  <c r="E141" i="41"/>
  <c r="E142" i="41"/>
  <c r="E143" i="41"/>
  <c r="E144" i="41"/>
  <c r="E145" i="41"/>
  <c r="E146" i="41"/>
  <c r="E147" i="41"/>
  <c r="E148" i="41"/>
  <c r="E149" i="41"/>
  <c r="E150" i="41"/>
  <c r="E151" i="41"/>
  <c r="E152" i="41"/>
  <c r="E153" i="41"/>
  <c r="E154" i="41"/>
  <c r="E155" i="41"/>
  <c r="E156" i="41"/>
  <c r="E157" i="41"/>
  <c r="E158" i="41"/>
  <c r="E159" i="41"/>
  <c r="E160" i="41"/>
  <c r="E161" i="41"/>
  <c r="E162" i="41"/>
  <c r="E163" i="41"/>
  <c r="E164" i="41"/>
  <c r="E165" i="41"/>
  <c r="E166" i="41"/>
  <c r="E167" i="41"/>
  <c r="E168" i="41"/>
  <c r="E169" i="41"/>
  <c r="E170" i="41"/>
  <c r="E171" i="41"/>
  <c r="E172" i="41"/>
  <c r="E173" i="41"/>
  <c r="E174" i="41"/>
  <c r="E175" i="41"/>
  <c r="E176" i="41"/>
  <c r="E177" i="41"/>
  <c r="E178" i="41"/>
  <c r="E179" i="41"/>
  <c r="E180" i="41"/>
  <c r="E181" i="41"/>
  <c r="E182" i="41"/>
  <c r="E183" i="41"/>
  <c r="E184" i="41"/>
  <c r="E185" i="41"/>
  <c r="E186" i="41"/>
  <c r="E187" i="41"/>
  <c r="E188" i="41"/>
  <c r="E189" i="41"/>
  <c r="E190" i="41"/>
  <c r="E191" i="41"/>
  <c r="E192" i="41"/>
  <c r="E193" i="41"/>
  <c r="E194" i="41"/>
  <c r="E195" i="41"/>
  <c r="E196" i="41"/>
  <c r="E197" i="41"/>
  <c r="E198" i="41"/>
  <c r="E199" i="41"/>
  <c r="E200" i="41"/>
  <c r="E201" i="41"/>
  <c r="E202" i="41"/>
  <c r="E203" i="41"/>
  <c r="E204" i="41"/>
  <c r="E205" i="41"/>
  <c r="E206" i="41"/>
  <c r="E207" i="41"/>
  <c r="E208" i="41"/>
  <c r="E209" i="41"/>
  <c r="E210" i="41"/>
  <c r="E211" i="41"/>
  <c r="E212" i="41"/>
  <c r="E213" i="41"/>
  <c r="E214" i="41"/>
  <c r="E215" i="41"/>
  <c r="E216" i="41"/>
  <c r="E217" i="41"/>
  <c r="E218" i="41"/>
  <c r="E219" i="41"/>
  <c r="E220" i="41"/>
  <c r="E221" i="41"/>
  <c r="E222" i="41"/>
  <c r="E223" i="41"/>
  <c r="E224" i="41"/>
  <c r="E225" i="41"/>
  <c r="E226" i="41"/>
  <c r="E227" i="41"/>
  <c r="E228" i="41"/>
  <c r="E229" i="41"/>
  <c r="E230" i="41"/>
  <c r="E231" i="41"/>
  <c r="E232" i="41"/>
  <c r="E233" i="41"/>
  <c r="E234" i="41"/>
  <c r="E235" i="41"/>
  <c r="E236" i="41"/>
  <c r="E237" i="41"/>
  <c r="E238" i="41"/>
  <c r="E239" i="41"/>
  <c r="E240" i="41"/>
  <c r="E241" i="41"/>
  <c r="E242" i="41"/>
  <c r="E243" i="41"/>
  <c r="E244" i="41"/>
  <c r="E245" i="41"/>
  <c r="E246" i="41"/>
  <c r="E247" i="41"/>
  <c r="E248" i="41"/>
  <c r="E249" i="41"/>
  <c r="E250" i="41"/>
  <c r="E251" i="41"/>
  <c r="E252" i="41"/>
  <c r="E253" i="41"/>
  <c r="E254" i="41"/>
  <c r="E255" i="41"/>
  <c r="E256" i="41"/>
  <c r="E257" i="41"/>
  <c r="E258" i="41"/>
  <c r="E259" i="41"/>
  <c r="E260" i="41"/>
  <c r="E261" i="41"/>
  <c r="E262" i="41"/>
  <c r="E263" i="41"/>
  <c r="E264" i="41"/>
  <c r="E265" i="41"/>
  <c r="E266" i="41"/>
  <c r="E267" i="41"/>
  <c r="E268" i="41"/>
  <c r="E269" i="41"/>
  <c r="E270" i="41"/>
  <c r="E271" i="41"/>
  <c r="E272" i="41"/>
  <c r="E273" i="41"/>
  <c r="E274" i="41"/>
  <c r="E275" i="41"/>
  <c r="E276" i="41"/>
  <c r="E277" i="41"/>
  <c r="E278" i="41"/>
  <c r="E279" i="41"/>
  <c r="E280" i="41"/>
  <c r="E281" i="41"/>
  <c r="E282" i="41"/>
  <c r="E283" i="41"/>
  <c r="E284" i="41"/>
  <c r="E285" i="41"/>
  <c r="E286" i="41"/>
  <c r="E287" i="41"/>
  <c r="E288" i="41"/>
  <c r="E289" i="41"/>
  <c r="E290" i="41"/>
  <c r="E291" i="41"/>
  <c r="E292" i="41"/>
  <c r="E293" i="41"/>
  <c r="E294" i="41"/>
  <c r="E295" i="41"/>
  <c r="E296" i="41"/>
  <c r="E297" i="41"/>
  <c r="E298" i="41"/>
  <c r="E299" i="41"/>
  <c r="E300" i="41"/>
  <c r="E301" i="41"/>
  <c r="E302" i="41"/>
  <c r="E303" i="41"/>
  <c r="E304" i="41"/>
  <c r="E305" i="41"/>
  <c r="E306" i="41"/>
  <c r="E307" i="41"/>
  <c r="E308" i="41"/>
  <c r="E309" i="41"/>
  <c r="E310" i="41"/>
  <c r="E311" i="41"/>
  <c r="E312" i="41"/>
  <c r="E313" i="41"/>
  <c r="E314" i="41"/>
  <c r="E315" i="41"/>
  <c r="E316" i="41"/>
  <c r="E317" i="41"/>
  <c r="E318" i="41"/>
  <c r="E319" i="41"/>
  <c r="E320" i="41"/>
  <c r="E321" i="41"/>
  <c r="E322" i="41"/>
  <c r="E323" i="41"/>
  <c r="E324" i="41"/>
  <c r="E325" i="41"/>
  <c r="E326" i="41"/>
  <c r="E327" i="41"/>
  <c r="E328" i="41"/>
  <c r="E329" i="41"/>
  <c r="E330" i="41"/>
  <c r="E331" i="41"/>
  <c r="E332" i="41"/>
  <c r="E333" i="41"/>
  <c r="E334" i="41"/>
  <c r="E335" i="41"/>
  <c r="E336" i="41"/>
  <c r="E337" i="41"/>
  <c r="E338" i="41"/>
  <c r="E339" i="41"/>
  <c r="E340" i="41"/>
  <c r="E341" i="41"/>
  <c r="E342" i="41"/>
  <c r="E343" i="41"/>
  <c r="E344" i="41"/>
  <c r="E345" i="41"/>
  <c r="E346" i="41"/>
  <c r="E347" i="41"/>
  <c r="E348" i="41"/>
  <c r="E349" i="41"/>
  <c r="E350" i="41"/>
  <c r="E351" i="41"/>
  <c r="E352" i="41"/>
  <c r="E353" i="41"/>
  <c r="E354" i="41"/>
  <c r="E355" i="41"/>
  <c r="E356" i="41"/>
  <c r="E357" i="41"/>
  <c r="E358" i="41"/>
  <c r="E359" i="41"/>
  <c r="E360" i="41"/>
  <c r="E361" i="41"/>
  <c r="E362" i="41"/>
  <c r="E363" i="41"/>
  <c r="E364" i="41"/>
  <c r="E365" i="41"/>
  <c r="E366" i="41"/>
  <c r="E367" i="41"/>
  <c r="E368" i="41"/>
  <c r="E369" i="41"/>
  <c r="E370" i="41"/>
  <c r="E371" i="41"/>
  <c r="E372" i="41"/>
  <c r="E373" i="41"/>
  <c r="E374" i="41"/>
  <c r="E375" i="41"/>
  <c r="E376" i="41"/>
  <c r="E377" i="41"/>
  <c r="E378" i="41"/>
  <c r="E379" i="41"/>
  <c r="E380" i="41"/>
  <c r="E381" i="41"/>
  <c r="E382" i="41"/>
  <c r="E383" i="41"/>
  <c r="E384" i="41"/>
  <c r="E385" i="41"/>
  <c r="E386" i="41"/>
  <c r="E387" i="41"/>
  <c r="E388" i="41"/>
  <c r="E389" i="41"/>
  <c r="E390" i="41"/>
  <c r="E391" i="41"/>
  <c r="E392" i="41"/>
  <c r="E393" i="41"/>
  <c r="E394" i="41"/>
  <c r="E395" i="41"/>
  <c r="E396" i="41"/>
  <c r="E397" i="41"/>
  <c r="E398" i="41"/>
  <c r="E399" i="41"/>
  <c r="E400" i="41"/>
  <c r="E401" i="41"/>
  <c r="E402" i="41"/>
  <c r="E403" i="41"/>
  <c r="E404" i="41"/>
  <c r="E405" i="41"/>
  <c r="E406" i="41"/>
  <c r="E407" i="41"/>
  <c r="E408" i="41"/>
  <c r="E409" i="41"/>
  <c r="E410" i="41"/>
  <c r="E411" i="41"/>
  <c r="E412" i="41"/>
  <c r="E413" i="41"/>
  <c r="E414" i="41"/>
  <c r="E415" i="41"/>
  <c r="E416" i="41"/>
  <c r="E417" i="41"/>
  <c r="E418" i="41"/>
  <c r="E419" i="41"/>
  <c r="E420" i="41"/>
  <c r="E421" i="41"/>
  <c r="E422" i="41"/>
  <c r="E423" i="41"/>
  <c r="E424" i="41"/>
  <c r="E425" i="41"/>
  <c r="E426" i="41"/>
  <c r="E427" i="41"/>
  <c r="E428" i="41"/>
  <c r="E429" i="41"/>
  <c r="E430" i="41"/>
  <c r="E431" i="41"/>
  <c r="E432" i="41"/>
  <c r="E433" i="41"/>
  <c r="E434" i="41"/>
  <c r="E435" i="41"/>
  <c r="E436" i="41"/>
  <c r="E437" i="41"/>
  <c r="E438" i="41"/>
  <c r="E439" i="41"/>
  <c r="E440" i="41"/>
  <c r="E441" i="41"/>
  <c r="E442" i="41"/>
  <c r="E443" i="41"/>
  <c r="E444" i="41"/>
  <c r="E445" i="41"/>
  <c r="E446" i="41"/>
  <c r="E447" i="41"/>
  <c r="E448" i="41"/>
  <c r="E449" i="41"/>
  <c r="E450" i="41"/>
  <c r="E451" i="41"/>
  <c r="E452" i="41"/>
  <c r="E453" i="41"/>
  <c r="E454" i="41"/>
  <c r="E455" i="41"/>
  <c r="E456" i="41"/>
  <c r="E457" i="41"/>
  <c r="E458" i="41"/>
  <c r="E459" i="41"/>
  <c r="E460" i="41"/>
  <c r="E461" i="41"/>
  <c r="E462" i="41"/>
  <c r="E463" i="41"/>
  <c r="E464" i="41"/>
  <c r="E465" i="41"/>
  <c r="E466" i="41"/>
  <c r="E467" i="41"/>
  <c r="E468" i="41"/>
  <c r="E469" i="41"/>
  <c r="E470" i="41"/>
  <c r="E471" i="41"/>
  <c r="E472" i="41"/>
  <c r="E473" i="41"/>
  <c r="E474" i="41"/>
  <c r="E475" i="41"/>
  <c r="E476" i="41"/>
  <c r="E477" i="41"/>
  <c r="E478" i="41"/>
  <c r="E479" i="41"/>
  <c r="E480" i="41"/>
  <c r="E481" i="41"/>
  <c r="E482" i="41"/>
  <c r="E483" i="41"/>
  <c r="E484" i="41"/>
  <c r="E485" i="41"/>
  <c r="E486" i="41"/>
  <c r="E487" i="41"/>
  <c r="E488" i="41"/>
  <c r="E489" i="41"/>
  <c r="E490" i="41"/>
  <c r="E491" i="41"/>
  <c r="E492" i="41"/>
  <c r="E493" i="41"/>
  <c r="E494" i="41"/>
  <c r="E495" i="41"/>
  <c r="E496" i="41"/>
  <c r="E497" i="41"/>
  <c r="E498" i="41"/>
  <c r="E499" i="41"/>
  <c r="E500" i="41"/>
  <c r="E501" i="41"/>
  <c r="E502" i="41"/>
  <c r="E503" i="41"/>
  <c r="E504" i="41"/>
  <c r="E505" i="41"/>
  <c r="E506" i="41"/>
  <c r="E507" i="41"/>
  <c r="E508" i="41"/>
  <c r="E509" i="41"/>
  <c r="E510" i="41"/>
  <c r="E511" i="41"/>
  <c r="E512" i="41"/>
  <c r="E513" i="41"/>
  <c r="E514" i="41"/>
  <c r="E515" i="41"/>
  <c r="E516" i="41"/>
  <c r="E517" i="41"/>
  <c r="E518" i="41"/>
  <c r="E519" i="41"/>
  <c r="E520" i="41"/>
  <c r="E521" i="41"/>
  <c r="E522" i="41"/>
  <c r="E523" i="41"/>
  <c r="E524" i="41"/>
  <c r="E525" i="41"/>
  <c r="E526" i="41"/>
  <c r="E527" i="41"/>
  <c r="E528" i="41"/>
  <c r="E529" i="41"/>
  <c r="E530" i="41"/>
  <c r="E531" i="41"/>
  <c r="E532" i="41"/>
  <c r="E533" i="41"/>
  <c r="E534" i="41"/>
  <c r="E535" i="41"/>
  <c r="E536" i="41"/>
  <c r="E537" i="41"/>
  <c r="E538" i="41"/>
  <c r="E539" i="41"/>
  <c r="E540" i="41"/>
  <c r="E541" i="41"/>
  <c r="E542" i="41"/>
  <c r="E543" i="41"/>
  <c r="E544" i="41"/>
  <c r="E545" i="41"/>
  <c r="E546" i="41"/>
  <c r="E547" i="41"/>
  <c r="E548" i="41"/>
  <c r="E549" i="41"/>
  <c r="E550" i="41"/>
  <c r="E551" i="41"/>
  <c r="E552" i="41"/>
  <c r="E553" i="41"/>
  <c r="E554" i="41"/>
  <c r="E555" i="41"/>
  <c r="E556" i="41"/>
  <c r="E557" i="41"/>
  <c r="E558" i="41"/>
  <c r="E559" i="41"/>
  <c r="E560" i="41"/>
  <c r="E561" i="41"/>
  <c r="E562" i="41"/>
  <c r="E563" i="41"/>
  <c r="E564" i="41"/>
  <c r="E565" i="41"/>
  <c r="E566" i="41"/>
  <c r="E567" i="41"/>
  <c r="E568" i="41"/>
  <c r="E569" i="41"/>
  <c r="E570" i="41"/>
  <c r="E571" i="41"/>
  <c r="E572" i="41"/>
  <c r="E573" i="41"/>
  <c r="E574" i="41"/>
  <c r="E575" i="41"/>
  <c r="E576" i="41"/>
  <c r="E577" i="41"/>
  <c r="E578" i="41"/>
  <c r="E579" i="41"/>
  <c r="E580" i="41"/>
  <c r="E581" i="41"/>
  <c r="E582" i="41"/>
  <c r="E583" i="41"/>
  <c r="E584" i="41"/>
  <c r="E585" i="41"/>
  <c r="E586" i="41"/>
  <c r="E587" i="41"/>
  <c r="E588" i="41"/>
  <c r="E589" i="41"/>
  <c r="E590" i="41"/>
  <c r="E591" i="41"/>
  <c r="E592" i="41"/>
  <c r="E593" i="41"/>
  <c r="E594" i="41"/>
  <c r="E595" i="41"/>
  <c r="E596" i="41"/>
  <c r="E597" i="41"/>
  <c r="E598" i="41"/>
  <c r="E599" i="41"/>
  <c r="E600" i="41"/>
  <c r="E601" i="41"/>
  <c r="E602" i="41"/>
  <c r="E603" i="41"/>
  <c r="E604" i="41"/>
  <c r="E605" i="41"/>
  <c r="E606" i="41"/>
  <c r="E607" i="41"/>
  <c r="E608" i="41"/>
  <c r="E609" i="41"/>
  <c r="E610" i="41"/>
  <c r="E611" i="41"/>
  <c r="E612" i="41"/>
  <c r="E613" i="41"/>
  <c r="E614" i="41"/>
  <c r="E615" i="41"/>
  <c r="E616" i="41"/>
  <c r="E617" i="41"/>
  <c r="E618" i="41"/>
  <c r="E619" i="41"/>
  <c r="E620" i="41"/>
  <c r="E621" i="41"/>
  <c r="E622" i="41"/>
  <c r="E623" i="41"/>
  <c r="E624" i="41"/>
  <c r="E625" i="41"/>
  <c r="E626" i="41"/>
  <c r="E627" i="41"/>
  <c r="E628" i="41"/>
  <c r="E629" i="41"/>
  <c r="E630" i="41"/>
  <c r="E631" i="41"/>
  <c r="E632" i="41"/>
  <c r="E633" i="41"/>
  <c r="E634" i="41"/>
  <c r="E635" i="41"/>
  <c r="E636" i="41"/>
  <c r="E637" i="41"/>
  <c r="E638" i="41"/>
  <c r="E639" i="41"/>
  <c r="E640" i="41"/>
  <c r="E641" i="41"/>
  <c r="E642" i="41"/>
  <c r="E643" i="41"/>
  <c r="E644" i="41"/>
  <c r="E645" i="41"/>
  <c r="E646" i="41"/>
  <c r="E647" i="41"/>
  <c r="E648" i="41"/>
  <c r="E649" i="41"/>
  <c r="E650" i="41"/>
  <c r="E651" i="41"/>
  <c r="E652" i="41"/>
  <c r="E653" i="41"/>
  <c r="E654" i="41"/>
  <c r="E655" i="41"/>
  <c r="E656" i="41"/>
  <c r="E657" i="41"/>
  <c r="E658" i="41"/>
  <c r="E659" i="41"/>
  <c r="E660" i="41"/>
  <c r="E661" i="41"/>
  <c r="E662" i="41"/>
  <c r="E663" i="41"/>
  <c r="E664" i="41"/>
  <c r="E665" i="41"/>
  <c r="E666" i="41"/>
  <c r="E667" i="41"/>
  <c r="E668" i="41"/>
  <c r="E669" i="41"/>
  <c r="E670" i="41"/>
  <c r="E671" i="41"/>
  <c r="E672" i="41"/>
  <c r="E673" i="41"/>
  <c r="E674" i="41"/>
  <c r="E675" i="41"/>
  <c r="E676" i="41"/>
  <c r="E677" i="41"/>
  <c r="E678" i="41"/>
  <c r="E679" i="41"/>
  <c r="E680" i="41"/>
  <c r="E681" i="41"/>
  <c r="E682" i="41"/>
  <c r="E683" i="41"/>
  <c r="E684" i="41"/>
  <c r="E685" i="41"/>
  <c r="E686" i="41"/>
  <c r="E687" i="41"/>
  <c r="E688" i="41"/>
  <c r="E689" i="41"/>
  <c r="E690" i="41"/>
  <c r="E691" i="41"/>
  <c r="E692" i="41"/>
  <c r="E693" i="41"/>
  <c r="E694" i="41"/>
  <c r="E695" i="41"/>
  <c r="E696" i="41"/>
  <c r="E697" i="41"/>
  <c r="E698" i="41"/>
  <c r="E699" i="41"/>
  <c r="E700" i="41"/>
  <c r="E701" i="41"/>
  <c r="E702" i="41"/>
  <c r="E703" i="41"/>
  <c r="E704" i="41"/>
  <c r="E705" i="41"/>
  <c r="E706" i="41"/>
  <c r="E707" i="41"/>
  <c r="E708" i="41"/>
  <c r="E709" i="41"/>
  <c r="E710" i="41"/>
  <c r="E711" i="41"/>
  <c r="E712" i="41"/>
  <c r="E713" i="41"/>
  <c r="E714" i="41"/>
  <c r="E715" i="41"/>
  <c r="E716" i="41"/>
  <c r="E717" i="41"/>
  <c r="E718" i="41"/>
  <c r="E719" i="41"/>
  <c r="E720" i="41"/>
  <c r="E721" i="41"/>
  <c r="E722" i="41"/>
  <c r="E723" i="41"/>
  <c r="E724" i="41"/>
  <c r="E725" i="41"/>
  <c r="E726" i="41"/>
  <c r="E727" i="41"/>
  <c r="E728" i="41"/>
  <c r="E729" i="41"/>
  <c r="E730" i="41"/>
  <c r="E731" i="41"/>
  <c r="E732" i="41"/>
  <c r="E733" i="41"/>
  <c r="E734" i="41"/>
  <c r="E735" i="41"/>
  <c r="E736" i="41"/>
  <c r="E737" i="41"/>
  <c r="E738" i="41"/>
  <c r="E739" i="41"/>
  <c r="E740" i="41"/>
  <c r="E741" i="41"/>
  <c r="E742" i="41"/>
  <c r="E743" i="41"/>
  <c r="E744" i="41"/>
  <c r="E745" i="41"/>
  <c r="E746" i="41"/>
  <c r="E747" i="41"/>
  <c r="E748" i="41"/>
  <c r="E749" i="41"/>
  <c r="E750" i="41"/>
  <c r="E751" i="41"/>
  <c r="E752" i="41"/>
  <c r="E753" i="41"/>
  <c r="E754" i="41"/>
  <c r="E755" i="41"/>
  <c r="E756" i="41"/>
  <c r="E757" i="41"/>
  <c r="E758" i="41"/>
  <c r="E759" i="41"/>
  <c r="E760" i="41"/>
  <c r="E761" i="41"/>
  <c r="E762" i="41"/>
  <c r="E763" i="41"/>
  <c r="E764" i="41"/>
  <c r="E765" i="41"/>
  <c r="E766" i="41"/>
  <c r="E767" i="41"/>
  <c r="E768" i="41"/>
  <c r="E769" i="41"/>
  <c r="E770" i="41"/>
  <c r="E771" i="41"/>
  <c r="E772" i="41"/>
  <c r="E773" i="41"/>
  <c r="E774" i="41"/>
  <c r="E775" i="41"/>
  <c r="E776" i="41"/>
  <c r="E777" i="41"/>
  <c r="E778" i="41"/>
  <c r="E779" i="41"/>
  <c r="E780" i="41"/>
  <c r="E781" i="41"/>
  <c r="E782" i="41"/>
  <c r="E783" i="41"/>
  <c r="E784" i="41"/>
  <c r="E785" i="41"/>
  <c r="E786" i="41"/>
  <c r="E787" i="41"/>
  <c r="E788" i="41"/>
  <c r="E789" i="41"/>
  <c r="E790" i="41"/>
  <c r="E791" i="41"/>
  <c r="E792" i="41"/>
  <c r="E793" i="41"/>
  <c r="E794" i="41"/>
  <c r="E795" i="41"/>
  <c r="E796" i="41"/>
  <c r="E797" i="41"/>
  <c r="E798" i="41"/>
  <c r="E799" i="41"/>
  <c r="E800" i="41"/>
  <c r="E801" i="41"/>
  <c r="E802" i="41"/>
  <c r="E803" i="41"/>
  <c r="E804" i="41"/>
  <c r="E805" i="41"/>
  <c r="E806" i="41"/>
  <c r="E807" i="41"/>
  <c r="E808" i="41"/>
  <c r="E809" i="41"/>
  <c r="E810" i="41"/>
  <c r="E811" i="41"/>
  <c r="E812" i="41"/>
  <c r="E813" i="41"/>
  <c r="E814" i="41"/>
  <c r="E815" i="41"/>
  <c r="E816" i="41"/>
  <c r="E817" i="41"/>
  <c r="E818" i="41"/>
  <c r="E819" i="41"/>
  <c r="E820" i="41"/>
  <c r="E821" i="41"/>
  <c r="E822" i="41"/>
  <c r="E823" i="41"/>
  <c r="E824" i="41"/>
  <c r="E825" i="41"/>
  <c r="E826" i="41"/>
  <c r="E827" i="41"/>
  <c r="E828" i="41"/>
  <c r="E829" i="41"/>
  <c r="E830" i="41"/>
  <c r="E831" i="41"/>
  <c r="E832" i="41"/>
  <c r="E833" i="41"/>
  <c r="E834" i="41"/>
  <c r="E835" i="41"/>
  <c r="E836" i="41"/>
  <c r="E837" i="41"/>
  <c r="E838" i="41"/>
  <c r="E839" i="41"/>
  <c r="E840" i="41"/>
  <c r="E841" i="41"/>
  <c r="E842" i="41"/>
  <c r="E843" i="41"/>
  <c r="E844" i="41"/>
  <c r="E845" i="41"/>
  <c r="E846" i="41"/>
  <c r="E847" i="41"/>
  <c r="E848" i="41"/>
  <c r="E849" i="41"/>
  <c r="E850" i="41"/>
  <c r="E851" i="41"/>
  <c r="E852" i="41"/>
  <c r="E853" i="41"/>
  <c r="E854" i="41"/>
  <c r="E855" i="41"/>
  <c r="E856" i="41"/>
  <c r="E857" i="41"/>
  <c r="E858" i="41"/>
  <c r="E859" i="41"/>
  <c r="E860" i="41"/>
  <c r="E861" i="41"/>
  <c r="E862" i="41"/>
  <c r="E863" i="41"/>
  <c r="E864" i="41"/>
  <c r="E865" i="41"/>
  <c r="E866" i="41"/>
  <c r="E867" i="41"/>
  <c r="E868" i="41"/>
  <c r="E869" i="41"/>
  <c r="E870" i="41"/>
  <c r="E871" i="41"/>
  <c r="E872" i="41"/>
  <c r="E873" i="41"/>
  <c r="E874" i="41"/>
  <c r="E875" i="41"/>
  <c r="E876" i="41"/>
  <c r="E877" i="41"/>
  <c r="E878" i="41"/>
  <c r="E879" i="41"/>
  <c r="E880" i="41"/>
  <c r="E881" i="41"/>
  <c r="E882" i="41"/>
  <c r="E883" i="41"/>
  <c r="E884" i="41"/>
  <c r="E885" i="41"/>
  <c r="E886" i="41"/>
  <c r="E887" i="41"/>
  <c r="E888" i="41"/>
  <c r="E889" i="41"/>
  <c r="E890" i="41"/>
  <c r="E891" i="41"/>
  <c r="E892" i="41"/>
  <c r="E893" i="41"/>
  <c r="E894" i="41"/>
  <c r="E895" i="41"/>
  <c r="E896" i="41"/>
  <c r="E897" i="41"/>
  <c r="E898" i="41"/>
  <c r="E899" i="41"/>
  <c r="E900" i="41"/>
  <c r="E901" i="41"/>
  <c r="E902" i="41"/>
  <c r="E903" i="41"/>
  <c r="E904" i="41"/>
  <c r="E905" i="41"/>
  <c r="E906" i="41"/>
  <c r="E907" i="41"/>
  <c r="E908" i="41"/>
  <c r="E909" i="41"/>
  <c r="E910" i="41"/>
  <c r="E911" i="41"/>
  <c r="E912" i="41"/>
  <c r="E913" i="41"/>
  <c r="E914" i="41"/>
  <c r="E915" i="41"/>
  <c r="E916" i="41"/>
  <c r="E917" i="41"/>
  <c r="E918" i="41"/>
  <c r="E919" i="41"/>
  <c r="E920" i="41"/>
  <c r="E921" i="41"/>
  <c r="E922" i="41"/>
  <c r="E923" i="41"/>
  <c r="E924" i="41"/>
  <c r="E925" i="41"/>
  <c r="E926" i="41"/>
  <c r="E927" i="41"/>
  <c r="E928" i="41"/>
  <c r="E929" i="41"/>
  <c r="E930" i="41"/>
  <c r="E931" i="41"/>
  <c r="E932" i="41"/>
  <c r="E933" i="41"/>
  <c r="E934" i="41"/>
  <c r="E935" i="41"/>
  <c r="E936" i="41"/>
  <c r="E937" i="41"/>
  <c r="E938" i="41"/>
  <c r="E939" i="41"/>
  <c r="E940" i="41"/>
  <c r="E941" i="41"/>
  <c r="E942" i="41"/>
  <c r="E943" i="41"/>
  <c r="E944" i="41"/>
  <c r="E945" i="41"/>
  <c r="E946" i="41"/>
  <c r="E947" i="41"/>
  <c r="E948" i="41"/>
  <c r="E949" i="41"/>
  <c r="E950" i="41"/>
  <c r="E951" i="41"/>
  <c r="E952" i="41"/>
  <c r="E953" i="41"/>
  <c r="E954" i="41"/>
  <c r="E955" i="41"/>
  <c r="E956" i="41"/>
  <c r="E957" i="41"/>
  <c r="E958" i="41"/>
  <c r="E959" i="41"/>
  <c r="E960" i="41"/>
  <c r="E961" i="41"/>
  <c r="E962" i="41"/>
  <c r="E963" i="41"/>
  <c r="E964" i="41"/>
  <c r="E965" i="41"/>
  <c r="E966" i="41"/>
  <c r="E967" i="41"/>
  <c r="E968" i="41"/>
  <c r="E969" i="41"/>
  <c r="E970" i="41"/>
  <c r="E971" i="41"/>
  <c r="E972" i="41"/>
  <c r="E973" i="41"/>
  <c r="E974" i="41"/>
  <c r="E975" i="41"/>
  <c r="E976" i="41"/>
  <c r="E977" i="41"/>
  <c r="E978" i="41"/>
  <c r="E979" i="41"/>
  <c r="E980" i="41"/>
  <c r="E981" i="41"/>
  <c r="E982" i="41"/>
  <c r="E983" i="41"/>
  <c r="E984" i="41"/>
  <c r="E985" i="41"/>
  <c r="E986" i="41"/>
  <c r="E987" i="41"/>
  <c r="E988" i="41"/>
  <c r="E989" i="41"/>
  <c r="E990" i="41"/>
  <c r="E991" i="41"/>
  <c r="E992" i="41"/>
  <c r="E993" i="41"/>
  <c r="E994" i="41"/>
  <c r="E995" i="41"/>
  <c r="E996" i="41"/>
  <c r="E997" i="41"/>
  <c r="E998" i="41"/>
  <c r="E999" i="41"/>
  <c r="E1000" i="41"/>
  <c r="E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105" i="41"/>
  <c r="D106" i="41"/>
  <c r="D107" i="41"/>
  <c r="D108" i="41"/>
  <c r="D109" i="41"/>
  <c r="D110" i="41"/>
  <c r="D111" i="41"/>
  <c r="D112" i="41"/>
  <c r="D113" i="41"/>
  <c r="D114" i="41"/>
  <c r="D115" i="41"/>
  <c r="D116" i="41"/>
  <c r="D117" i="41"/>
  <c r="D118" i="41"/>
  <c r="D119" i="41"/>
  <c r="D120" i="41"/>
  <c r="D121" i="41"/>
  <c r="D122" i="41"/>
  <c r="D123" i="41"/>
  <c r="D124" i="41"/>
  <c r="D125" i="41"/>
  <c r="D126" i="41"/>
  <c r="D127" i="41"/>
  <c r="D128" i="41"/>
  <c r="D129" i="41"/>
  <c r="D130" i="41"/>
  <c r="D131" i="41"/>
  <c r="D132" i="41"/>
  <c r="D133" i="41"/>
  <c r="D134" i="41"/>
  <c r="D135" i="41"/>
  <c r="D136" i="41"/>
  <c r="D137" i="41"/>
  <c r="D138" i="41"/>
  <c r="D139" i="41"/>
  <c r="D140" i="41"/>
  <c r="D141" i="41"/>
  <c r="D142" i="41"/>
  <c r="D143" i="41"/>
  <c r="D144" i="41"/>
  <c r="D145" i="41"/>
  <c r="D146" i="41"/>
  <c r="D147" i="41"/>
  <c r="D148" i="41"/>
  <c r="D149" i="41"/>
  <c r="D150" i="41"/>
  <c r="D151" i="41"/>
  <c r="D152" i="41"/>
  <c r="D153" i="41"/>
  <c r="D154" i="41"/>
  <c r="D155" i="41"/>
  <c r="D156" i="41"/>
  <c r="D157" i="41"/>
  <c r="D158" i="41"/>
  <c r="D159" i="41"/>
  <c r="D160" i="41"/>
  <c r="D161" i="41"/>
  <c r="D162" i="41"/>
  <c r="D163" i="41"/>
  <c r="D164" i="41"/>
  <c r="D165" i="41"/>
  <c r="D166" i="41"/>
  <c r="D167" i="41"/>
  <c r="D168" i="41"/>
  <c r="D169" i="41"/>
  <c r="D170" i="41"/>
  <c r="D171" i="41"/>
  <c r="D172" i="41"/>
  <c r="D173" i="41"/>
  <c r="D174" i="41"/>
  <c r="D175" i="41"/>
  <c r="D176" i="41"/>
  <c r="D177" i="41"/>
  <c r="D178" i="41"/>
  <c r="D179" i="41"/>
  <c r="D180" i="41"/>
  <c r="D181" i="41"/>
  <c r="D182" i="41"/>
  <c r="D183" i="41"/>
  <c r="D184" i="41"/>
  <c r="D185" i="41"/>
  <c r="D186" i="41"/>
  <c r="D187" i="41"/>
  <c r="D188" i="41"/>
  <c r="D189" i="41"/>
  <c r="D190" i="41"/>
  <c r="D191" i="41"/>
  <c r="D192" i="41"/>
  <c r="D193" i="41"/>
  <c r="D194" i="41"/>
  <c r="D195" i="41"/>
  <c r="D196" i="41"/>
  <c r="D197" i="41"/>
  <c r="D198" i="41"/>
  <c r="D199" i="41"/>
  <c r="D200" i="41"/>
  <c r="D201" i="41"/>
  <c r="D202" i="41"/>
  <c r="D203" i="41"/>
  <c r="D204" i="41"/>
  <c r="D205" i="41"/>
  <c r="D206" i="41"/>
  <c r="D207" i="41"/>
  <c r="D208" i="41"/>
  <c r="D209" i="41"/>
  <c r="D210" i="41"/>
  <c r="D211" i="41"/>
  <c r="D212" i="41"/>
  <c r="D213" i="41"/>
  <c r="D214" i="41"/>
  <c r="D215" i="41"/>
  <c r="D216" i="41"/>
  <c r="D217" i="41"/>
  <c r="D218" i="41"/>
  <c r="D219" i="41"/>
  <c r="D220" i="41"/>
  <c r="D221" i="41"/>
  <c r="D222" i="41"/>
  <c r="D223" i="41"/>
  <c r="D224" i="41"/>
  <c r="D225" i="41"/>
  <c r="D226" i="41"/>
  <c r="D227" i="41"/>
  <c r="D228" i="41"/>
  <c r="D229" i="41"/>
  <c r="D230" i="41"/>
  <c r="D231" i="41"/>
  <c r="D232" i="41"/>
  <c r="D233" i="41"/>
  <c r="D234" i="41"/>
  <c r="D235" i="41"/>
  <c r="D236" i="41"/>
  <c r="D237" i="41"/>
  <c r="D238" i="41"/>
  <c r="D239" i="41"/>
  <c r="D240" i="41"/>
  <c r="D241" i="41"/>
  <c r="D242" i="41"/>
  <c r="D243" i="41"/>
  <c r="D244" i="41"/>
  <c r="D245" i="41"/>
  <c r="D246" i="41"/>
  <c r="D247" i="41"/>
  <c r="D248" i="41"/>
  <c r="D249" i="41"/>
  <c r="D250" i="41"/>
  <c r="D251" i="41"/>
  <c r="D252" i="41"/>
  <c r="D253" i="41"/>
  <c r="D254" i="41"/>
  <c r="D255" i="41"/>
  <c r="D256" i="41"/>
  <c r="D257" i="41"/>
  <c r="D258" i="41"/>
  <c r="D259" i="41"/>
  <c r="D260" i="41"/>
  <c r="D261" i="41"/>
  <c r="D262" i="41"/>
  <c r="D263" i="41"/>
  <c r="D264" i="41"/>
  <c r="D265" i="41"/>
  <c r="D266" i="41"/>
  <c r="D267" i="41"/>
  <c r="D268" i="41"/>
  <c r="D269" i="41"/>
  <c r="D270" i="41"/>
  <c r="D271" i="41"/>
  <c r="D272" i="41"/>
  <c r="D273" i="41"/>
  <c r="D274" i="41"/>
  <c r="D275" i="41"/>
  <c r="D276" i="41"/>
  <c r="D277" i="41"/>
  <c r="D278" i="41"/>
  <c r="D279" i="41"/>
  <c r="D280" i="41"/>
  <c r="D281" i="41"/>
  <c r="D282" i="41"/>
  <c r="D283" i="41"/>
  <c r="D284" i="41"/>
  <c r="D285" i="41"/>
  <c r="D286" i="41"/>
  <c r="D287" i="41"/>
  <c r="D288" i="41"/>
  <c r="D289" i="41"/>
  <c r="D290" i="41"/>
  <c r="D291" i="41"/>
  <c r="D292" i="41"/>
  <c r="D293" i="41"/>
  <c r="D294" i="41"/>
  <c r="D295" i="41"/>
  <c r="D296" i="41"/>
  <c r="D297" i="41"/>
  <c r="D298" i="41"/>
  <c r="D299" i="41"/>
  <c r="D300" i="41"/>
  <c r="D301" i="41"/>
  <c r="D302" i="41"/>
  <c r="D303" i="41"/>
  <c r="D304" i="41"/>
  <c r="D305" i="41"/>
  <c r="D306" i="41"/>
  <c r="D307" i="41"/>
  <c r="D308" i="41"/>
  <c r="D309" i="41"/>
  <c r="D310" i="41"/>
  <c r="D311" i="41"/>
  <c r="D312" i="41"/>
  <c r="D313" i="41"/>
  <c r="D314" i="41"/>
  <c r="D315" i="41"/>
  <c r="D316" i="41"/>
  <c r="D317" i="41"/>
  <c r="D318" i="41"/>
  <c r="D319" i="41"/>
  <c r="D320" i="41"/>
  <c r="D321" i="41"/>
  <c r="D322" i="41"/>
  <c r="D323" i="41"/>
  <c r="D324" i="41"/>
  <c r="D325" i="41"/>
  <c r="D326" i="41"/>
  <c r="D327" i="41"/>
  <c r="D328" i="41"/>
  <c r="D329" i="41"/>
  <c r="D330" i="41"/>
  <c r="D331" i="41"/>
  <c r="D332" i="41"/>
  <c r="D333" i="41"/>
  <c r="D334" i="41"/>
  <c r="D335" i="41"/>
  <c r="D336" i="41"/>
  <c r="D337" i="41"/>
  <c r="D338" i="41"/>
  <c r="D339" i="41"/>
  <c r="D340" i="41"/>
  <c r="D341" i="41"/>
  <c r="D342" i="41"/>
  <c r="D343" i="41"/>
  <c r="D344" i="41"/>
  <c r="D345" i="41"/>
  <c r="D346" i="41"/>
  <c r="D347" i="41"/>
  <c r="D348" i="41"/>
  <c r="D349" i="41"/>
  <c r="D350" i="41"/>
  <c r="D351" i="41"/>
  <c r="D352" i="41"/>
  <c r="D353" i="41"/>
  <c r="D354" i="41"/>
  <c r="D355" i="41"/>
  <c r="D356" i="41"/>
  <c r="D357" i="41"/>
  <c r="D358" i="41"/>
  <c r="D359" i="41"/>
  <c r="D360" i="41"/>
  <c r="D361" i="41"/>
  <c r="D362" i="41"/>
  <c r="D363" i="41"/>
  <c r="D364" i="41"/>
  <c r="D365" i="41"/>
  <c r="D366" i="41"/>
  <c r="D367" i="41"/>
  <c r="D368" i="41"/>
  <c r="D369" i="41"/>
  <c r="D370" i="41"/>
  <c r="D371" i="41"/>
  <c r="D372" i="41"/>
  <c r="D373" i="41"/>
  <c r="D374" i="41"/>
  <c r="D375" i="41"/>
  <c r="D376" i="41"/>
  <c r="D377" i="41"/>
  <c r="D378" i="41"/>
  <c r="D379" i="41"/>
  <c r="D380" i="41"/>
  <c r="D381" i="41"/>
  <c r="D382" i="41"/>
  <c r="D383" i="41"/>
  <c r="D384" i="41"/>
  <c r="D385" i="41"/>
  <c r="D386" i="41"/>
  <c r="D387" i="41"/>
  <c r="D388" i="41"/>
  <c r="D389" i="41"/>
  <c r="D390" i="41"/>
  <c r="D391" i="41"/>
  <c r="D392" i="41"/>
  <c r="D393" i="41"/>
  <c r="D394" i="41"/>
  <c r="D395" i="41"/>
  <c r="D396" i="41"/>
  <c r="D397" i="41"/>
  <c r="D398" i="41"/>
  <c r="D399" i="41"/>
  <c r="D400" i="41"/>
  <c r="D401" i="41"/>
  <c r="D402" i="41"/>
  <c r="D403" i="41"/>
  <c r="D404" i="41"/>
  <c r="D405" i="41"/>
  <c r="D406" i="41"/>
  <c r="D407" i="41"/>
  <c r="D408" i="41"/>
  <c r="D409" i="41"/>
  <c r="D410" i="41"/>
  <c r="D411" i="41"/>
  <c r="D412" i="41"/>
  <c r="D413" i="41"/>
  <c r="D414" i="41"/>
  <c r="D415" i="41"/>
  <c r="D416" i="41"/>
  <c r="D417" i="41"/>
  <c r="D418" i="41"/>
  <c r="D419" i="41"/>
  <c r="D420" i="41"/>
  <c r="D421" i="41"/>
  <c r="D422" i="41"/>
  <c r="D423" i="41"/>
  <c r="D424" i="41"/>
  <c r="D425" i="41"/>
  <c r="D426" i="41"/>
  <c r="D427" i="41"/>
  <c r="D428" i="41"/>
  <c r="D429" i="41"/>
  <c r="D430" i="41"/>
  <c r="D431" i="41"/>
  <c r="D432" i="41"/>
  <c r="D433" i="41"/>
  <c r="D434" i="41"/>
  <c r="D435" i="41"/>
  <c r="D436" i="41"/>
  <c r="D437" i="41"/>
  <c r="D438" i="41"/>
  <c r="D439" i="41"/>
  <c r="D440" i="41"/>
  <c r="D441" i="41"/>
  <c r="D442" i="41"/>
  <c r="D443" i="41"/>
  <c r="D444" i="41"/>
  <c r="D445" i="41"/>
  <c r="D446" i="41"/>
  <c r="D447" i="41"/>
  <c r="D448" i="41"/>
  <c r="D449" i="41"/>
  <c r="D450" i="41"/>
  <c r="D451" i="41"/>
  <c r="D452" i="41"/>
  <c r="D453" i="41"/>
  <c r="D454" i="41"/>
  <c r="D455" i="41"/>
  <c r="D456" i="41"/>
  <c r="D457" i="41"/>
  <c r="D458" i="41"/>
  <c r="D459" i="41"/>
  <c r="D460" i="41"/>
  <c r="D461" i="41"/>
  <c r="D462" i="41"/>
  <c r="D463" i="41"/>
  <c r="D464" i="41"/>
  <c r="D465" i="41"/>
  <c r="D466" i="41"/>
  <c r="D467" i="41"/>
  <c r="D468" i="41"/>
  <c r="D469" i="41"/>
  <c r="D470" i="41"/>
  <c r="D471" i="41"/>
  <c r="D472" i="41"/>
  <c r="D473" i="41"/>
  <c r="D474" i="41"/>
  <c r="D475" i="41"/>
  <c r="D476" i="41"/>
  <c r="D477" i="41"/>
  <c r="D478" i="41"/>
  <c r="D479" i="41"/>
  <c r="D480" i="41"/>
  <c r="D481" i="41"/>
  <c r="D482" i="41"/>
  <c r="D483" i="41"/>
  <c r="D484" i="41"/>
  <c r="D485" i="41"/>
  <c r="D486" i="41"/>
  <c r="D487" i="41"/>
  <c r="D488" i="41"/>
  <c r="D489" i="41"/>
  <c r="D490" i="41"/>
  <c r="D491" i="41"/>
  <c r="D492" i="41"/>
  <c r="D493" i="41"/>
  <c r="D494" i="41"/>
  <c r="D495" i="41"/>
  <c r="D496" i="41"/>
  <c r="D497" i="41"/>
  <c r="D498" i="41"/>
  <c r="D499" i="41"/>
  <c r="D500" i="41"/>
  <c r="D501" i="41"/>
  <c r="D502" i="41"/>
  <c r="D503" i="41"/>
  <c r="D504" i="41"/>
  <c r="D505" i="41"/>
  <c r="D506" i="41"/>
  <c r="D507" i="41"/>
  <c r="D508" i="41"/>
  <c r="D509" i="41"/>
  <c r="D510" i="41"/>
  <c r="D511" i="41"/>
  <c r="D512" i="41"/>
  <c r="D513" i="41"/>
  <c r="D514" i="41"/>
  <c r="D515" i="41"/>
  <c r="D516" i="41"/>
  <c r="D517" i="41"/>
  <c r="D518" i="41"/>
  <c r="D519" i="41"/>
  <c r="D520" i="41"/>
  <c r="D521" i="41"/>
  <c r="D522" i="41"/>
  <c r="D523" i="41"/>
  <c r="D524" i="41"/>
  <c r="D525" i="41"/>
  <c r="D526" i="41"/>
  <c r="D527" i="41"/>
  <c r="D528" i="41"/>
  <c r="D529" i="41"/>
  <c r="D530" i="41"/>
  <c r="D531" i="41"/>
  <c r="D532" i="41"/>
  <c r="D533" i="41"/>
  <c r="D534" i="41"/>
  <c r="D535" i="41"/>
  <c r="D536" i="41"/>
  <c r="D537" i="41"/>
  <c r="D538" i="41"/>
  <c r="D539" i="41"/>
  <c r="D540" i="41"/>
  <c r="D541" i="41"/>
  <c r="D542" i="41"/>
  <c r="D543" i="41"/>
  <c r="D544" i="41"/>
  <c r="D545" i="41"/>
  <c r="D546" i="41"/>
  <c r="D547" i="41"/>
  <c r="D548" i="41"/>
  <c r="D549" i="41"/>
  <c r="D550" i="41"/>
  <c r="D551" i="41"/>
  <c r="D552" i="41"/>
  <c r="D553" i="41"/>
  <c r="D554" i="41"/>
  <c r="D555" i="41"/>
  <c r="D556" i="41"/>
  <c r="D557" i="41"/>
  <c r="D558" i="41"/>
  <c r="D559" i="41"/>
  <c r="D560" i="41"/>
  <c r="D561" i="41"/>
  <c r="D562" i="41"/>
  <c r="D563" i="41"/>
  <c r="D564" i="41"/>
  <c r="D565" i="41"/>
  <c r="D566" i="41"/>
  <c r="D567" i="41"/>
  <c r="D568" i="41"/>
  <c r="D569" i="41"/>
  <c r="D570" i="41"/>
  <c r="D571" i="41"/>
  <c r="D572" i="41"/>
  <c r="D573" i="41"/>
  <c r="D574" i="41"/>
  <c r="D575" i="41"/>
  <c r="D576" i="41"/>
  <c r="D577" i="41"/>
  <c r="D578" i="41"/>
  <c r="D579" i="41"/>
  <c r="D580" i="41"/>
  <c r="D581" i="41"/>
  <c r="D582" i="41"/>
  <c r="D583" i="41"/>
  <c r="D584" i="41"/>
  <c r="D585" i="41"/>
  <c r="D586" i="41"/>
  <c r="D587" i="41"/>
  <c r="D588" i="41"/>
  <c r="D589" i="41"/>
  <c r="D590" i="41"/>
  <c r="D591" i="41"/>
  <c r="D592" i="41"/>
  <c r="D593" i="41"/>
  <c r="D594" i="41"/>
  <c r="D595" i="41"/>
  <c r="D596" i="41"/>
  <c r="D597" i="41"/>
  <c r="D598" i="41"/>
  <c r="D599" i="41"/>
  <c r="D600" i="41"/>
  <c r="D601" i="41"/>
  <c r="D602" i="41"/>
  <c r="D603" i="41"/>
  <c r="D604" i="41"/>
  <c r="D605" i="41"/>
  <c r="D606" i="41"/>
  <c r="D607" i="41"/>
  <c r="D608" i="41"/>
  <c r="D609" i="41"/>
  <c r="D610" i="41"/>
  <c r="D611" i="41"/>
  <c r="D612" i="41"/>
  <c r="D613" i="41"/>
  <c r="D614" i="41"/>
  <c r="D615" i="41"/>
  <c r="D616" i="41"/>
  <c r="D617" i="41"/>
  <c r="D618" i="41"/>
  <c r="D619" i="41"/>
  <c r="D620" i="41"/>
  <c r="D621" i="41"/>
  <c r="D622" i="41"/>
  <c r="D623" i="41"/>
  <c r="D624" i="41"/>
  <c r="D625" i="41"/>
  <c r="D626" i="41"/>
  <c r="D627" i="41"/>
  <c r="D628" i="41"/>
  <c r="D629" i="41"/>
  <c r="D630" i="41"/>
  <c r="D631" i="41"/>
  <c r="D632" i="41"/>
  <c r="D633" i="41"/>
  <c r="D634" i="41"/>
  <c r="D635" i="41"/>
  <c r="D636" i="41"/>
  <c r="D637" i="41"/>
  <c r="D638" i="41"/>
  <c r="D639" i="41"/>
  <c r="D640" i="41"/>
  <c r="D641" i="41"/>
  <c r="D642" i="41"/>
  <c r="D643" i="41"/>
  <c r="D644" i="41"/>
  <c r="D645" i="41"/>
  <c r="D646" i="41"/>
  <c r="D647" i="41"/>
  <c r="D648" i="41"/>
  <c r="D649" i="41"/>
  <c r="D650" i="41"/>
  <c r="D651" i="41"/>
  <c r="D652" i="41"/>
  <c r="D653" i="41"/>
  <c r="D654" i="41"/>
  <c r="D655" i="41"/>
  <c r="D656" i="41"/>
  <c r="D657" i="41"/>
  <c r="D658" i="41"/>
  <c r="D659" i="41"/>
  <c r="D660" i="41"/>
  <c r="D661" i="41"/>
  <c r="D662" i="41"/>
  <c r="D663" i="41"/>
  <c r="D664" i="41"/>
  <c r="D665" i="41"/>
  <c r="D666" i="41"/>
  <c r="D667" i="41"/>
  <c r="D668" i="41"/>
  <c r="D669" i="41"/>
  <c r="D670" i="41"/>
  <c r="D671" i="41"/>
  <c r="D672" i="41"/>
  <c r="D673" i="41"/>
  <c r="D674" i="41"/>
  <c r="D675" i="41"/>
  <c r="D676" i="41"/>
  <c r="D677" i="41"/>
  <c r="D678" i="41"/>
  <c r="D679" i="41"/>
  <c r="D680" i="41"/>
  <c r="D681" i="41"/>
  <c r="D682" i="41"/>
  <c r="D683" i="41"/>
  <c r="D684" i="41"/>
  <c r="D685" i="41"/>
  <c r="D686" i="41"/>
  <c r="D687" i="41"/>
  <c r="D688" i="41"/>
  <c r="D689" i="41"/>
  <c r="D690" i="41"/>
  <c r="D691" i="41"/>
  <c r="D692" i="41"/>
  <c r="D693" i="41"/>
  <c r="D694" i="41"/>
  <c r="D695" i="41"/>
  <c r="D696" i="41"/>
  <c r="D697" i="41"/>
  <c r="D698" i="41"/>
  <c r="D699" i="41"/>
  <c r="D700" i="41"/>
  <c r="D701" i="41"/>
  <c r="D702" i="41"/>
  <c r="D703" i="41"/>
  <c r="D704" i="41"/>
  <c r="D705" i="41"/>
  <c r="D706" i="41"/>
  <c r="D707" i="41"/>
  <c r="D708" i="41"/>
  <c r="D709" i="41"/>
  <c r="D710" i="41"/>
  <c r="D711" i="41"/>
  <c r="D712" i="41"/>
  <c r="D713" i="41"/>
  <c r="D714" i="41"/>
  <c r="D715" i="41"/>
  <c r="D716" i="41"/>
  <c r="D717" i="41"/>
  <c r="D718" i="41"/>
  <c r="D719" i="41"/>
  <c r="D720" i="41"/>
  <c r="D721" i="41"/>
  <c r="D722" i="41"/>
  <c r="D723" i="41"/>
  <c r="D724" i="41"/>
  <c r="D725" i="41"/>
  <c r="D726" i="41"/>
  <c r="D727" i="41"/>
  <c r="D728" i="41"/>
  <c r="D729" i="41"/>
  <c r="D730" i="41"/>
  <c r="D731" i="41"/>
  <c r="D732" i="41"/>
  <c r="D733" i="41"/>
  <c r="D734" i="41"/>
  <c r="D735" i="41"/>
  <c r="D736" i="41"/>
  <c r="D737" i="41"/>
  <c r="D738" i="41"/>
  <c r="D739" i="41"/>
  <c r="D740" i="41"/>
  <c r="D741" i="41"/>
  <c r="D742" i="41"/>
  <c r="D743" i="41"/>
  <c r="D744" i="41"/>
  <c r="D745" i="41"/>
  <c r="D746" i="41"/>
  <c r="D747" i="41"/>
  <c r="D748" i="41"/>
  <c r="D749" i="41"/>
  <c r="D750" i="41"/>
  <c r="D751" i="41"/>
  <c r="D752" i="41"/>
  <c r="D753" i="41"/>
  <c r="D754" i="41"/>
  <c r="D755" i="41"/>
  <c r="D756" i="41"/>
  <c r="D757" i="41"/>
  <c r="D758" i="41"/>
  <c r="D759" i="41"/>
  <c r="D760" i="41"/>
  <c r="D761" i="41"/>
  <c r="D762" i="41"/>
  <c r="D763" i="41"/>
  <c r="D764" i="41"/>
  <c r="D765" i="41"/>
  <c r="D766" i="41"/>
  <c r="D767" i="41"/>
  <c r="D768" i="41"/>
  <c r="D769" i="41"/>
  <c r="D770" i="41"/>
  <c r="D771" i="41"/>
  <c r="D772" i="41"/>
  <c r="D773" i="41"/>
  <c r="D774" i="41"/>
  <c r="D775" i="41"/>
  <c r="D776" i="41"/>
  <c r="D777" i="41"/>
  <c r="D778" i="41"/>
  <c r="D779" i="41"/>
  <c r="D780" i="41"/>
  <c r="D781" i="41"/>
  <c r="D782" i="41"/>
  <c r="D783" i="41"/>
  <c r="D784" i="41"/>
  <c r="D785" i="41"/>
  <c r="D786" i="41"/>
  <c r="D787" i="41"/>
  <c r="D788" i="41"/>
  <c r="D789" i="41"/>
  <c r="D790" i="41"/>
  <c r="D791" i="41"/>
  <c r="D792" i="41"/>
  <c r="D793" i="41"/>
  <c r="D794" i="41"/>
  <c r="D795" i="41"/>
  <c r="D796" i="41"/>
  <c r="D797" i="41"/>
  <c r="D798" i="41"/>
  <c r="D799" i="41"/>
  <c r="D800" i="41"/>
  <c r="D801" i="41"/>
  <c r="D802" i="41"/>
  <c r="D803" i="41"/>
  <c r="D804" i="41"/>
  <c r="D805" i="41"/>
  <c r="D806" i="41"/>
  <c r="D807" i="41"/>
  <c r="D808" i="41"/>
  <c r="D809" i="41"/>
  <c r="D810" i="41"/>
  <c r="D811" i="41"/>
  <c r="D812" i="41"/>
  <c r="D813" i="41"/>
  <c r="D814" i="41"/>
  <c r="D815" i="41"/>
  <c r="D816" i="41"/>
  <c r="D817" i="41"/>
  <c r="D818" i="41"/>
  <c r="D819" i="41"/>
  <c r="D820" i="41"/>
  <c r="D821" i="41"/>
  <c r="D822" i="41"/>
  <c r="D823" i="41"/>
  <c r="D824" i="41"/>
  <c r="D825" i="41"/>
  <c r="D826" i="41"/>
  <c r="D827" i="41"/>
  <c r="D828" i="41"/>
  <c r="D829" i="41"/>
  <c r="D830" i="41"/>
  <c r="D831" i="41"/>
  <c r="D832" i="41"/>
  <c r="D833" i="41"/>
  <c r="D834" i="41"/>
  <c r="D835" i="41"/>
  <c r="D836" i="41"/>
  <c r="D837" i="41"/>
  <c r="D838" i="41"/>
  <c r="D839" i="41"/>
  <c r="D840" i="41"/>
  <c r="D841" i="41"/>
  <c r="D842" i="41"/>
  <c r="D843" i="41"/>
  <c r="D844" i="41"/>
  <c r="D845" i="41"/>
  <c r="D846" i="41"/>
  <c r="D847" i="41"/>
  <c r="D848" i="41"/>
  <c r="D849" i="41"/>
  <c r="D850" i="41"/>
  <c r="D851" i="41"/>
  <c r="D852" i="41"/>
  <c r="D853" i="41"/>
  <c r="D854" i="41"/>
  <c r="D855" i="41"/>
  <c r="D856" i="41"/>
  <c r="D857" i="41"/>
  <c r="D858" i="41"/>
  <c r="D859" i="41"/>
  <c r="D860" i="41"/>
  <c r="D861" i="41"/>
  <c r="D862" i="41"/>
  <c r="D863" i="41"/>
  <c r="D864" i="41"/>
  <c r="D865" i="41"/>
  <c r="D866" i="41"/>
  <c r="D867" i="41"/>
  <c r="D868" i="41"/>
  <c r="D869" i="41"/>
  <c r="D870" i="41"/>
  <c r="D871" i="41"/>
  <c r="D872" i="41"/>
  <c r="D873" i="41"/>
  <c r="D874" i="41"/>
  <c r="D875" i="41"/>
  <c r="D876" i="41"/>
  <c r="D877" i="41"/>
  <c r="D878" i="41"/>
  <c r="D879" i="41"/>
  <c r="D880" i="41"/>
  <c r="D881" i="41"/>
  <c r="D882" i="41"/>
  <c r="D883" i="41"/>
  <c r="D884" i="41"/>
  <c r="D885" i="41"/>
  <c r="D886" i="41"/>
  <c r="D887" i="41"/>
  <c r="D888" i="41"/>
  <c r="D889" i="41"/>
  <c r="D890" i="41"/>
  <c r="D891" i="41"/>
  <c r="D892" i="41"/>
  <c r="D893" i="41"/>
  <c r="D894" i="41"/>
  <c r="D895" i="41"/>
  <c r="D896" i="41"/>
  <c r="D897" i="41"/>
  <c r="D898" i="41"/>
  <c r="D899" i="41"/>
  <c r="D900" i="41"/>
  <c r="D901" i="41"/>
  <c r="D902" i="41"/>
  <c r="D903" i="41"/>
  <c r="D904" i="41"/>
  <c r="D905" i="41"/>
  <c r="D906" i="41"/>
  <c r="D907" i="41"/>
  <c r="D908" i="41"/>
  <c r="D909" i="41"/>
  <c r="D910" i="41"/>
  <c r="D911" i="41"/>
  <c r="D912" i="41"/>
  <c r="D913" i="41"/>
  <c r="D914" i="41"/>
  <c r="D915" i="41"/>
  <c r="D916" i="41"/>
  <c r="D917" i="41"/>
  <c r="D918" i="41"/>
  <c r="D919" i="41"/>
  <c r="D920" i="41"/>
  <c r="D921" i="41"/>
  <c r="D922" i="41"/>
  <c r="D923" i="41"/>
  <c r="D924" i="41"/>
  <c r="D925" i="41"/>
  <c r="D926" i="41"/>
  <c r="D927" i="41"/>
  <c r="D928" i="41"/>
  <c r="D929" i="41"/>
  <c r="D930" i="41"/>
  <c r="D931" i="41"/>
  <c r="D932" i="41"/>
  <c r="D933" i="41"/>
  <c r="D934" i="41"/>
  <c r="D935" i="41"/>
  <c r="D936" i="41"/>
  <c r="D937" i="41"/>
  <c r="D938" i="41"/>
  <c r="D939" i="41"/>
  <c r="D940" i="41"/>
  <c r="D941" i="41"/>
  <c r="D942" i="41"/>
  <c r="D943" i="41"/>
  <c r="D944" i="41"/>
  <c r="D945" i="41"/>
  <c r="D946" i="41"/>
  <c r="D947" i="41"/>
  <c r="D948" i="41"/>
  <c r="D949" i="41"/>
  <c r="D950" i="41"/>
  <c r="D951" i="41"/>
  <c r="D952" i="41"/>
  <c r="D953" i="41"/>
  <c r="D954" i="41"/>
  <c r="D955" i="41"/>
  <c r="D956" i="41"/>
  <c r="D957" i="41"/>
  <c r="D958" i="41"/>
  <c r="D959" i="41"/>
  <c r="D960" i="41"/>
  <c r="D961" i="41"/>
  <c r="D962" i="41"/>
  <c r="D963" i="41"/>
  <c r="D964" i="41"/>
  <c r="D965" i="41"/>
  <c r="D966" i="41"/>
  <c r="D967" i="41"/>
  <c r="D968" i="41"/>
  <c r="D969" i="41"/>
  <c r="D970" i="41"/>
  <c r="D971" i="41"/>
  <c r="D972" i="41"/>
  <c r="D973" i="41"/>
  <c r="D974" i="41"/>
  <c r="D975" i="41"/>
  <c r="D976" i="41"/>
  <c r="D977" i="41"/>
  <c r="D978" i="41"/>
  <c r="D979" i="41"/>
  <c r="D980" i="41"/>
  <c r="D981" i="41"/>
  <c r="D982" i="41"/>
  <c r="D983" i="41"/>
  <c r="D984" i="41"/>
  <c r="D985" i="41"/>
  <c r="D986" i="41"/>
  <c r="D987" i="41"/>
  <c r="D988" i="41"/>
  <c r="D989" i="41"/>
  <c r="D990" i="41"/>
  <c r="D991" i="41"/>
  <c r="D992" i="41"/>
  <c r="D993" i="41"/>
  <c r="D994" i="41"/>
  <c r="D995" i="41"/>
  <c r="D996" i="41"/>
  <c r="D997" i="41"/>
  <c r="D998" i="41"/>
  <c r="D999" i="41"/>
  <c r="D1000" i="41"/>
  <c r="D13" i="41"/>
  <c r="A140" i="41"/>
  <c r="A141" i="41"/>
  <c r="J141" i="41" s="1"/>
  <c r="A142" i="41"/>
  <c r="A143" i="41"/>
  <c r="K143" i="41" s="1"/>
  <c r="A144" i="41"/>
  <c r="A145" i="41"/>
  <c r="A146" i="41"/>
  <c r="A147" i="41"/>
  <c r="A148" i="41"/>
  <c r="J148" i="41" s="1"/>
  <c r="A149" i="41"/>
  <c r="A150" i="41"/>
  <c r="A151" i="41"/>
  <c r="F151" i="41" s="1"/>
  <c r="A152" i="41"/>
  <c r="H152" i="41" s="1"/>
  <c r="A153" i="41"/>
  <c r="A154" i="41"/>
  <c r="A155" i="41"/>
  <c r="F155" i="41" s="1"/>
  <c r="A156" i="41"/>
  <c r="A157" i="41"/>
  <c r="A158" i="41"/>
  <c r="A159" i="41"/>
  <c r="I159" i="41" s="1"/>
  <c r="A160" i="41"/>
  <c r="A161" i="41"/>
  <c r="K161" i="41" s="1"/>
  <c r="A162" i="41"/>
  <c r="A163" i="41"/>
  <c r="F163" i="41" s="1"/>
  <c r="A164" i="41"/>
  <c r="J164" i="41" s="1"/>
  <c r="A165" i="41"/>
  <c r="K165" i="41" s="1"/>
  <c r="A166" i="41"/>
  <c r="A167" i="41"/>
  <c r="F167" i="41" s="1"/>
  <c r="A168" i="41"/>
  <c r="A169" i="41"/>
  <c r="H169" i="41" s="1"/>
  <c r="A170" i="41"/>
  <c r="A171" i="41"/>
  <c r="F171" i="41" s="1"/>
  <c r="A172" i="41"/>
  <c r="A173" i="41"/>
  <c r="A174" i="41"/>
  <c r="A175" i="41"/>
  <c r="F175" i="41" s="1"/>
  <c r="A176" i="41"/>
  <c r="A177" i="41"/>
  <c r="L177" i="41" s="1"/>
  <c r="A178" i="41"/>
  <c r="A179" i="41"/>
  <c r="F179" i="41" s="1"/>
  <c r="A180" i="41"/>
  <c r="J180" i="41" s="1"/>
  <c r="A181" i="41"/>
  <c r="J181" i="41" s="1"/>
  <c r="A182" i="41"/>
  <c r="A183" i="41"/>
  <c r="F183" i="41" s="1"/>
  <c r="A184" i="41"/>
  <c r="H184" i="41" s="1"/>
  <c r="A185" i="41"/>
  <c r="A186" i="41"/>
  <c r="A187" i="41"/>
  <c r="F187" i="41" s="1"/>
  <c r="A188" i="41"/>
  <c r="A189" i="41"/>
  <c r="J189" i="41" s="1"/>
  <c r="A190" i="41"/>
  <c r="A191" i="41"/>
  <c r="F191" i="41" s="1"/>
  <c r="A192" i="41"/>
  <c r="A193" i="41"/>
  <c r="A194" i="41"/>
  <c r="A195" i="41"/>
  <c r="F195" i="41" s="1"/>
  <c r="A196" i="41"/>
  <c r="J196" i="41" s="1"/>
  <c r="A197" i="41"/>
  <c r="J197" i="41" s="1"/>
  <c r="A198" i="41"/>
  <c r="A199" i="41"/>
  <c r="F199" i="41" s="1"/>
  <c r="A200" i="41"/>
  <c r="A201" i="41"/>
  <c r="A202" i="41"/>
  <c r="A203" i="41"/>
  <c r="F203" i="41" s="1"/>
  <c r="A204" i="41"/>
  <c r="A205" i="41"/>
  <c r="J205" i="41" s="1"/>
  <c r="A206" i="41"/>
  <c r="A207" i="41"/>
  <c r="A208" i="41"/>
  <c r="A209" i="41"/>
  <c r="A210" i="41"/>
  <c r="A211" i="41"/>
  <c r="A212" i="41"/>
  <c r="J212" i="41" s="1"/>
  <c r="A213" i="41"/>
  <c r="A214" i="41"/>
  <c r="A215" i="41"/>
  <c r="F215" i="41" s="1"/>
  <c r="A216" i="41"/>
  <c r="H216" i="41" s="1"/>
  <c r="A217" i="41"/>
  <c r="H217" i="41" s="1"/>
  <c r="A218" i="41"/>
  <c r="A219" i="41"/>
  <c r="F219" i="41" s="1"/>
  <c r="A220" i="41"/>
  <c r="A221" i="41"/>
  <c r="J221" i="41" s="1"/>
  <c r="A222" i="41"/>
  <c r="A223" i="41"/>
  <c r="I223" i="41" s="1"/>
  <c r="A224" i="41"/>
  <c r="A225" i="41"/>
  <c r="A226" i="41"/>
  <c r="A227" i="41"/>
  <c r="F227" i="41" s="1"/>
  <c r="A228" i="41"/>
  <c r="A229" i="41"/>
  <c r="K229" i="41" s="1"/>
  <c r="A230" i="41"/>
  <c r="A231" i="41"/>
  <c r="F231" i="41" s="1"/>
  <c r="A232" i="41"/>
  <c r="A233" i="41"/>
  <c r="A234" i="41"/>
  <c r="A235" i="41"/>
  <c r="F235" i="41" s="1"/>
  <c r="A236" i="41"/>
  <c r="A237" i="41"/>
  <c r="J237" i="41" s="1"/>
  <c r="A238" i="41"/>
  <c r="A239" i="41"/>
  <c r="F239" i="41" s="1"/>
  <c r="A240" i="41"/>
  <c r="A241" i="41"/>
  <c r="A242" i="41"/>
  <c r="A243" i="41"/>
  <c r="F243" i="41" s="1"/>
  <c r="A244" i="41"/>
  <c r="J244" i="41" s="1"/>
  <c r="A245" i="41"/>
  <c r="A246" i="41"/>
  <c r="A247" i="41"/>
  <c r="F247" i="41" s="1"/>
  <c r="A248" i="41"/>
  <c r="H248" i="41" s="1"/>
  <c r="A249" i="41"/>
  <c r="H249" i="41" s="1"/>
  <c r="A250" i="41"/>
  <c r="A251" i="41"/>
  <c r="F251" i="41" s="1"/>
  <c r="A252" i="41"/>
  <c r="A253" i="41"/>
  <c r="J253" i="41" s="1"/>
  <c r="A254" i="41"/>
  <c r="A255" i="41"/>
  <c r="A256" i="41"/>
  <c r="A257" i="41"/>
  <c r="A258" i="41"/>
  <c r="A259" i="41"/>
  <c r="F259" i="41" s="1"/>
  <c r="A260" i="41"/>
  <c r="H260" i="41" s="1"/>
  <c r="A261" i="41"/>
  <c r="A262" i="41"/>
  <c r="A263" i="41"/>
  <c r="M263" i="41" s="1"/>
  <c r="A264" i="41"/>
  <c r="N264" i="41" s="1"/>
  <c r="A265" i="41"/>
  <c r="A266" i="41"/>
  <c r="A267" i="41"/>
  <c r="F267" i="41" s="1"/>
  <c r="A268" i="41"/>
  <c r="A269" i="41"/>
  <c r="J269" i="41" s="1"/>
  <c r="A270" i="41"/>
  <c r="A271" i="41"/>
  <c r="K271" i="41" s="1"/>
  <c r="A272" i="41"/>
  <c r="A273" i="41"/>
  <c r="A274" i="41"/>
  <c r="A275" i="41"/>
  <c r="A276" i="41"/>
  <c r="J276" i="41" s="1"/>
  <c r="A277" i="41"/>
  <c r="A278" i="41"/>
  <c r="A279" i="41"/>
  <c r="A280" i="41"/>
  <c r="A281" i="41"/>
  <c r="A282" i="41"/>
  <c r="A283" i="41"/>
  <c r="A284" i="41"/>
  <c r="A285" i="41"/>
  <c r="J285" i="41" s="1"/>
  <c r="A286" i="41"/>
  <c r="A287" i="41"/>
  <c r="I287" i="41" s="1"/>
  <c r="A288" i="41"/>
  <c r="A289" i="41"/>
  <c r="A290" i="41"/>
  <c r="A291" i="41"/>
  <c r="A292" i="41"/>
  <c r="J292" i="41" s="1"/>
  <c r="A293" i="41"/>
  <c r="K293" i="41" s="1"/>
  <c r="A294" i="41"/>
  <c r="A295" i="41"/>
  <c r="A296" i="41"/>
  <c r="A297" i="41"/>
  <c r="A298" i="41"/>
  <c r="A299" i="41"/>
  <c r="H299" i="41" s="1"/>
  <c r="A300" i="41"/>
  <c r="A301" i="41"/>
  <c r="J301" i="41" s="1"/>
  <c r="A302" i="41"/>
  <c r="A303" i="41"/>
  <c r="A304" i="41"/>
  <c r="A305" i="41"/>
  <c r="A306" i="41"/>
  <c r="A307" i="41"/>
  <c r="A308" i="41"/>
  <c r="J308" i="41" s="1"/>
  <c r="A309" i="41"/>
  <c r="A310" i="41"/>
  <c r="A311" i="41"/>
  <c r="A312" i="41"/>
  <c r="A313" i="41"/>
  <c r="A314" i="41"/>
  <c r="A315" i="41"/>
  <c r="H315" i="41" s="1"/>
  <c r="A316" i="41"/>
  <c r="A317" i="41"/>
  <c r="J317" i="41" s="1"/>
  <c r="A318" i="41"/>
  <c r="A319" i="41"/>
  <c r="A320" i="41"/>
  <c r="A321" i="41"/>
  <c r="A322" i="41"/>
  <c r="A323" i="41"/>
  <c r="A324" i="41"/>
  <c r="J324" i="41" s="1"/>
  <c r="A325" i="41"/>
  <c r="J325" i="41" s="1"/>
  <c r="A326" i="41"/>
  <c r="A327" i="41"/>
  <c r="F327" i="41" s="1"/>
  <c r="A328" i="41"/>
  <c r="A329" i="41"/>
  <c r="A330" i="41"/>
  <c r="A331" i="41"/>
  <c r="K331" i="41" s="1"/>
  <c r="A332" i="41"/>
  <c r="A333" i="41"/>
  <c r="J333" i="41" s="1"/>
  <c r="A334" i="41"/>
  <c r="A335" i="41"/>
  <c r="A336" i="41"/>
  <c r="A337" i="41"/>
  <c r="A338" i="41"/>
  <c r="A339" i="41"/>
  <c r="A340" i="41"/>
  <c r="J340" i="41" s="1"/>
  <c r="A341" i="41"/>
  <c r="J341" i="41" s="1"/>
  <c r="A342" i="41"/>
  <c r="A343" i="41"/>
  <c r="A344" i="41"/>
  <c r="A345" i="41"/>
  <c r="A346" i="41"/>
  <c r="A347" i="41"/>
  <c r="H347" i="41" s="1"/>
  <c r="A348" i="41"/>
  <c r="A349" i="41"/>
  <c r="J349" i="41" s="1"/>
  <c r="A350" i="41"/>
  <c r="A351" i="41"/>
  <c r="I351" i="41" s="1"/>
  <c r="A352" i="41"/>
  <c r="A353" i="41"/>
  <c r="A354" i="41"/>
  <c r="A355" i="41"/>
  <c r="A356" i="41"/>
  <c r="J356" i="41" s="1"/>
  <c r="A357" i="41"/>
  <c r="K357" i="41" s="1"/>
  <c r="A358" i="41"/>
  <c r="A359" i="41"/>
  <c r="A360" i="41"/>
  <c r="A361" i="41"/>
  <c r="A362" i="41"/>
  <c r="A363" i="41"/>
  <c r="A364" i="41"/>
  <c r="A365" i="41"/>
  <c r="L365" i="41" s="1"/>
  <c r="A366" i="41"/>
  <c r="G366" i="41" s="1"/>
  <c r="A367" i="41"/>
  <c r="A368" i="41"/>
  <c r="A369" i="41"/>
  <c r="A370" i="41"/>
  <c r="A371" i="41"/>
  <c r="H371" i="41" s="1"/>
  <c r="A372" i="41"/>
  <c r="J372" i="41" s="1"/>
  <c r="A373" i="41"/>
  <c r="A374" i="41"/>
  <c r="A375" i="41"/>
  <c r="A376" i="41"/>
  <c r="A377" i="41"/>
  <c r="A378" i="41"/>
  <c r="G378" i="41" s="1"/>
  <c r="A379" i="41"/>
  <c r="H379" i="41" s="1"/>
  <c r="A380" i="41"/>
  <c r="A381" i="41"/>
  <c r="J381" i="41" s="1"/>
  <c r="A382" i="41"/>
  <c r="G382" i="41" s="1"/>
  <c r="A383" i="41"/>
  <c r="A384" i="41"/>
  <c r="A385" i="41"/>
  <c r="A386" i="41"/>
  <c r="A387" i="41"/>
  <c r="A388" i="41"/>
  <c r="J388" i="41" s="1"/>
  <c r="A389" i="41"/>
  <c r="J389" i="41" s="1"/>
  <c r="A390" i="41"/>
  <c r="A391" i="41"/>
  <c r="F391" i="41" s="1"/>
  <c r="A392" i="41"/>
  <c r="A393" i="41"/>
  <c r="A394" i="41"/>
  <c r="G394" i="41" s="1"/>
  <c r="A395" i="41"/>
  <c r="A396" i="41"/>
  <c r="A397" i="41"/>
  <c r="J397" i="41" s="1"/>
  <c r="A398" i="41"/>
  <c r="G398" i="41" s="1"/>
  <c r="A399" i="41"/>
  <c r="A400" i="41"/>
  <c r="A401" i="41"/>
  <c r="A402" i="41"/>
  <c r="A403" i="41"/>
  <c r="A404" i="41"/>
  <c r="J404" i="41" s="1"/>
  <c r="A405" i="41"/>
  <c r="A406" i="41"/>
  <c r="A407" i="41"/>
  <c r="A408" i="41"/>
  <c r="A409" i="41"/>
  <c r="A410" i="41"/>
  <c r="G410" i="41" s="1"/>
  <c r="A411" i="41"/>
  <c r="H411" i="41" s="1"/>
  <c r="A412" i="41"/>
  <c r="A413" i="41"/>
  <c r="J413" i="41" s="1"/>
  <c r="A414" i="41"/>
  <c r="G414" i="41" s="1"/>
  <c r="A415" i="41"/>
  <c r="I415" i="41" s="1"/>
  <c r="A416" i="41"/>
  <c r="A417" i="41"/>
  <c r="A418" i="41"/>
  <c r="A419" i="41"/>
  <c r="M419" i="41" s="1"/>
  <c r="A420" i="41"/>
  <c r="J420" i="41" s="1"/>
  <c r="A421" i="41"/>
  <c r="A422" i="41"/>
  <c r="A423" i="41"/>
  <c r="A424" i="41"/>
  <c r="A425" i="41"/>
  <c r="A426" i="41"/>
  <c r="G426" i="41" s="1"/>
  <c r="A427" i="41"/>
  <c r="A428" i="41"/>
  <c r="A429" i="41"/>
  <c r="J429" i="41" s="1"/>
  <c r="A430" i="41"/>
  <c r="G430" i="41" s="1"/>
  <c r="A431" i="41"/>
  <c r="A432" i="41"/>
  <c r="A433" i="41"/>
  <c r="A434" i="41"/>
  <c r="A435" i="41"/>
  <c r="H435" i="41" s="1"/>
  <c r="A436" i="41"/>
  <c r="J436" i="41" s="1"/>
  <c r="A437" i="41"/>
  <c r="A438" i="41"/>
  <c r="A439" i="41"/>
  <c r="A440" i="41"/>
  <c r="A441" i="41"/>
  <c r="A442" i="41"/>
  <c r="G442" i="41" s="1"/>
  <c r="A443" i="41"/>
  <c r="H443" i="41" s="1"/>
  <c r="A444" i="41"/>
  <c r="A445" i="41"/>
  <c r="J445" i="41" s="1"/>
  <c r="A446" i="41"/>
  <c r="G446" i="41" s="1"/>
  <c r="A447" i="41"/>
  <c r="A448" i="41"/>
  <c r="A449" i="41"/>
  <c r="A450" i="41"/>
  <c r="A451" i="41"/>
  <c r="A452" i="41"/>
  <c r="J452" i="41" s="1"/>
  <c r="A453" i="41"/>
  <c r="A454" i="41"/>
  <c r="A455" i="41"/>
  <c r="F455" i="41" s="1"/>
  <c r="A456" i="41"/>
  <c r="A457" i="41"/>
  <c r="A458" i="41"/>
  <c r="G458" i="41" s="1"/>
  <c r="A459" i="41"/>
  <c r="A460" i="41"/>
  <c r="A461" i="41"/>
  <c r="J461" i="41" s="1"/>
  <c r="A462" i="41"/>
  <c r="G462" i="41" s="1"/>
  <c r="A463" i="41"/>
  <c r="A464" i="41"/>
  <c r="A465" i="41"/>
  <c r="A466" i="41"/>
  <c r="A467" i="41"/>
  <c r="H467" i="41" s="1"/>
  <c r="A468" i="41"/>
  <c r="J468" i="41" s="1"/>
  <c r="A469" i="41"/>
  <c r="A470" i="41"/>
  <c r="A471" i="41"/>
  <c r="A472" i="41"/>
  <c r="A473" i="41"/>
  <c r="A474" i="41"/>
  <c r="G474" i="41" s="1"/>
  <c r="A475" i="41"/>
  <c r="H475" i="41" s="1"/>
  <c r="A476" i="41"/>
  <c r="A477" i="41"/>
  <c r="J477" i="41" s="1"/>
  <c r="A478" i="41"/>
  <c r="G478" i="41" s="1"/>
  <c r="A479" i="41"/>
  <c r="I479" i="41" s="1"/>
  <c r="A480" i="41"/>
  <c r="A481" i="41"/>
  <c r="A482" i="41"/>
  <c r="A483" i="41"/>
  <c r="A484" i="41"/>
  <c r="J484" i="41" s="1"/>
  <c r="A485" i="41"/>
  <c r="K485" i="41" s="1"/>
  <c r="A486" i="41"/>
  <c r="A487" i="41"/>
  <c r="A488" i="41"/>
  <c r="A489" i="41"/>
  <c r="A490" i="41"/>
  <c r="G490" i="41" s="1"/>
  <c r="A491" i="41"/>
  <c r="A492" i="41"/>
  <c r="A493" i="41"/>
  <c r="J493" i="41" s="1"/>
  <c r="A494" i="41"/>
  <c r="G494" i="41" s="1"/>
  <c r="A495" i="41"/>
  <c r="A496" i="41"/>
  <c r="A497" i="41"/>
  <c r="A498" i="41"/>
  <c r="A499" i="41"/>
  <c r="H499" i="41" s="1"/>
  <c r="A500" i="41"/>
  <c r="J500" i="41" s="1"/>
  <c r="A501" i="41"/>
  <c r="A502" i="41"/>
  <c r="A503" i="41"/>
  <c r="H503" i="41" s="1"/>
  <c r="A504" i="41"/>
  <c r="F504" i="41" s="1"/>
  <c r="A505" i="41"/>
  <c r="A506" i="41"/>
  <c r="G506" i="41" s="1"/>
  <c r="A507" i="41"/>
  <c r="H507" i="41" s="1"/>
  <c r="A508" i="41"/>
  <c r="F508" i="41" s="1"/>
  <c r="A509" i="41"/>
  <c r="J509" i="41" s="1"/>
  <c r="A510" i="41"/>
  <c r="G510" i="41" s="1"/>
  <c r="A511" i="41"/>
  <c r="A512" i="41"/>
  <c r="A513" i="41"/>
  <c r="A514" i="41"/>
  <c r="A515" i="41"/>
  <c r="H515" i="41" s="1"/>
  <c r="A516" i="41"/>
  <c r="J516" i="41" s="1"/>
  <c r="A517" i="41"/>
  <c r="A518" i="41"/>
  <c r="A519" i="41"/>
  <c r="F519" i="41" s="1"/>
  <c r="A520" i="41"/>
  <c r="F520" i="41" s="1"/>
  <c r="A521" i="41"/>
  <c r="A522" i="41"/>
  <c r="G522" i="41" s="1"/>
  <c r="A523" i="41"/>
  <c r="H523" i="41" s="1"/>
  <c r="A524" i="41"/>
  <c r="F524" i="41" s="1"/>
  <c r="A525" i="41"/>
  <c r="J525" i="41" s="1"/>
  <c r="A526" i="41"/>
  <c r="G526" i="41" s="1"/>
  <c r="A527" i="41"/>
  <c r="A528" i="41"/>
  <c r="A529" i="41"/>
  <c r="A530" i="41"/>
  <c r="A531" i="41"/>
  <c r="H531" i="41" s="1"/>
  <c r="A532" i="41"/>
  <c r="J532" i="41" s="1"/>
  <c r="A533" i="41"/>
  <c r="A534" i="41"/>
  <c r="A535" i="41"/>
  <c r="F535" i="41" s="1"/>
  <c r="A536" i="41"/>
  <c r="F536" i="41" s="1"/>
  <c r="A537" i="41"/>
  <c r="A538" i="41"/>
  <c r="G538" i="41" s="1"/>
  <c r="A539" i="41"/>
  <c r="H539" i="41" s="1"/>
  <c r="A540" i="41"/>
  <c r="F540" i="41" s="1"/>
  <c r="A541" i="41"/>
  <c r="J541" i="41" s="1"/>
  <c r="A542" i="41"/>
  <c r="G542" i="41" s="1"/>
  <c r="A543" i="41"/>
  <c r="I543" i="41" s="1"/>
  <c r="A544" i="41"/>
  <c r="A545" i="41"/>
  <c r="A546" i="41"/>
  <c r="A547" i="41"/>
  <c r="M547" i="41" s="1"/>
  <c r="A548" i="41"/>
  <c r="J548" i="41" s="1"/>
  <c r="A549" i="41"/>
  <c r="G549" i="41" s="1"/>
  <c r="A550" i="41"/>
  <c r="A551" i="41"/>
  <c r="H551" i="41" s="1"/>
  <c r="A552" i="41"/>
  <c r="F552" i="41" s="1"/>
  <c r="A553" i="41"/>
  <c r="A554" i="41"/>
  <c r="G554" i="41" s="1"/>
  <c r="A555" i="41"/>
  <c r="H555" i="41" s="1"/>
  <c r="A556" i="41"/>
  <c r="F556" i="41" s="1"/>
  <c r="A557" i="41"/>
  <c r="J557" i="41" s="1"/>
  <c r="A558" i="41"/>
  <c r="G558" i="41" s="1"/>
  <c r="A559" i="41"/>
  <c r="H559" i="41" s="1"/>
  <c r="A560" i="41"/>
  <c r="A561" i="41"/>
  <c r="A562" i="41"/>
  <c r="A563" i="41"/>
  <c r="H563" i="41" s="1"/>
  <c r="A564" i="41"/>
  <c r="J564" i="41" s="1"/>
  <c r="A565" i="41"/>
  <c r="A566" i="41"/>
  <c r="A567" i="41"/>
  <c r="H567" i="41" s="1"/>
  <c r="A568" i="41"/>
  <c r="F568" i="41" s="1"/>
  <c r="A569" i="41"/>
  <c r="A570" i="41"/>
  <c r="G570" i="41" s="1"/>
  <c r="A571" i="41"/>
  <c r="H571" i="41" s="1"/>
  <c r="A572" i="41"/>
  <c r="F572" i="41" s="1"/>
  <c r="A573" i="41"/>
  <c r="J573" i="41" s="1"/>
  <c r="A574" i="41"/>
  <c r="G574" i="41" s="1"/>
  <c r="A575" i="41"/>
  <c r="A576" i="41"/>
  <c r="A577" i="41"/>
  <c r="A578" i="41"/>
  <c r="A579" i="41"/>
  <c r="H579" i="41" s="1"/>
  <c r="A580" i="41"/>
  <c r="J580" i="41" s="1"/>
  <c r="A581" i="41"/>
  <c r="A582" i="41"/>
  <c r="A583" i="41"/>
  <c r="H583" i="41" s="1"/>
  <c r="A584" i="41"/>
  <c r="F584" i="41" s="1"/>
  <c r="A585" i="41"/>
  <c r="A586" i="41"/>
  <c r="G586" i="41" s="1"/>
  <c r="A587" i="41"/>
  <c r="A588" i="41"/>
  <c r="F588" i="41" s="1"/>
  <c r="A589" i="41"/>
  <c r="J589" i="41" s="1"/>
  <c r="A590" i="41"/>
  <c r="G590" i="41" s="1"/>
  <c r="A591" i="41"/>
  <c r="A592" i="41"/>
  <c r="A593" i="41"/>
  <c r="A594" i="41"/>
  <c r="A595" i="41"/>
  <c r="F595" i="41" s="1"/>
  <c r="A596" i="41"/>
  <c r="J596" i="41" s="1"/>
  <c r="A597" i="41"/>
  <c r="A598" i="41"/>
  <c r="A599" i="41"/>
  <c r="H599" i="41" s="1"/>
  <c r="A600" i="41"/>
  <c r="F600" i="41" s="1"/>
  <c r="A601" i="41"/>
  <c r="A602" i="41"/>
  <c r="G602" i="41" s="1"/>
  <c r="A603" i="41"/>
  <c r="H603" i="41" s="1"/>
  <c r="A604" i="41"/>
  <c r="F604" i="41" s="1"/>
  <c r="A605" i="41"/>
  <c r="J605" i="41" s="1"/>
  <c r="A606" i="41"/>
  <c r="G606" i="41" s="1"/>
  <c r="A607" i="41"/>
  <c r="I607" i="41" s="1"/>
  <c r="A608" i="41"/>
  <c r="A609" i="41"/>
  <c r="A610" i="41"/>
  <c r="A611" i="41"/>
  <c r="H611" i="41" s="1"/>
  <c r="A612" i="41"/>
  <c r="J612" i="41" s="1"/>
  <c r="A613" i="41"/>
  <c r="K613" i="41" s="1"/>
  <c r="A614" i="41"/>
  <c r="A615" i="41"/>
  <c r="A616" i="41"/>
  <c r="F616" i="41" s="1"/>
  <c r="A617" i="41"/>
  <c r="A618" i="41"/>
  <c r="G618" i="41" s="1"/>
  <c r="A619" i="41"/>
  <c r="H619" i="41" s="1"/>
  <c r="A620" i="41"/>
  <c r="F620" i="41" s="1"/>
  <c r="A621" i="41"/>
  <c r="L621" i="41" s="1"/>
  <c r="A622" i="41"/>
  <c r="G622" i="41" s="1"/>
  <c r="A623" i="41"/>
  <c r="H623" i="41" s="1"/>
  <c r="A624" i="41"/>
  <c r="A625" i="41"/>
  <c r="A626" i="41"/>
  <c r="A627" i="41"/>
  <c r="H627" i="41" s="1"/>
  <c r="A628" i="41"/>
  <c r="J628" i="41" s="1"/>
  <c r="A629" i="41"/>
  <c r="A630" i="41"/>
  <c r="A631" i="41"/>
  <c r="H631" i="41" s="1"/>
  <c r="A632" i="41"/>
  <c r="F632" i="41" s="1"/>
  <c r="A633" i="41"/>
  <c r="A634" i="41"/>
  <c r="G634" i="41" s="1"/>
  <c r="A635" i="41"/>
  <c r="A636" i="41"/>
  <c r="F636" i="41" s="1"/>
  <c r="A637" i="41"/>
  <c r="J637" i="41" s="1"/>
  <c r="A638" i="41"/>
  <c r="G638" i="41" s="1"/>
  <c r="A639" i="41"/>
  <c r="H639" i="41" s="1"/>
  <c r="A640" i="41"/>
  <c r="A641" i="41"/>
  <c r="A642" i="41"/>
  <c r="A643" i="41"/>
  <c r="H643" i="41" s="1"/>
  <c r="A644" i="41"/>
  <c r="J644" i="41" s="1"/>
  <c r="A645" i="41"/>
  <c r="J645" i="41" s="1"/>
  <c r="A646" i="41"/>
  <c r="A647" i="41"/>
  <c r="F647" i="41" s="1"/>
  <c r="A648" i="41"/>
  <c r="F648" i="41" s="1"/>
  <c r="A649" i="41"/>
  <c r="A650" i="41"/>
  <c r="G650" i="41" s="1"/>
  <c r="A651" i="41"/>
  <c r="H651" i="41" s="1"/>
  <c r="A652" i="41"/>
  <c r="F652" i="41" s="1"/>
  <c r="A653" i="41"/>
  <c r="J653" i="41" s="1"/>
  <c r="A654" i="41"/>
  <c r="G654" i="41" s="1"/>
  <c r="A655" i="41"/>
  <c r="A656" i="41"/>
  <c r="I656" i="41" s="1"/>
  <c r="A657" i="41"/>
  <c r="I657" i="41" s="1"/>
  <c r="A658" i="41"/>
  <c r="A659" i="41"/>
  <c r="H659" i="41" s="1"/>
  <c r="A660" i="41"/>
  <c r="J660" i="41" s="1"/>
  <c r="A661" i="41"/>
  <c r="A662" i="41"/>
  <c r="A663" i="41"/>
  <c r="F663" i="41" s="1"/>
  <c r="A664" i="41"/>
  <c r="F664" i="41" s="1"/>
  <c r="A665" i="41"/>
  <c r="A666" i="41"/>
  <c r="G666" i="41" s="1"/>
  <c r="A667" i="41"/>
  <c r="H667" i="41" s="1"/>
  <c r="A668" i="41"/>
  <c r="F668" i="41" s="1"/>
  <c r="A669" i="41"/>
  <c r="G669" i="41" s="1"/>
  <c r="A670" i="41"/>
  <c r="G670" i="41" s="1"/>
  <c r="A671" i="41"/>
  <c r="H671" i="41" s="1"/>
  <c r="A672" i="41"/>
  <c r="J672" i="41" s="1"/>
  <c r="A673" i="41"/>
  <c r="I673" i="41" s="1"/>
  <c r="A674" i="41"/>
  <c r="A675" i="41"/>
  <c r="H675" i="41" s="1"/>
  <c r="A676" i="41"/>
  <c r="A677" i="41"/>
  <c r="K677" i="41" s="1"/>
  <c r="A678" i="41"/>
  <c r="A679" i="41"/>
  <c r="H679" i="41" s="1"/>
  <c r="A680" i="41"/>
  <c r="F680" i="41" s="1"/>
  <c r="A681" i="41"/>
  <c r="I681" i="41" s="1"/>
  <c r="A682" i="41"/>
  <c r="G682" i="41" s="1"/>
  <c r="A683" i="41"/>
  <c r="H683" i="41" s="1"/>
  <c r="A684" i="41"/>
  <c r="F684" i="41" s="1"/>
  <c r="A685" i="41"/>
  <c r="A686" i="41"/>
  <c r="G686" i="41" s="1"/>
  <c r="A687" i="41"/>
  <c r="H687" i="41" s="1"/>
  <c r="A688" i="41"/>
  <c r="I688" i="41" s="1"/>
  <c r="A689" i="41"/>
  <c r="I689" i="41" s="1"/>
  <c r="A690" i="41"/>
  <c r="A691" i="41"/>
  <c r="H691" i="41" s="1"/>
  <c r="A692" i="41"/>
  <c r="J692" i="41" s="1"/>
  <c r="A693" i="41"/>
  <c r="J693" i="41" s="1"/>
  <c r="A694" i="41"/>
  <c r="A695" i="41"/>
  <c r="H695" i="41" s="1"/>
  <c r="A696" i="41"/>
  <c r="F696" i="41" s="1"/>
  <c r="A697" i="41"/>
  <c r="I697" i="41" s="1"/>
  <c r="A698" i="41"/>
  <c r="G698" i="41" s="1"/>
  <c r="A699" i="41"/>
  <c r="H699" i="41" s="1"/>
  <c r="A700" i="41"/>
  <c r="F700" i="41" s="1"/>
  <c r="A701" i="41"/>
  <c r="A702" i="41"/>
  <c r="G702" i="41" s="1"/>
  <c r="A703" i="41"/>
  <c r="H703" i="41" s="1"/>
  <c r="A704" i="41"/>
  <c r="A705" i="41"/>
  <c r="I705" i="41" s="1"/>
  <c r="A706" i="41"/>
  <c r="A707" i="41"/>
  <c r="H707" i="41" s="1"/>
  <c r="A708" i="41"/>
  <c r="A709" i="41"/>
  <c r="A710" i="41"/>
  <c r="A711" i="41"/>
  <c r="H711" i="41" s="1"/>
  <c r="A712" i="41"/>
  <c r="F712" i="41" s="1"/>
  <c r="A713" i="41"/>
  <c r="I713" i="41" s="1"/>
  <c r="A714" i="41"/>
  <c r="G714" i="41" s="1"/>
  <c r="A715" i="41"/>
  <c r="H715" i="41" s="1"/>
  <c r="A716" i="41"/>
  <c r="F716" i="41" s="1"/>
  <c r="A717" i="41"/>
  <c r="A718" i="41"/>
  <c r="G718" i="41" s="1"/>
  <c r="A719" i="41"/>
  <c r="A720" i="41"/>
  <c r="I720" i="41" s="1"/>
  <c r="A721" i="41"/>
  <c r="A722" i="41"/>
  <c r="A723" i="41"/>
  <c r="H723" i="41" s="1"/>
  <c r="A724" i="41"/>
  <c r="J724" i="41" s="1"/>
  <c r="A725" i="41"/>
  <c r="J725" i="41" s="1"/>
  <c r="A726" i="41"/>
  <c r="A727" i="41"/>
  <c r="F727" i="41" s="1"/>
  <c r="A728" i="41"/>
  <c r="F728" i="41" s="1"/>
  <c r="A729" i="41"/>
  <c r="I729" i="41" s="1"/>
  <c r="A730" i="41"/>
  <c r="G730" i="41" s="1"/>
  <c r="A731" i="41"/>
  <c r="H731" i="41" s="1"/>
  <c r="A732" i="41"/>
  <c r="F732" i="41" s="1"/>
  <c r="A733" i="41"/>
  <c r="A734" i="41"/>
  <c r="G734" i="41" s="1"/>
  <c r="A735" i="41"/>
  <c r="H735" i="41" s="1"/>
  <c r="A736" i="41"/>
  <c r="J736" i="41" s="1"/>
  <c r="A737" i="41"/>
  <c r="A738" i="41"/>
  <c r="A739" i="41"/>
  <c r="H739" i="41" s="1"/>
  <c r="A740" i="41"/>
  <c r="A741" i="41"/>
  <c r="A742" i="41"/>
  <c r="A743" i="41"/>
  <c r="H743" i="41" s="1"/>
  <c r="A744" i="41"/>
  <c r="F744" i="41" s="1"/>
  <c r="A745" i="41"/>
  <c r="A746" i="41"/>
  <c r="G746" i="41" s="1"/>
  <c r="A747" i="41"/>
  <c r="H747" i="41" s="1"/>
  <c r="A748" i="41"/>
  <c r="F748" i="41" s="1"/>
  <c r="A749" i="41"/>
  <c r="A750" i="41"/>
  <c r="G750" i="41" s="1"/>
  <c r="A751" i="41"/>
  <c r="H751" i="41" s="1"/>
  <c r="A752" i="41"/>
  <c r="I752" i="41" s="1"/>
  <c r="A753" i="41"/>
  <c r="I753" i="41" s="1"/>
  <c r="A754" i="41"/>
  <c r="A755" i="41"/>
  <c r="H755" i="41" s="1"/>
  <c r="A756" i="41"/>
  <c r="J756" i="41" s="1"/>
  <c r="A757" i="41"/>
  <c r="J757" i="41" s="1"/>
  <c r="A758" i="41"/>
  <c r="A759" i="41"/>
  <c r="H759" i="41" s="1"/>
  <c r="A760" i="41"/>
  <c r="F760" i="41" s="1"/>
  <c r="A761" i="41"/>
  <c r="A762" i="41"/>
  <c r="G762" i="41" s="1"/>
  <c r="A763" i="41"/>
  <c r="H763" i="41" s="1"/>
  <c r="A764" i="41"/>
  <c r="F764" i="41" s="1"/>
  <c r="A765" i="41"/>
  <c r="A766" i="41"/>
  <c r="G766" i="41" s="1"/>
  <c r="A767" i="41"/>
  <c r="H767" i="41" s="1"/>
  <c r="A768" i="41"/>
  <c r="I768" i="41" s="1"/>
  <c r="A769" i="41"/>
  <c r="I769" i="41" s="1"/>
  <c r="A770" i="41"/>
  <c r="A771" i="41"/>
  <c r="H771" i="41" s="1"/>
  <c r="A772" i="41"/>
  <c r="A773" i="41"/>
  <c r="J773" i="41" s="1"/>
  <c r="A774" i="41"/>
  <c r="A775" i="41"/>
  <c r="F775" i="41" s="1"/>
  <c r="A776" i="41"/>
  <c r="F776" i="41" s="1"/>
  <c r="A777" i="41"/>
  <c r="A778" i="41"/>
  <c r="G778" i="41" s="1"/>
  <c r="A779" i="41"/>
  <c r="H779" i="41" s="1"/>
  <c r="A780" i="41"/>
  <c r="F780" i="41" s="1"/>
  <c r="A781" i="41"/>
  <c r="A782" i="41"/>
  <c r="G782" i="41" s="1"/>
  <c r="A783" i="41"/>
  <c r="A784" i="41"/>
  <c r="I784" i="41" s="1"/>
  <c r="A785" i="41"/>
  <c r="I785" i="41" s="1"/>
  <c r="A786" i="41"/>
  <c r="A787" i="41"/>
  <c r="H787" i="41" s="1"/>
  <c r="A788" i="41"/>
  <c r="J788" i="41" s="1"/>
  <c r="A789" i="41"/>
  <c r="J789" i="41" s="1"/>
  <c r="A790" i="41"/>
  <c r="A791" i="41"/>
  <c r="F791" i="41" s="1"/>
  <c r="A792" i="41"/>
  <c r="F792" i="41" s="1"/>
  <c r="A793" i="41"/>
  <c r="A794" i="41"/>
  <c r="G794" i="41" s="1"/>
  <c r="A795" i="41"/>
  <c r="H795" i="41" s="1"/>
  <c r="A796" i="41"/>
  <c r="F796" i="41" s="1"/>
  <c r="A797" i="41"/>
  <c r="A798" i="41"/>
  <c r="G798" i="41" s="1"/>
  <c r="A799" i="41"/>
  <c r="H799" i="41" s="1"/>
  <c r="A800" i="41"/>
  <c r="I800" i="41" s="1"/>
  <c r="A801" i="41"/>
  <c r="I801" i="41" s="1"/>
  <c r="A802" i="41"/>
  <c r="A803" i="41"/>
  <c r="H803" i="41" s="1"/>
  <c r="A804" i="41"/>
  <c r="A805" i="41"/>
  <c r="A806" i="41"/>
  <c r="A807" i="41"/>
  <c r="H807" i="41" s="1"/>
  <c r="A808" i="41"/>
  <c r="F808" i="41" s="1"/>
  <c r="A809" i="41"/>
  <c r="A810" i="41"/>
  <c r="G810" i="41" s="1"/>
  <c r="A811" i="41"/>
  <c r="H811" i="41" s="1"/>
  <c r="A812" i="41"/>
  <c r="F812" i="41" s="1"/>
  <c r="A813" i="41"/>
  <c r="G813" i="41" s="1"/>
  <c r="A814" i="41"/>
  <c r="G814" i="41" s="1"/>
  <c r="A815" i="41"/>
  <c r="H815" i="41" s="1"/>
  <c r="A816" i="41"/>
  <c r="I816" i="41" s="1"/>
  <c r="A817" i="41"/>
  <c r="I817" i="41" s="1"/>
  <c r="A818" i="41"/>
  <c r="A819" i="41"/>
  <c r="H819" i="41" s="1"/>
  <c r="A820" i="41"/>
  <c r="J820" i="41" s="1"/>
  <c r="A821" i="41"/>
  <c r="A822" i="41"/>
  <c r="A823" i="41"/>
  <c r="H823" i="41" s="1"/>
  <c r="A824" i="41"/>
  <c r="F824" i="41" s="1"/>
  <c r="A825" i="41"/>
  <c r="I825" i="41" s="1"/>
  <c r="A826" i="41"/>
  <c r="G826" i="41" s="1"/>
  <c r="A827" i="41"/>
  <c r="H827" i="41" s="1"/>
  <c r="A828" i="41"/>
  <c r="F828" i="41" s="1"/>
  <c r="A829" i="41"/>
  <c r="A830" i="41"/>
  <c r="G830" i="41" s="1"/>
  <c r="A831" i="41"/>
  <c r="H831" i="41" s="1"/>
  <c r="A832" i="41"/>
  <c r="A833" i="41"/>
  <c r="I833" i="41" s="1"/>
  <c r="A834" i="41"/>
  <c r="A835" i="41"/>
  <c r="H835" i="41" s="1"/>
  <c r="A836" i="41"/>
  <c r="A837" i="41"/>
  <c r="A838" i="41"/>
  <c r="A839" i="41"/>
  <c r="H839" i="41" s="1"/>
  <c r="A840" i="41"/>
  <c r="F840" i="41" s="1"/>
  <c r="A841" i="41"/>
  <c r="I841" i="41" s="1"/>
  <c r="A842" i="41"/>
  <c r="G842" i="41" s="1"/>
  <c r="A843" i="41"/>
  <c r="H843" i="41" s="1"/>
  <c r="A844" i="41"/>
  <c r="F844" i="41" s="1"/>
  <c r="A845" i="41"/>
  <c r="A846" i="41"/>
  <c r="G846" i="41" s="1"/>
  <c r="A847" i="41"/>
  <c r="A848" i="41"/>
  <c r="I848" i="41" s="1"/>
  <c r="A849" i="41"/>
  <c r="I849" i="41" s="1"/>
  <c r="A850" i="41"/>
  <c r="A851" i="41"/>
  <c r="H851" i="41" s="1"/>
  <c r="A852" i="41"/>
  <c r="J852" i="41" s="1"/>
  <c r="A853" i="41"/>
  <c r="G853" i="41" s="1"/>
  <c r="A854" i="41"/>
  <c r="A855" i="41"/>
  <c r="H855" i="41" s="1"/>
  <c r="A856" i="41"/>
  <c r="F856" i="41" s="1"/>
  <c r="A857" i="41"/>
  <c r="A858" i="41"/>
  <c r="G858" i="41" s="1"/>
  <c r="A859" i="41"/>
  <c r="H859" i="41" s="1"/>
  <c r="A860" i="41"/>
  <c r="F860" i="41" s="1"/>
  <c r="A861" i="41"/>
  <c r="A862" i="41"/>
  <c r="G862" i="41" s="1"/>
  <c r="A863" i="41"/>
  <c r="H863" i="41" s="1"/>
  <c r="A864" i="41"/>
  <c r="J864" i="41" s="1"/>
  <c r="A865" i="41"/>
  <c r="I865" i="41" s="1"/>
  <c r="A866" i="41"/>
  <c r="A867" i="41"/>
  <c r="H867" i="41" s="1"/>
  <c r="A868" i="41"/>
  <c r="A869" i="41"/>
  <c r="K869" i="41" s="1"/>
  <c r="A870" i="41"/>
  <c r="A871" i="41"/>
  <c r="H871" i="41" s="1"/>
  <c r="A872" i="41"/>
  <c r="F872" i="41" s="1"/>
  <c r="A873" i="41"/>
  <c r="I873" i="41" s="1"/>
  <c r="A874" i="41"/>
  <c r="G874" i="41" s="1"/>
  <c r="A875" i="41"/>
  <c r="L875" i="41" s="1"/>
  <c r="A876" i="41"/>
  <c r="F876" i="41" s="1"/>
  <c r="A877" i="41"/>
  <c r="A878" i="41"/>
  <c r="G878" i="41" s="1"/>
  <c r="A879" i="41"/>
  <c r="H879" i="41" s="1"/>
  <c r="A880" i="41"/>
  <c r="I880" i="41" s="1"/>
  <c r="A881" i="41"/>
  <c r="I881" i="41" s="1"/>
  <c r="A882" i="41"/>
  <c r="A883" i="41"/>
  <c r="H883" i="41" s="1"/>
  <c r="A884" i="41"/>
  <c r="J884" i="41" s="1"/>
  <c r="A885" i="41"/>
  <c r="J885" i="41" s="1"/>
  <c r="A886" i="41"/>
  <c r="A887" i="41"/>
  <c r="H887" i="41" s="1"/>
  <c r="A888" i="41"/>
  <c r="F888" i="41" s="1"/>
  <c r="A889" i="41"/>
  <c r="I889" i="41" s="1"/>
  <c r="A890" i="41"/>
  <c r="G890" i="41" s="1"/>
  <c r="A891" i="41"/>
  <c r="M891" i="41" s="1"/>
  <c r="A892" i="41"/>
  <c r="F892" i="41" s="1"/>
  <c r="A893" i="41"/>
  <c r="A894" i="41"/>
  <c r="G894" i="41" s="1"/>
  <c r="A895" i="41"/>
  <c r="H895" i="41" s="1"/>
  <c r="A896" i="41"/>
  <c r="A897" i="41"/>
  <c r="L897" i="41" s="1"/>
  <c r="A898" i="41"/>
  <c r="A899" i="41"/>
  <c r="H899" i="41" s="1"/>
  <c r="A900" i="41"/>
  <c r="A901" i="41"/>
  <c r="A902" i="41"/>
  <c r="A903" i="41"/>
  <c r="F903" i="41" s="1"/>
  <c r="A904" i="41"/>
  <c r="F904" i="41" s="1"/>
  <c r="A905" i="41"/>
  <c r="I905" i="41" s="1"/>
  <c r="A906" i="41"/>
  <c r="G906" i="41" s="1"/>
  <c r="A907" i="41"/>
  <c r="H907" i="41" s="1"/>
  <c r="A908" i="41"/>
  <c r="F908" i="41" s="1"/>
  <c r="A909" i="41"/>
  <c r="A910" i="41"/>
  <c r="G910" i="41" s="1"/>
  <c r="A911" i="41"/>
  <c r="A912" i="41"/>
  <c r="I912" i="41" s="1"/>
  <c r="A913" i="41"/>
  <c r="I913" i="41" s="1"/>
  <c r="A914" i="41"/>
  <c r="A915" i="41"/>
  <c r="H915" i="41" s="1"/>
  <c r="A916" i="41"/>
  <c r="J916" i="41" s="1"/>
  <c r="A917" i="41"/>
  <c r="J917" i="41" s="1"/>
  <c r="A918" i="41"/>
  <c r="A919" i="41"/>
  <c r="H919" i="41" s="1"/>
  <c r="A920" i="41"/>
  <c r="F920" i="41" s="1"/>
  <c r="A921" i="41"/>
  <c r="I921" i="41" s="1"/>
  <c r="A922" i="41"/>
  <c r="G922" i="41" s="1"/>
  <c r="A923" i="41"/>
  <c r="H923" i="41" s="1"/>
  <c r="A924" i="41"/>
  <c r="F924" i="41" s="1"/>
  <c r="A925" i="41"/>
  <c r="A926" i="41"/>
  <c r="G926" i="41" s="1"/>
  <c r="A927" i="41"/>
  <c r="H927" i="41" s="1"/>
  <c r="A928" i="41"/>
  <c r="J928" i="41" s="1"/>
  <c r="A929" i="41"/>
  <c r="A930" i="41"/>
  <c r="A931" i="41"/>
  <c r="H931" i="41" s="1"/>
  <c r="A932" i="41"/>
  <c r="A933" i="41"/>
  <c r="K933" i="41" s="1"/>
  <c r="A934" i="41"/>
  <c r="A935" i="41"/>
  <c r="A936" i="41"/>
  <c r="A937" i="41"/>
  <c r="I937" i="41" s="1"/>
  <c r="A938" i="41"/>
  <c r="G938" i="41" s="1"/>
  <c r="A939" i="41"/>
  <c r="A940" i="41"/>
  <c r="A941" i="41"/>
  <c r="A942" i="41"/>
  <c r="G942" i="41" s="1"/>
  <c r="A943" i="41"/>
  <c r="H943" i="41" s="1"/>
  <c r="A944" i="41"/>
  <c r="I944" i="41" s="1"/>
  <c r="A945" i="41"/>
  <c r="I945" i="41" s="1"/>
  <c r="A946" i="41"/>
  <c r="A947" i="41"/>
  <c r="H947" i="41" s="1"/>
  <c r="A948" i="41"/>
  <c r="J948" i="41" s="1"/>
  <c r="A949" i="41"/>
  <c r="A950" i="41"/>
  <c r="A951" i="41"/>
  <c r="H951" i="41" s="1"/>
  <c r="A952" i="41"/>
  <c r="A953" i="41"/>
  <c r="A954" i="41"/>
  <c r="G954" i="41" s="1"/>
  <c r="A955" i="41"/>
  <c r="H955" i="41" s="1"/>
  <c r="A956" i="41"/>
  <c r="M956" i="41" s="1"/>
  <c r="A957" i="41"/>
  <c r="G957" i="41" s="1"/>
  <c r="A958" i="41"/>
  <c r="G958" i="41" s="1"/>
  <c r="A959" i="41"/>
  <c r="H959" i="41" s="1"/>
  <c r="A960" i="41"/>
  <c r="A961" i="41"/>
  <c r="I961" i="41" s="1"/>
  <c r="A962" i="41"/>
  <c r="A963" i="41"/>
  <c r="H963" i="41" s="1"/>
  <c r="A964" i="41"/>
  <c r="A965" i="41"/>
  <c r="J965" i="41" s="1"/>
  <c r="A966" i="41"/>
  <c r="A967" i="41"/>
  <c r="H967" i="41" s="1"/>
  <c r="A968" i="41"/>
  <c r="A969" i="41"/>
  <c r="A970" i="41"/>
  <c r="G970" i="41" s="1"/>
  <c r="A971" i="41"/>
  <c r="H971" i="41" s="1"/>
  <c r="A972" i="41"/>
  <c r="A973" i="41"/>
  <c r="A974" i="41"/>
  <c r="G974" i="41" s="1"/>
  <c r="A975" i="41"/>
  <c r="H975" i="41" s="1"/>
  <c r="A976" i="41"/>
  <c r="I976" i="41" s="1"/>
  <c r="A977" i="41"/>
  <c r="I977" i="41" s="1"/>
  <c r="A978" i="41"/>
  <c r="A979" i="41"/>
  <c r="H979" i="41" s="1"/>
  <c r="A980" i="41"/>
  <c r="J980" i="41" s="1"/>
  <c r="A981" i="41"/>
  <c r="A982" i="41"/>
  <c r="A983" i="41"/>
  <c r="H983" i="41" s="1"/>
  <c r="A984" i="41"/>
  <c r="A985" i="41"/>
  <c r="A986" i="41"/>
  <c r="G986" i="41" s="1"/>
  <c r="A987" i="41"/>
  <c r="H987" i="41" s="1"/>
  <c r="A988" i="41"/>
  <c r="A989" i="41"/>
  <c r="G989" i="41" s="1"/>
  <c r="A990" i="41"/>
  <c r="G990" i="41" s="1"/>
  <c r="A991" i="41"/>
  <c r="H991" i="41" s="1"/>
  <c r="A992" i="41"/>
  <c r="J992" i="41" s="1"/>
  <c r="A993" i="41"/>
  <c r="I993" i="41" s="1"/>
  <c r="A994" i="41"/>
  <c r="A995" i="41"/>
  <c r="H995" i="41" s="1"/>
  <c r="A996" i="41"/>
  <c r="A997" i="41"/>
  <c r="K997" i="41" s="1"/>
  <c r="A998" i="41"/>
  <c r="A999" i="41"/>
  <c r="H999" i="41" s="1"/>
  <c r="A1000" i="41"/>
  <c r="F563" i="41" l="1"/>
  <c r="F819" i="41"/>
  <c r="H775" i="41"/>
  <c r="F883" i="41"/>
  <c r="F627" i="41"/>
  <c r="F755" i="41"/>
  <c r="F499" i="41"/>
  <c r="H519" i="41"/>
  <c r="F691" i="41"/>
  <c r="F371" i="41"/>
  <c r="K975" i="41"/>
  <c r="F919" i="41"/>
  <c r="F443" i="41"/>
  <c r="H415" i="41"/>
  <c r="I531" i="41"/>
  <c r="F887" i="41"/>
  <c r="F823" i="41"/>
  <c r="F759" i="41"/>
  <c r="F695" i="41"/>
  <c r="F631" i="41"/>
  <c r="F567" i="41"/>
  <c r="F503" i="41"/>
  <c r="F379" i="41"/>
  <c r="H543" i="41"/>
  <c r="H287" i="41"/>
  <c r="I864" i="41"/>
  <c r="I191" i="41"/>
  <c r="I736" i="41"/>
  <c r="F855" i="41"/>
  <c r="F599" i="41"/>
  <c r="F315" i="41"/>
  <c r="J800" i="41"/>
  <c r="J260" i="41"/>
  <c r="F915" i="41"/>
  <c r="F851" i="41"/>
  <c r="F787" i="41"/>
  <c r="F723" i="41"/>
  <c r="F659" i="41"/>
  <c r="F531" i="41"/>
  <c r="F435" i="41"/>
  <c r="F299" i="41"/>
  <c r="H903" i="41"/>
  <c r="H647" i="41"/>
  <c r="H391" i="41"/>
  <c r="I992" i="41"/>
  <c r="I467" i="41"/>
  <c r="K203" i="41"/>
  <c r="K929" i="41"/>
  <c r="I929" i="41"/>
  <c r="G821" i="41"/>
  <c r="J821" i="41"/>
  <c r="J805" i="41"/>
  <c r="K805" i="41"/>
  <c r="G737" i="41"/>
  <c r="I737" i="41"/>
  <c r="G721" i="41"/>
  <c r="I721" i="41"/>
  <c r="G661" i="41"/>
  <c r="J661" i="41"/>
  <c r="I629" i="41"/>
  <c r="J629" i="41"/>
  <c r="G597" i="41"/>
  <c r="J597" i="41"/>
  <c r="I597" i="41"/>
  <c r="G581" i="41"/>
  <c r="J581" i="41"/>
  <c r="I565" i="41"/>
  <c r="J565" i="41"/>
  <c r="G533" i="41"/>
  <c r="J533" i="41"/>
  <c r="I533" i="41"/>
  <c r="G517" i="41"/>
  <c r="J517" i="41"/>
  <c r="I501" i="41"/>
  <c r="J501" i="41"/>
  <c r="G469" i="41"/>
  <c r="I469" i="41"/>
  <c r="J469" i="41"/>
  <c r="G453" i="41"/>
  <c r="J453" i="41"/>
  <c r="I437" i="41"/>
  <c r="J437" i="41"/>
  <c r="G421" i="41"/>
  <c r="K421" i="41"/>
  <c r="I405" i="41"/>
  <c r="J405" i="41"/>
  <c r="I373" i="41"/>
  <c r="J373" i="41"/>
  <c r="G277" i="41"/>
  <c r="J277" i="41"/>
  <c r="G261" i="41"/>
  <c r="J261" i="41"/>
  <c r="I245" i="41"/>
  <c r="J245" i="41"/>
  <c r="G185" i="41"/>
  <c r="H185" i="41"/>
  <c r="G153" i="41"/>
  <c r="H153" i="41"/>
  <c r="I149" i="41"/>
  <c r="J149" i="41"/>
  <c r="J704" i="41"/>
  <c r="I704" i="41"/>
  <c r="H228" i="41"/>
  <c r="J228" i="41"/>
  <c r="J613" i="41"/>
  <c r="J357" i="41"/>
  <c r="L935" i="41"/>
  <c r="H935" i="41"/>
  <c r="K911" i="41"/>
  <c r="H911" i="41"/>
  <c r="L791" i="41"/>
  <c r="H791" i="41"/>
  <c r="L727" i="41"/>
  <c r="H727" i="41"/>
  <c r="H719" i="41"/>
  <c r="K719" i="41"/>
  <c r="H663" i="41"/>
  <c r="L663" i="41"/>
  <c r="K655" i="41"/>
  <c r="H655" i="41"/>
  <c r="H635" i="41"/>
  <c r="M635" i="41"/>
  <c r="M615" i="41"/>
  <c r="H615" i="41"/>
  <c r="H595" i="41"/>
  <c r="I595" i="41"/>
  <c r="H591" i="41"/>
  <c r="K591" i="41"/>
  <c r="H587" i="41"/>
  <c r="K587" i="41"/>
  <c r="I575" i="41"/>
  <c r="H575" i="41"/>
  <c r="L535" i="41"/>
  <c r="H535" i="41"/>
  <c r="K527" i="41"/>
  <c r="H527" i="41"/>
  <c r="I511" i="41"/>
  <c r="H511" i="41"/>
  <c r="F495" i="41"/>
  <c r="H495" i="41"/>
  <c r="H491" i="41"/>
  <c r="F491" i="41"/>
  <c r="F487" i="41"/>
  <c r="H487" i="41"/>
  <c r="H483" i="41"/>
  <c r="L483" i="41"/>
  <c r="F483" i="41"/>
  <c r="F471" i="41"/>
  <c r="H471" i="41"/>
  <c r="F463" i="41"/>
  <c r="H463" i="41"/>
  <c r="K463" i="41"/>
  <c r="H459" i="41"/>
  <c r="K459" i="41"/>
  <c r="F459" i="41"/>
  <c r="H451" i="41"/>
  <c r="F451" i="41"/>
  <c r="F447" i="41"/>
  <c r="I447" i="41"/>
  <c r="H447" i="41"/>
  <c r="F439" i="41"/>
  <c r="H439" i="41"/>
  <c r="F431" i="41"/>
  <c r="H431" i="41"/>
  <c r="H427" i="41"/>
  <c r="F427" i="41"/>
  <c r="F423" i="41"/>
  <c r="H423" i="41"/>
  <c r="H419" i="41"/>
  <c r="F419" i="41"/>
  <c r="F407" i="41"/>
  <c r="L407" i="41"/>
  <c r="H407" i="41"/>
  <c r="H403" i="41"/>
  <c r="I403" i="41"/>
  <c r="K399" i="41"/>
  <c r="H399" i="41"/>
  <c r="H395" i="41"/>
  <c r="F395" i="41"/>
  <c r="H387" i="41"/>
  <c r="F387" i="41"/>
  <c r="F383" i="41"/>
  <c r="I383" i="41"/>
  <c r="H383" i="41"/>
  <c r="F375" i="41"/>
  <c r="H375" i="41"/>
  <c r="F367" i="41"/>
  <c r="H367" i="41"/>
  <c r="H363" i="41"/>
  <c r="F363" i="41"/>
  <c r="F359" i="41"/>
  <c r="H359" i="41"/>
  <c r="H355" i="41"/>
  <c r="F355" i="41"/>
  <c r="F343" i="41"/>
  <c r="H343" i="41"/>
  <c r="H339" i="41"/>
  <c r="I339" i="41"/>
  <c r="F335" i="41"/>
  <c r="H335" i="41"/>
  <c r="K335" i="41"/>
  <c r="H331" i="41"/>
  <c r="F331" i="41"/>
  <c r="H323" i="41"/>
  <c r="F323" i="41"/>
  <c r="F319" i="41"/>
  <c r="I319" i="41"/>
  <c r="H319" i="41"/>
  <c r="F311" i="41"/>
  <c r="H311" i="41"/>
  <c r="H307" i="41"/>
  <c r="F307" i="41"/>
  <c r="F303" i="41"/>
  <c r="H303" i="41"/>
  <c r="F295" i="41"/>
  <c r="H295" i="41"/>
  <c r="H291" i="41"/>
  <c r="F291" i="41"/>
  <c r="H283" i="41"/>
  <c r="F283" i="41"/>
  <c r="L279" i="41"/>
  <c r="H279" i="41"/>
  <c r="H275" i="41"/>
  <c r="F275" i="41"/>
  <c r="I275" i="41"/>
  <c r="F255" i="41"/>
  <c r="I255" i="41"/>
  <c r="F211" i="41"/>
  <c r="I211" i="41"/>
  <c r="F207" i="41"/>
  <c r="K207" i="41"/>
  <c r="I147" i="41"/>
  <c r="F147" i="41"/>
  <c r="F871" i="41"/>
  <c r="F839" i="41"/>
  <c r="F807" i="41"/>
  <c r="F743" i="41"/>
  <c r="F711" i="41"/>
  <c r="F679" i="41"/>
  <c r="F615" i="41"/>
  <c r="F583" i="41"/>
  <c r="F551" i="41"/>
  <c r="F475" i="41"/>
  <c r="F411" i="41"/>
  <c r="F347" i="41"/>
  <c r="H607" i="41"/>
  <c r="H479" i="41"/>
  <c r="H351" i="41"/>
  <c r="H196" i="41"/>
  <c r="I928" i="41"/>
  <c r="I672" i="41"/>
  <c r="I341" i="41"/>
  <c r="L493" i="41"/>
  <c r="G981" i="41"/>
  <c r="J981" i="41"/>
  <c r="G973" i="41"/>
  <c r="M973" i="41"/>
  <c r="G949" i="41"/>
  <c r="J949" i="41"/>
  <c r="I309" i="41"/>
  <c r="J309" i="41"/>
  <c r="I213" i="41"/>
  <c r="J213" i="41"/>
  <c r="J960" i="41"/>
  <c r="I960" i="41"/>
  <c r="J896" i="41"/>
  <c r="I896" i="41"/>
  <c r="J832" i="41"/>
  <c r="I832" i="41"/>
  <c r="J768" i="41"/>
  <c r="J485" i="41"/>
  <c r="J229" i="41"/>
  <c r="H939" i="41"/>
  <c r="L939" i="41"/>
  <c r="H847" i="41"/>
  <c r="K847" i="41"/>
  <c r="K783" i="41"/>
  <c r="H783" i="41"/>
  <c r="F899" i="41"/>
  <c r="F867" i="41"/>
  <c r="F835" i="41"/>
  <c r="F803" i="41"/>
  <c r="F771" i="41"/>
  <c r="F739" i="41"/>
  <c r="F707" i="41"/>
  <c r="F675" i="41"/>
  <c r="F643" i="41"/>
  <c r="F611" i="41"/>
  <c r="F579" i="41"/>
  <c r="F547" i="41"/>
  <c r="F515" i="41"/>
  <c r="F467" i="41"/>
  <c r="F403" i="41"/>
  <c r="F339" i="41"/>
  <c r="H455" i="41"/>
  <c r="H327" i="41"/>
  <c r="H164" i="41"/>
  <c r="J853" i="41"/>
  <c r="J549" i="41"/>
  <c r="J421" i="41"/>
  <c r="J293" i="41"/>
  <c r="J165" i="41"/>
  <c r="I897" i="41"/>
  <c r="I639" i="41"/>
  <c r="I277" i="41"/>
  <c r="K549" i="41"/>
  <c r="L237" i="41"/>
  <c r="N998" i="41"/>
  <c r="M998" i="41"/>
  <c r="K998" i="41"/>
  <c r="I998" i="41"/>
  <c r="L998" i="41"/>
  <c r="J998" i="41"/>
  <c r="H998" i="41"/>
  <c r="F998" i="41"/>
  <c r="N994" i="41"/>
  <c r="M994" i="41"/>
  <c r="K994" i="41"/>
  <c r="L994" i="41"/>
  <c r="I994" i="41"/>
  <c r="J994" i="41"/>
  <c r="H994" i="41"/>
  <c r="F994" i="41"/>
  <c r="N990" i="41"/>
  <c r="K990" i="41"/>
  <c r="L990" i="41"/>
  <c r="I990" i="41"/>
  <c r="M990" i="41"/>
  <c r="J990" i="41"/>
  <c r="H990" i="41"/>
  <c r="F990" i="41"/>
  <c r="N986" i="41"/>
  <c r="M986" i="41"/>
  <c r="L986" i="41"/>
  <c r="I986" i="41"/>
  <c r="K986" i="41"/>
  <c r="H986" i="41"/>
  <c r="F986" i="41"/>
  <c r="J986" i="41"/>
  <c r="N982" i="41"/>
  <c r="M982" i="41"/>
  <c r="I982" i="41"/>
  <c r="K982" i="41"/>
  <c r="J982" i="41"/>
  <c r="H982" i="41"/>
  <c r="L982" i="41"/>
  <c r="F982" i="41"/>
  <c r="N978" i="41"/>
  <c r="M978" i="41"/>
  <c r="K978" i="41"/>
  <c r="I978" i="41"/>
  <c r="J978" i="41"/>
  <c r="H978" i="41"/>
  <c r="F978" i="41"/>
  <c r="L978" i="41"/>
  <c r="N974" i="41"/>
  <c r="K974" i="41"/>
  <c r="L974" i="41"/>
  <c r="M974" i="41"/>
  <c r="I974" i="41"/>
  <c r="J974" i="41"/>
  <c r="H974" i="41"/>
  <c r="F974" i="41"/>
  <c r="N970" i="41"/>
  <c r="M970" i="41"/>
  <c r="L970" i="41"/>
  <c r="I970" i="41"/>
  <c r="K970" i="41"/>
  <c r="H970" i="41"/>
  <c r="F970" i="41"/>
  <c r="J970" i="41"/>
  <c r="N966" i="41"/>
  <c r="M966" i="41"/>
  <c r="K966" i="41"/>
  <c r="I966" i="41"/>
  <c r="L966" i="41"/>
  <c r="J966" i="41"/>
  <c r="H966" i="41"/>
  <c r="F966" i="41"/>
  <c r="N962" i="41"/>
  <c r="M962" i="41"/>
  <c r="K962" i="41"/>
  <c r="L962" i="41"/>
  <c r="I962" i="41"/>
  <c r="J962" i="41"/>
  <c r="H962" i="41"/>
  <c r="F962" i="41"/>
  <c r="N958" i="41"/>
  <c r="M958" i="41"/>
  <c r="K958" i="41"/>
  <c r="L958" i="41"/>
  <c r="I958" i="41"/>
  <c r="J958" i="41"/>
  <c r="H958" i="41"/>
  <c r="F958" i="41"/>
  <c r="N954" i="41"/>
  <c r="M954" i="41"/>
  <c r="L954" i="41"/>
  <c r="I954" i="41"/>
  <c r="H954" i="41"/>
  <c r="F954" i="41"/>
  <c r="K954" i="41"/>
  <c r="J954" i="41"/>
  <c r="N950" i="41"/>
  <c r="M950" i="41"/>
  <c r="I950" i="41"/>
  <c r="J950" i="41"/>
  <c r="L950" i="41"/>
  <c r="K950" i="41"/>
  <c r="H950" i="41"/>
  <c r="F950" i="41"/>
  <c r="N946" i="41"/>
  <c r="M946" i="41"/>
  <c r="K946" i="41"/>
  <c r="I946" i="41"/>
  <c r="L946" i="41"/>
  <c r="J946" i="41"/>
  <c r="H946" i="41"/>
  <c r="F946" i="41"/>
  <c r="N942" i="41"/>
  <c r="M942" i="41"/>
  <c r="K942" i="41"/>
  <c r="L942" i="41"/>
  <c r="I942" i="41"/>
  <c r="J942" i="41"/>
  <c r="H942" i="41"/>
  <c r="F942" i="41"/>
  <c r="N938" i="41"/>
  <c r="M938" i="41"/>
  <c r="L938" i="41"/>
  <c r="I938" i="41"/>
  <c r="K938" i="41"/>
  <c r="H938" i="41"/>
  <c r="J938" i="41"/>
  <c r="F938" i="41"/>
  <c r="N934" i="41"/>
  <c r="K934" i="41"/>
  <c r="I934" i="41"/>
  <c r="L934" i="41"/>
  <c r="J934" i="41"/>
  <c r="M934" i="41"/>
  <c r="F934" i="41"/>
  <c r="H934" i="41"/>
  <c r="N930" i="41"/>
  <c r="M930" i="41"/>
  <c r="K930" i="41"/>
  <c r="L930" i="41"/>
  <c r="I930" i="41"/>
  <c r="J930" i="41"/>
  <c r="H930" i="41"/>
  <c r="F930" i="41"/>
  <c r="N926" i="41"/>
  <c r="M926" i="41"/>
  <c r="K926" i="41"/>
  <c r="L926" i="41"/>
  <c r="I926" i="41"/>
  <c r="F926" i="41"/>
  <c r="J926" i="41"/>
  <c r="H926" i="41"/>
  <c r="N922" i="41"/>
  <c r="M922" i="41"/>
  <c r="L922" i="41"/>
  <c r="I922" i="41"/>
  <c r="K922" i="41"/>
  <c r="H922" i="41"/>
  <c r="F922" i="41"/>
  <c r="J922" i="41"/>
  <c r="N918" i="41"/>
  <c r="M918" i="41"/>
  <c r="I918" i="41"/>
  <c r="K918" i="41"/>
  <c r="J918" i="41"/>
  <c r="L918" i="41"/>
  <c r="F918" i="41"/>
  <c r="H918" i="41"/>
  <c r="N914" i="41"/>
  <c r="K914" i="41"/>
  <c r="I914" i="41"/>
  <c r="M914" i="41"/>
  <c r="J914" i="41"/>
  <c r="L914" i="41"/>
  <c r="H914" i="41"/>
  <c r="F914" i="41"/>
  <c r="N910" i="41"/>
  <c r="M910" i="41"/>
  <c r="K910" i="41"/>
  <c r="L910" i="41"/>
  <c r="I910" i="41"/>
  <c r="J910" i="41"/>
  <c r="H910" i="41"/>
  <c r="F910" i="41"/>
  <c r="N906" i="41"/>
  <c r="M906" i="41"/>
  <c r="L906" i="41"/>
  <c r="I906" i="41"/>
  <c r="K906" i="41"/>
  <c r="H906" i="41"/>
  <c r="F906" i="41"/>
  <c r="J906" i="41"/>
  <c r="N902" i="41"/>
  <c r="M902" i="41"/>
  <c r="K902" i="41"/>
  <c r="I902" i="41"/>
  <c r="L902" i="41"/>
  <c r="J902" i="41"/>
  <c r="F902" i="41"/>
  <c r="H902" i="41"/>
  <c r="N898" i="41"/>
  <c r="M898" i="41"/>
  <c r="K898" i="41"/>
  <c r="L898" i="41"/>
  <c r="I898" i="41"/>
  <c r="J898" i="41"/>
  <c r="H898" i="41"/>
  <c r="F898" i="41"/>
  <c r="N894" i="41"/>
  <c r="M894" i="41"/>
  <c r="K894" i="41"/>
  <c r="L894" i="41"/>
  <c r="I894" i="41"/>
  <c r="F894" i="41"/>
  <c r="J894" i="41"/>
  <c r="H894" i="41"/>
  <c r="N890" i="41"/>
  <c r="M890" i="41"/>
  <c r="L890" i="41"/>
  <c r="I890" i="41"/>
  <c r="H890" i="41"/>
  <c r="F890" i="41"/>
  <c r="K890" i="41"/>
  <c r="J890" i="41"/>
  <c r="N886" i="41"/>
  <c r="M886" i="41"/>
  <c r="I886" i="41"/>
  <c r="J886" i="41"/>
  <c r="L886" i="41"/>
  <c r="F886" i="41"/>
  <c r="K886" i="41"/>
  <c r="H886" i="41"/>
  <c r="N882" i="41"/>
  <c r="M882" i="41"/>
  <c r="K882" i="41"/>
  <c r="I882" i="41"/>
  <c r="L882" i="41"/>
  <c r="J882" i="41"/>
  <c r="H882" i="41"/>
  <c r="F882" i="41"/>
  <c r="N878" i="41"/>
  <c r="M878" i="41"/>
  <c r="K878" i="41"/>
  <c r="L878" i="41"/>
  <c r="I878" i="41"/>
  <c r="J878" i="41"/>
  <c r="H878" i="41"/>
  <c r="F878" i="41"/>
  <c r="N874" i="41"/>
  <c r="M874" i="41"/>
  <c r="L874" i="41"/>
  <c r="I874" i="41"/>
  <c r="K874" i="41"/>
  <c r="H874" i="41"/>
  <c r="F874" i="41"/>
  <c r="J874" i="41"/>
  <c r="N870" i="41"/>
  <c r="K870" i="41"/>
  <c r="I870" i="41"/>
  <c r="M870" i="41"/>
  <c r="L870" i="41"/>
  <c r="J870" i="41"/>
  <c r="F870" i="41"/>
  <c r="H870" i="41"/>
  <c r="N866" i="41"/>
  <c r="M866" i="41"/>
  <c r="K866" i="41"/>
  <c r="L866" i="41"/>
  <c r="I866" i="41"/>
  <c r="J866" i="41"/>
  <c r="H866" i="41"/>
  <c r="F866" i="41"/>
  <c r="N862" i="41"/>
  <c r="M862" i="41"/>
  <c r="K862" i="41"/>
  <c r="L862" i="41"/>
  <c r="I862" i="41"/>
  <c r="F862" i="41"/>
  <c r="J862" i="41"/>
  <c r="H862" i="41"/>
  <c r="N858" i="41"/>
  <c r="M858" i="41"/>
  <c r="L858" i="41"/>
  <c r="I858" i="41"/>
  <c r="K858" i="41"/>
  <c r="H858" i="41"/>
  <c r="F858" i="41"/>
  <c r="J858" i="41"/>
  <c r="N854" i="41"/>
  <c r="M854" i="41"/>
  <c r="I854" i="41"/>
  <c r="K854" i="41"/>
  <c r="J854" i="41"/>
  <c r="L854" i="41"/>
  <c r="F854" i="41"/>
  <c r="H854" i="41"/>
  <c r="N850" i="41"/>
  <c r="K850" i="41"/>
  <c r="M850" i="41"/>
  <c r="I850" i="41"/>
  <c r="J850" i="41"/>
  <c r="H850" i="41"/>
  <c r="L850" i="41"/>
  <c r="F850" i="41"/>
  <c r="N846" i="41"/>
  <c r="M846" i="41"/>
  <c r="K846" i="41"/>
  <c r="L846" i="41"/>
  <c r="I846" i="41"/>
  <c r="J846" i="41"/>
  <c r="H846" i="41"/>
  <c r="F846" i="41"/>
  <c r="N842" i="41"/>
  <c r="M842" i="41"/>
  <c r="L842" i="41"/>
  <c r="I842" i="41"/>
  <c r="K842" i="41"/>
  <c r="H842" i="41"/>
  <c r="F842" i="41"/>
  <c r="J842" i="41"/>
  <c r="N838" i="41"/>
  <c r="M838" i="41"/>
  <c r="K838" i="41"/>
  <c r="I838" i="41"/>
  <c r="L838" i="41"/>
  <c r="J838" i="41"/>
  <c r="F838" i="41"/>
  <c r="H838" i="41"/>
  <c r="N834" i="41"/>
  <c r="M834" i="41"/>
  <c r="L834" i="41"/>
  <c r="K834" i="41"/>
  <c r="I834" i="41"/>
  <c r="J834" i="41"/>
  <c r="H834" i="41"/>
  <c r="F834" i="41"/>
  <c r="N830" i="41"/>
  <c r="M830" i="41"/>
  <c r="K830" i="41"/>
  <c r="I830" i="41"/>
  <c r="F830" i="41"/>
  <c r="L830" i="41"/>
  <c r="J830" i="41"/>
  <c r="H830" i="41"/>
  <c r="N826" i="41"/>
  <c r="M826" i="41"/>
  <c r="L826" i="41"/>
  <c r="I826" i="41"/>
  <c r="H826" i="41"/>
  <c r="F826" i="41"/>
  <c r="K826" i="41"/>
  <c r="J826" i="41"/>
  <c r="N822" i="41"/>
  <c r="M822" i="41"/>
  <c r="I822" i="41"/>
  <c r="L822" i="41"/>
  <c r="J822" i="41"/>
  <c r="K822" i="41"/>
  <c r="F822" i="41"/>
  <c r="H822" i="41"/>
  <c r="N818" i="41"/>
  <c r="M818" i="41"/>
  <c r="L818" i="41"/>
  <c r="K818" i="41"/>
  <c r="I818" i="41"/>
  <c r="J818" i="41"/>
  <c r="H818" i="41"/>
  <c r="F818" i="41"/>
  <c r="N814" i="41"/>
  <c r="M814" i="41"/>
  <c r="K814" i="41"/>
  <c r="I814" i="41"/>
  <c r="L814" i="41"/>
  <c r="J814" i="41"/>
  <c r="F814" i="41"/>
  <c r="H814" i="41"/>
  <c r="N810" i="41"/>
  <c r="M810" i="41"/>
  <c r="L810" i="41"/>
  <c r="I810" i="41"/>
  <c r="K810" i="41"/>
  <c r="H810" i="41"/>
  <c r="F810" i="41"/>
  <c r="J810" i="41"/>
  <c r="N806" i="41"/>
  <c r="K806" i="41"/>
  <c r="I806" i="41"/>
  <c r="L806" i="41"/>
  <c r="J806" i="41"/>
  <c r="F806" i="41"/>
  <c r="H806" i="41"/>
  <c r="M806" i="41"/>
  <c r="N802" i="41"/>
  <c r="M802" i="41"/>
  <c r="L802" i="41"/>
  <c r="K802" i="41"/>
  <c r="I802" i="41"/>
  <c r="J802" i="41"/>
  <c r="H802" i="41"/>
  <c r="F802" i="41"/>
  <c r="N798" i="41"/>
  <c r="M798" i="41"/>
  <c r="K798" i="41"/>
  <c r="I798" i="41"/>
  <c r="L798" i="41"/>
  <c r="F798" i="41"/>
  <c r="J798" i="41"/>
  <c r="H798" i="41"/>
  <c r="N794" i="41"/>
  <c r="M794" i="41"/>
  <c r="L794" i="41"/>
  <c r="I794" i="41"/>
  <c r="K794" i="41"/>
  <c r="H794" i="41"/>
  <c r="F794" i="41"/>
  <c r="J794" i="41"/>
  <c r="N790" i="41"/>
  <c r="M790" i="41"/>
  <c r="I790" i="41"/>
  <c r="L790" i="41"/>
  <c r="K790" i="41"/>
  <c r="J790" i="41"/>
  <c r="F790" i="41"/>
  <c r="H790" i="41"/>
  <c r="N786" i="41"/>
  <c r="L786" i="41"/>
  <c r="K786" i="41"/>
  <c r="I786" i="41"/>
  <c r="J786" i="41"/>
  <c r="H786" i="41"/>
  <c r="M786" i="41"/>
  <c r="F786" i="41"/>
  <c r="N782" i="41"/>
  <c r="M782" i="41"/>
  <c r="K782" i="41"/>
  <c r="I782" i="41"/>
  <c r="L782" i="41"/>
  <c r="J782" i="41"/>
  <c r="H782" i="41"/>
  <c r="F782" i="41"/>
  <c r="N778" i="41"/>
  <c r="M778" i="41"/>
  <c r="L778" i="41"/>
  <c r="I778" i="41"/>
  <c r="K778" i="41"/>
  <c r="H778" i="41"/>
  <c r="F778" i="41"/>
  <c r="J778" i="41"/>
  <c r="N774" i="41"/>
  <c r="M774" i="41"/>
  <c r="K774" i="41"/>
  <c r="I774" i="41"/>
  <c r="L774" i="41"/>
  <c r="J774" i="41"/>
  <c r="F774" i="41"/>
  <c r="H774" i="41"/>
  <c r="N770" i="41"/>
  <c r="M770" i="41"/>
  <c r="L770" i="41"/>
  <c r="K770" i="41"/>
  <c r="I770" i="41"/>
  <c r="J770" i="41"/>
  <c r="H770" i="41"/>
  <c r="F770" i="41"/>
  <c r="N766" i="41"/>
  <c r="M766" i="41"/>
  <c r="K766" i="41"/>
  <c r="I766" i="41"/>
  <c r="L766" i="41"/>
  <c r="J766" i="41"/>
  <c r="H766" i="41"/>
  <c r="F766" i="41"/>
  <c r="N762" i="41"/>
  <c r="M762" i="41"/>
  <c r="L762" i="41"/>
  <c r="I762" i="41"/>
  <c r="H762" i="41"/>
  <c r="F762" i="41"/>
  <c r="K762" i="41"/>
  <c r="J762" i="41"/>
  <c r="N758" i="41"/>
  <c r="M758" i="41"/>
  <c r="I758" i="41"/>
  <c r="L758" i="41"/>
  <c r="J758" i="41"/>
  <c r="F758" i="41"/>
  <c r="K758" i="41"/>
  <c r="H758" i="41"/>
  <c r="N754" i="41"/>
  <c r="M754" i="41"/>
  <c r="L754" i="41"/>
  <c r="K754" i="41"/>
  <c r="I754" i="41"/>
  <c r="J754" i="41"/>
  <c r="H754" i="41"/>
  <c r="F754" i="41"/>
  <c r="N750" i="41"/>
  <c r="M750" i="41"/>
  <c r="K750" i="41"/>
  <c r="I750" i="41"/>
  <c r="L750" i="41"/>
  <c r="J750" i="41"/>
  <c r="F750" i="41"/>
  <c r="H750" i="41"/>
  <c r="N746" i="41"/>
  <c r="M746" i="41"/>
  <c r="L746" i="41"/>
  <c r="I746" i="41"/>
  <c r="K746" i="41"/>
  <c r="H746" i="41"/>
  <c r="F746" i="41"/>
  <c r="J746" i="41"/>
  <c r="N742" i="41"/>
  <c r="K742" i="41"/>
  <c r="I742" i="41"/>
  <c r="M742" i="41"/>
  <c r="L742" i="41"/>
  <c r="J742" i="41"/>
  <c r="F742" i="41"/>
  <c r="H742" i="41"/>
  <c r="N738" i="41"/>
  <c r="M738" i="41"/>
  <c r="L738" i="41"/>
  <c r="K738" i="41"/>
  <c r="I738" i="41"/>
  <c r="J738" i="41"/>
  <c r="H738" i="41"/>
  <c r="F738" i="41"/>
  <c r="N734" i="41"/>
  <c r="M734" i="41"/>
  <c r="K734" i="41"/>
  <c r="I734" i="41"/>
  <c r="L734" i="41"/>
  <c r="F734" i="41"/>
  <c r="J734" i="41"/>
  <c r="H734" i="41"/>
  <c r="N730" i="41"/>
  <c r="M730" i="41"/>
  <c r="L730" i="41"/>
  <c r="I730" i="41"/>
  <c r="K730" i="41"/>
  <c r="H730" i="41"/>
  <c r="F730" i="41"/>
  <c r="J730" i="41"/>
  <c r="N726" i="41"/>
  <c r="M726" i="41"/>
  <c r="I726" i="41"/>
  <c r="L726" i="41"/>
  <c r="K726" i="41"/>
  <c r="J726" i="41"/>
  <c r="F726" i="41"/>
  <c r="H726" i="41"/>
  <c r="N722" i="41"/>
  <c r="L722" i="41"/>
  <c r="K722" i="41"/>
  <c r="M722" i="41"/>
  <c r="I722" i="41"/>
  <c r="J722" i="41"/>
  <c r="H722" i="41"/>
  <c r="F722" i="41"/>
  <c r="N718" i="41"/>
  <c r="M718" i="41"/>
  <c r="K718" i="41"/>
  <c r="I718" i="41"/>
  <c r="L718" i="41"/>
  <c r="J718" i="41"/>
  <c r="H718" i="41"/>
  <c r="F718" i="41"/>
  <c r="N714" i="41"/>
  <c r="M714" i="41"/>
  <c r="L714" i="41"/>
  <c r="I714" i="41"/>
  <c r="K714" i="41"/>
  <c r="H714" i="41"/>
  <c r="F714" i="41"/>
  <c r="J714" i="41"/>
  <c r="N710" i="41"/>
  <c r="M710" i="41"/>
  <c r="K710" i="41"/>
  <c r="I710" i="41"/>
  <c r="L710" i="41"/>
  <c r="J710" i="41"/>
  <c r="F710" i="41"/>
  <c r="H710" i="41"/>
  <c r="N706" i="41"/>
  <c r="M706" i="41"/>
  <c r="L706" i="41"/>
  <c r="K706" i="41"/>
  <c r="I706" i="41"/>
  <c r="J706" i="41"/>
  <c r="H706" i="41"/>
  <c r="F706" i="41"/>
  <c r="N702" i="41"/>
  <c r="M702" i="41"/>
  <c r="K702" i="41"/>
  <c r="I702" i="41"/>
  <c r="L702" i="41"/>
  <c r="J702" i="41"/>
  <c r="H702" i="41"/>
  <c r="F702" i="41"/>
  <c r="N698" i="41"/>
  <c r="M698" i="41"/>
  <c r="L698" i="41"/>
  <c r="I698" i="41"/>
  <c r="H698" i="41"/>
  <c r="F698" i="41"/>
  <c r="K698" i="41"/>
  <c r="J698" i="41"/>
  <c r="N694" i="41"/>
  <c r="M694" i="41"/>
  <c r="I694" i="41"/>
  <c r="L694" i="41"/>
  <c r="J694" i="41"/>
  <c r="K694" i="41"/>
  <c r="F694" i="41"/>
  <c r="H694" i="41"/>
  <c r="N690" i="41"/>
  <c r="M690" i="41"/>
  <c r="L690" i="41"/>
  <c r="K690" i="41"/>
  <c r="I690" i="41"/>
  <c r="J690" i="41"/>
  <c r="H690" i="41"/>
  <c r="F690" i="41"/>
  <c r="N686" i="41"/>
  <c r="M686" i="41"/>
  <c r="K686" i="41"/>
  <c r="L686" i="41"/>
  <c r="I686" i="41"/>
  <c r="J686" i="41"/>
  <c r="H686" i="41"/>
  <c r="F686" i="41"/>
  <c r="N682" i="41"/>
  <c r="M682" i="41"/>
  <c r="L682" i="41"/>
  <c r="I682" i="41"/>
  <c r="K682" i="41"/>
  <c r="H682" i="41"/>
  <c r="F682" i="41"/>
  <c r="J682" i="41"/>
  <c r="N678" i="41"/>
  <c r="L678" i="41"/>
  <c r="K678" i="41"/>
  <c r="I678" i="41"/>
  <c r="J678" i="41"/>
  <c r="M678" i="41"/>
  <c r="F678" i="41"/>
  <c r="H678" i="41"/>
  <c r="N674" i="41"/>
  <c r="M674" i="41"/>
  <c r="K674" i="41"/>
  <c r="I674" i="41"/>
  <c r="L674" i="41"/>
  <c r="J674" i="41"/>
  <c r="H674" i="41"/>
  <c r="F674" i="41"/>
  <c r="N670" i="41"/>
  <c r="M670" i="41"/>
  <c r="L670" i="41"/>
  <c r="K670" i="41"/>
  <c r="I670" i="41"/>
  <c r="F670" i="41"/>
  <c r="J670" i="41"/>
  <c r="H670" i="41"/>
  <c r="N666" i="41"/>
  <c r="M666" i="41"/>
  <c r="L666" i="41"/>
  <c r="I666" i="41"/>
  <c r="K666" i="41"/>
  <c r="H666" i="41"/>
  <c r="F666" i="41"/>
  <c r="J666" i="41"/>
  <c r="N662" i="41"/>
  <c r="L662" i="41"/>
  <c r="M662" i="41"/>
  <c r="I662" i="41"/>
  <c r="K662" i="41"/>
  <c r="J662" i="41"/>
  <c r="F662" i="41"/>
  <c r="H662" i="41"/>
  <c r="N658" i="41"/>
  <c r="L658" i="41"/>
  <c r="K658" i="41"/>
  <c r="I658" i="41"/>
  <c r="J658" i="41"/>
  <c r="M658" i="41"/>
  <c r="H658" i="41"/>
  <c r="F658" i="41"/>
  <c r="N654" i="41"/>
  <c r="M654" i="41"/>
  <c r="K654" i="41"/>
  <c r="I654" i="41"/>
  <c r="J654" i="41"/>
  <c r="F654" i="41"/>
  <c r="L654" i="41"/>
  <c r="H654" i="41"/>
  <c r="N650" i="41"/>
  <c r="M650" i="41"/>
  <c r="L650" i="41"/>
  <c r="I650" i="41"/>
  <c r="J650" i="41"/>
  <c r="K650" i="41"/>
  <c r="H650" i="41"/>
  <c r="F650" i="41"/>
  <c r="N646" i="41"/>
  <c r="L646" i="41"/>
  <c r="M646" i="41"/>
  <c r="K646" i="41"/>
  <c r="I646" i="41"/>
  <c r="J646" i="41"/>
  <c r="F646" i="41"/>
  <c r="H646" i="41"/>
  <c r="N642" i="41"/>
  <c r="M642" i="41"/>
  <c r="K642" i="41"/>
  <c r="J642" i="41"/>
  <c r="I642" i="41"/>
  <c r="L642" i="41"/>
  <c r="H642" i="41"/>
  <c r="F642" i="41"/>
  <c r="N638" i="41"/>
  <c r="M638" i="41"/>
  <c r="L638" i="41"/>
  <c r="K638" i="41"/>
  <c r="J638" i="41"/>
  <c r="F638" i="41"/>
  <c r="I638" i="41"/>
  <c r="H638" i="41"/>
  <c r="N634" i="41"/>
  <c r="M634" i="41"/>
  <c r="L634" i="41"/>
  <c r="J634" i="41"/>
  <c r="I634" i="41"/>
  <c r="H634" i="41"/>
  <c r="F634" i="41"/>
  <c r="K634" i="41"/>
  <c r="N630" i="41"/>
  <c r="L630" i="41"/>
  <c r="M630" i="41"/>
  <c r="I630" i="41"/>
  <c r="J630" i="41"/>
  <c r="F630" i="41"/>
  <c r="K630" i="41"/>
  <c r="H630" i="41"/>
  <c r="N626" i="41"/>
  <c r="M626" i="41"/>
  <c r="L626" i="41"/>
  <c r="K626" i="41"/>
  <c r="J626" i="41"/>
  <c r="I626" i="41"/>
  <c r="H626" i="41"/>
  <c r="F626" i="41"/>
  <c r="N622" i="41"/>
  <c r="M622" i="41"/>
  <c r="K622" i="41"/>
  <c r="L622" i="41"/>
  <c r="J622" i="41"/>
  <c r="I622" i="41"/>
  <c r="F622" i="41"/>
  <c r="H622" i="41"/>
  <c r="N618" i="41"/>
  <c r="M618" i="41"/>
  <c r="L618" i="41"/>
  <c r="J618" i="41"/>
  <c r="K618" i="41"/>
  <c r="H618" i="41"/>
  <c r="F618" i="41"/>
  <c r="I618" i="41"/>
  <c r="N614" i="41"/>
  <c r="L614" i="41"/>
  <c r="K614" i="41"/>
  <c r="I614" i="41"/>
  <c r="J614" i="41"/>
  <c r="M614" i="41"/>
  <c r="F614" i="41"/>
  <c r="H614" i="41"/>
  <c r="N610" i="41"/>
  <c r="M610" i="41"/>
  <c r="K610" i="41"/>
  <c r="J610" i="41"/>
  <c r="L610" i="41"/>
  <c r="I610" i="41"/>
  <c r="H610" i="41"/>
  <c r="F610" i="41"/>
  <c r="N606" i="41"/>
  <c r="M606" i="41"/>
  <c r="L606" i="41"/>
  <c r="K606" i="41"/>
  <c r="J606" i="41"/>
  <c r="I606" i="41"/>
  <c r="F606" i="41"/>
  <c r="H606" i="41"/>
  <c r="N602" i="41"/>
  <c r="M602" i="41"/>
  <c r="L602" i="41"/>
  <c r="J602" i="41"/>
  <c r="K602" i="41"/>
  <c r="I602" i="41"/>
  <c r="H602" i="41"/>
  <c r="F602" i="41"/>
  <c r="N598" i="41"/>
  <c r="L598" i="41"/>
  <c r="M598" i="41"/>
  <c r="I598" i="41"/>
  <c r="J598" i="41"/>
  <c r="K598" i="41"/>
  <c r="F598" i="41"/>
  <c r="H598" i="41"/>
  <c r="N594" i="41"/>
  <c r="L594" i="41"/>
  <c r="K594" i="41"/>
  <c r="M594" i="41"/>
  <c r="J594" i="41"/>
  <c r="I594" i="41"/>
  <c r="H594" i="41"/>
  <c r="F594" i="41"/>
  <c r="N590" i="41"/>
  <c r="M590" i="41"/>
  <c r="K590" i="41"/>
  <c r="J590" i="41"/>
  <c r="L590" i="41"/>
  <c r="I590" i="41"/>
  <c r="H590" i="41"/>
  <c r="F590" i="41"/>
  <c r="N586" i="41"/>
  <c r="M586" i="41"/>
  <c r="L586" i="41"/>
  <c r="J586" i="41"/>
  <c r="K586" i="41"/>
  <c r="H586" i="41"/>
  <c r="F586" i="41"/>
  <c r="I586" i="41"/>
  <c r="N582" i="41"/>
  <c r="L582" i="41"/>
  <c r="M582" i="41"/>
  <c r="K582" i="41"/>
  <c r="I582" i="41"/>
  <c r="J582" i="41"/>
  <c r="F582" i="41"/>
  <c r="H582" i="41"/>
  <c r="N578" i="41"/>
  <c r="M578" i="41"/>
  <c r="K578" i="41"/>
  <c r="J578" i="41"/>
  <c r="I578" i="41"/>
  <c r="H578" i="41"/>
  <c r="F578" i="41"/>
  <c r="L578" i="41"/>
  <c r="N574" i="41"/>
  <c r="M574" i="41"/>
  <c r="L574" i="41"/>
  <c r="K574" i="41"/>
  <c r="J574" i="41"/>
  <c r="F574" i="41"/>
  <c r="I574" i="41"/>
  <c r="H574" i="41"/>
  <c r="N570" i="41"/>
  <c r="M570" i="41"/>
  <c r="L570" i="41"/>
  <c r="J570" i="41"/>
  <c r="I570" i="41"/>
  <c r="H570" i="41"/>
  <c r="F570" i="41"/>
  <c r="K570" i="41"/>
  <c r="N566" i="41"/>
  <c r="L566" i="41"/>
  <c r="M566" i="41"/>
  <c r="I566" i="41"/>
  <c r="J566" i="41"/>
  <c r="K566" i="41"/>
  <c r="F566" i="41"/>
  <c r="H566" i="41"/>
  <c r="N562" i="41"/>
  <c r="M562" i="41"/>
  <c r="L562" i="41"/>
  <c r="K562" i="41"/>
  <c r="J562" i="41"/>
  <c r="I562" i="41"/>
  <c r="H562" i="41"/>
  <c r="F562" i="41"/>
  <c r="N558" i="41"/>
  <c r="M558" i="41"/>
  <c r="K558" i="41"/>
  <c r="L558" i="41"/>
  <c r="J558" i="41"/>
  <c r="I558" i="41"/>
  <c r="F558" i="41"/>
  <c r="H558" i="41"/>
  <c r="N554" i="41"/>
  <c r="M554" i="41"/>
  <c r="L554" i="41"/>
  <c r="J554" i="41"/>
  <c r="K554" i="41"/>
  <c r="H554" i="41"/>
  <c r="F554" i="41"/>
  <c r="I554" i="41"/>
  <c r="N550" i="41"/>
  <c r="L550" i="41"/>
  <c r="M550" i="41"/>
  <c r="K550" i="41"/>
  <c r="I550" i="41"/>
  <c r="J550" i="41"/>
  <c r="F550" i="41"/>
  <c r="H550" i="41"/>
  <c r="N546" i="41"/>
  <c r="M546" i="41"/>
  <c r="K546" i="41"/>
  <c r="J546" i="41"/>
  <c r="L546" i="41"/>
  <c r="I546" i="41"/>
  <c r="H546" i="41"/>
  <c r="F546" i="41"/>
  <c r="N542" i="41"/>
  <c r="M542" i="41"/>
  <c r="L542" i="41"/>
  <c r="K542" i="41"/>
  <c r="J542" i="41"/>
  <c r="I542" i="41"/>
  <c r="H542" i="41"/>
  <c r="F542" i="41"/>
  <c r="N538" i="41"/>
  <c r="M538" i="41"/>
  <c r="L538" i="41"/>
  <c r="J538" i="41"/>
  <c r="K538" i="41"/>
  <c r="I538" i="41"/>
  <c r="H538" i="41"/>
  <c r="F538" i="41"/>
  <c r="N534" i="41"/>
  <c r="L534" i="41"/>
  <c r="M534" i="41"/>
  <c r="I534" i="41"/>
  <c r="J534" i="41"/>
  <c r="K534" i="41"/>
  <c r="F534" i="41"/>
  <c r="H534" i="41"/>
  <c r="N530" i="41"/>
  <c r="M530" i="41"/>
  <c r="L530" i="41"/>
  <c r="K530" i="41"/>
  <c r="J530" i="41"/>
  <c r="I530" i="41"/>
  <c r="H530" i="41"/>
  <c r="F530" i="41"/>
  <c r="N526" i="41"/>
  <c r="M526" i="41"/>
  <c r="K526" i="41"/>
  <c r="J526" i="41"/>
  <c r="I526" i="41"/>
  <c r="L526" i="41"/>
  <c r="F526" i="41"/>
  <c r="H526" i="41"/>
  <c r="N522" i="41"/>
  <c r="M522" i="41"/>
  <c r="L522" i="41"/>
  <c r="J522" i="41"/>
  <c r="K522" i="41"/>
  <c r="H522" i="41"/>
  <c r="F522" i="41"/>
  <c r="I522" i="41"/>
  <c r="N518" i="41"/>
  <c r="L518" i="41"/>
  <c r="K518" i="41"/>
  <c r="I518" i="41"/>
  <c r="J518" i="41"/>
  <c r="M518" i="41"/>
  <c r="F518" i="41"/>
  <c r="H518" i="41"/>
  <c r="N514" i="41"/>
  <c r="M514" i="41"/>
  <c r="K514" i="41"/>
  <c r="J514" i="41"/>
  <c r="I514" i="41"/>
  <c r="L514" i="41"/>
  <c r="H514" i="41"/>
  <c r="F514" i="41"/>
  <c r="N510" i="41"/>
  <c r="M510" i="41"/>
  <c r="L510" i="41"/>
  <c r="K510" i="41"/>
  <c r="J510" i="41"/>
  <c r="I510" i="41"/>
  <c r="H510" i="41"/>
  <c r="F510" i="41"/>
  <c r="N506" i="41"/>
  <c r="M506" i="41"/>
  <c r="L506" i="41"/>
  <c r="J506" i="41"/>
  <c r="I506" i="41"/>
  <c r="H506" i="41"/>
  <c r="F506" i="41"/>
  <c r="K506" i="41"/>
  <c r="N502" i="41"/>
  <c r="L502" i="41"/>
  <c r="M502" i="41"/>
  <c r="I502" i="41"/>
  <c r="J502" i="41"/>
  <c r="F502" i="41"/>
  <c r="K502" i="41"/>
  <c r="H502" i="41"/>
  <c r="N498" i="41"/>
  <c r="M498" i="41"/>
  <c r="L498" i="41"/>
  <c r="K498" i="41"/>
  <c r="J498" i="41"/>
  <c r="I498" i="41"/>
  <c r="H498" i="41"/>
  <c r="F498" i="41"/>
  <c r="N494" i="41"/>
  <c r="M494" i="41"/>
  <c r="K494" i="41"/>
  <c r="L494" i="41"/>
  <c r="J494" i="41"/>
  <c r="I494" i="41"/>
  <c r="F494" i="41"/>
  <c r="H494" i="41"/>
  <c r="N490" i="41"/>
  <c r="M490" i="41"/>
  <c r="L490" i="41"/>
  <c r="J490" i="41"/>
  <c r="K490" i="41"/>
  <c r="H490" i="41"/>
  <c r="I490" i="41"/>
  <c r="F490" i="41"/>
  <c r="N486" i="41"/>
  <c r="L486" i="41"/>
  <c r="M486" i="41"/>
  <c r="K486" i="41"/>
  <c r="I486" i="41"/>
  <c r="J486" i="41"/>
  <c r="F486" i="41"/>
  <c r="H486" i="41"/>
  <c r="N482" i="41"/>
  <c r="M482" i="41"/>
  <c r="K482" i="41"/>
  <c r="J482" i="41"/>
  <c r="L482" i="41"/>
  <c r="I482" i="41"/>
  <c r="H482" i="41"/>
  <c r="F482" i="41"/>
  <c r="N478" i="41"/>
  <c r="M478" i="41"/>
  <c r="L478" i="41"/>
  <c r="K478" i="41"/>
  <c r="J478" i="41"/>
  <c r="I478" i="41"/>
  <c r="F478" i="41"/>
  <c r="H478" i="41"/>
  <c r="N474" i="41"/>
  <c r="M474" i="41"/>
  <c r="L474" i="41"/>
  <c r="J474" i="41"/>
  <c r="K474" i="41"/>
  <c r="I474" i="41"/>
  <c r="H474" i="41"/>
  <c r="F474" i="41"/>
  <c r="N470" i="41"/>
  <c r="L470" i="41"/>
  <c r="M470" i="41"/>
  <c r="I470" i="41"/>
  <c r="J470" i="41"/>
  <c r="K470" i="41"/>
  <c r="F470" i="41"/>
  <c r="H470" i="41"/>
  <c r="N466" i="41"/>
  <c r="M466" i="41"/>
  <c r="L466" i="41"/>
  <c r="K466" i="41"/>
  <c r="J466" i="41"/>
  <c r="I466" i="41"/>
  <c r="H466" i="41"/>
  <c r="F466" i="41"/>
  <c r="N462" i="41"/>
  <c r="M462" i="41"/>
  <c r="K462" i="41"/>
  <c r="J462" i="41"/>
  <c r="L462" i="41"/>
  <c r="I462" i="41"/>
  <c r="F462" i="41"/>
  <c r="H462" i="41"/>
  <c r="N458" i="41"/>
  <c r="M458" i="41"/>
  <c r="L458" i="41"/>
  <c r="J458" i="41"/>
  <c r="K458" i="41"/>
  <c r="H458" i="41"/>
  <c r="I458" i="41"/>
  <c r="F458" i="41"/>
  <c r="N454" i="41"/>
  <c r="L454" i="41"/>
  <c r="K454" i="41"/>
  <c r="I454" i="41"/>
  <c r="J454" i="41"/>
  <c r="M454" i="41"/>
  <c r="F454" i="41"/>
  <c r="H454" i="41"/>
  <c r="N450" i="41"/>
  <c r="M450" i="41"/>
  <c r="K450" i="41"/>
  <c r="J450" i="41"/>
  <c r="I450" i="41"/>
  <c r="H450" i="41"/>
  <c r="L450" i="41"/>
  <c r="F450" i="41"/>
  <c r="N446" i="41"/>
  <c r="M446" i="41"/>
  <c r="L446" i="41"/>
  <c r="K446" i="41"/>
  <c r="J446" i="41"/>
  <c r="F446" i="41"/>
  <c r="I446" i="41"/>
  <c r="H446" i="41"/>
  <c r="N442" i="41"/>
  <c r="M442" i="41"/>
  <c r="L442" i="41"/>
  <c r="J442" i="41"/>
  <c r="I442" i="41"/>
  <c r="H442" i="41"/>
  <c r="K442" i="41"/>
  <c r="F442" i="41"/>
  <c r="N438" i="41"/>
  <c r="L438" i="41"/>
  <c r="M438" i="41"/>
  <c r="I438" i="41"/>
  <c r="J438" i="41"/>
  <c r="K438" i="41"/>
  <c r="F438" i="41"/>
  <c r="H438" i="41"/>
  <c r="N434" i="41"/>
  <c r="M434" i="41"/>
  <c r="L434" i="41"/>
  <c r="K434" i="41"/>
  <c r="J434" i="41"/>
  <c r="I434" i="41"/>
  <c r="H434" i="41"/>
  <c r="F434" i="41"/>
  <c r="N430" i="41"/>
  <c r="M430" i="41"/>
  <c r="K430" i="41"/>
  <c r="L430" i="41"/>
  <c r="J430" i="41"/>
  <c r="I430" i="41"/>
  <c r="F430" i="41"/>
  <c r="H430" i="41"/>
  <c r="N426" i="41"/>
  <c r="M426" i="41"/>
  <c r="L426" i="41"/>
  <c r="J426" i="41"/>
  <c r="K426" i="41"/>
  <c r="H426" i="41"/>
  <c r="F426" i="41"/>
  <c r="I426" i="41"/>
  <c r="N422" i="41"/>
  <c r="L422" i="41"/>
  <c r="M422" i="41"/>
  <c r="K422" i="41"/>
  <c r="I422" i="41"/>
  <c r="J422" i="41"/>
  <c r="F422" i="41"/>
  <c r="H422" i="41"/>
  <c r="N418" i="41"/>
  <c r="M418" i="41"/>
  <c r="K418" i="41"/>
  <c r="J418" i="41"/>
  <c r="L418" i="41"/>
  <c r="I418" i="41"/>
  <c r="H418" i="41"/>
  <c r="F418" i="41"/>
  <c r="N414" i="41"/>
  <c r="M414" i="41"/>
  <c r="L414" i="41"/>
  <c r="K414" i="41"/>
  <c r="J414" i="41"/>
  <c r="I414" i="41"/>
  <c r="F414" i="41"/>
  <c r="H414" i="41"/>
  <c r="N410" i="41"/>
  <c r="M410" i="41"/>
  <c r="L410" i="41"/>
  <c r="J410" i="41"/>
  <c r="K410" i="41"/>
  <c r="I410" i="41"/>
  <c r="H410" i="41"/>
  <c r="F410" i="41"/>
  <c r="N406" i="41"/>
  <c r="L406" i="41"/>
  <c r="M406" i="41"/>
  <c r="I406" i="41"/>
  <c r="J406" i="41"/>
  <c r="K406" i="41"/>
  <c r="F406" i="41"/>
  <c r="H406" i="41"/>
  <c r="N402" i="41"/>
  <c r="M402" i="41"/>
  <c r="L402" i="41"/>
  <c r="K402" i="41"/>
  <c r="J402" i="41"/>
  <c r="I402" i="41"/>
  <c r="H402" i="41"/>
  <c r="F402" i="41"/>
  <c r="N398" i="41"/>
  <c r="M398" i="41"/>
  <c r="K398" i="41"/>
  <c r="J398" i="41"/>
  <c r="I398" i="41"/>
  <c r="F398" i="41"/>
  <c r="L398" i="41"/>
  <c r="H398" i="41"/>
  <c r="N394" i="41"/>
  <c r="M394" i="41"/>
  <c r="L394" i="41"/>
  <c r="J394" i="41"/>
  <c r="K394" i="41"/>
  <c r="H394" i="41"/>
  <c r="I394" i="41"/>
  <c r="F394" i="41"/>
  <c r="N390" i="41"/>
  <c r="L390" i="41"/>
  <c r="K390" i="41"/>
  <c r="I390" i="41"/>
  <c r="J390" i="41"/>
  <c r="F390" i="41"/>
  <c r="M390" i="41"/>
  <c r="H390" i="41"/>
  <c r="N386" i="41"/>
  <c r="M386" i="41"/>
  <c r="K386" i="41"/>
  <c r="J386" i="41"/>
  <c r="I386" i="41"/>
  <c r="L386" i="41"/>
  <c r="H386" i="41"/>
  <c r="F386" i="41"/>
  <c r="N382" i="41"/>
  <c r="M382" i="41"/>
  <c r="L382" i="41"/>
  <c r="K382" i="41"/>
  <c r="J382" i="41"/>
  <c r="F382" i="41"/>
  <c r="I382" i="41"/>
  <c r="H382" i="41"/>
  <c r="N378" i="41"/>
  <c r="M378" i="41"/>
  <c r="L378" i="41"/>
  <c r="J378" i="41"/>
  <c r="I378" i="41"/>
  <c r="H378" i="41"/>
  <c r="F378" i="41"/>
  <c r="K378" i="41"/>
  <c r="M374" i="41"/>
  <c r="N374" i="41"/>
  <c r="L374" i="41"/>
  <c r="I374" i="41"/>
  <c r="J374" i="41"/>
  <c r="F374" i="41"/>
  <c r="K374" i="41"/>
  <c r="H374" i="41"/>
  <c r="M370" i="41"/>
  <c r="N370" i="41"/>
  <c r="L370" i="41"/>
  <c r="K370" i="41"/>
  <c r="J370" i="41"/>
  <c r="I370" i="41"/>
  <c r="H370" i="41"/>
  <c r="F370" i="41"/>
  <c r="N366" i="41"/>
  <c r="M366" i="41"/>
  <c r="K366" i="41"/>
  <c r="L366" i="41"/>
  <c r="J366" i="41"/>
  <c r="I366" i="41"/>
  <c r="F366" i="41"/>
  <c r="H366" i="41"/>
  <c r="M362" i="41"/>
  <c r="N362" i="41"/>
  <c r="L362" i="41"/>
  <c r="J362" i="41"/>
  <c r="K362" i="41"/>
  <c r="H362" i="41"/>
  <c r="F362" i="41"/>
  <c r="I362" i="41"/>
  <c r="G362" i="41"/>
  <c r="M358" i="41"/>
  <c r="N358" i="41"/>
  <c r="L358" i="41"/>
  <c r="K358" i="41"/>
  <c r="I358" i="41"/>
  <c r="J358" i="41"/>
  <c r="F358" i="41"/>
  <c r="G358" i="41"/>
  <c r="H358" i="41"/>
  <c r="M354" i="41"/>
  <c r="N354" i="41"/>
  <c r="K354" i="41"/>
  <c r="J354" i="41"/>
  <c r="L354" i="41"/>
  <c r="I354" i="41"/>
  <c r="H354" i="41"/>
  <c r="F354" i="41"/>
  <c r="G354" i="41"/>
  <c r="N350" i="41"/>
  <c r="M350" i="41"/>
  <c r="L350" i="41"/>
  <c r="K350" i="41"/>
  <c r="J350" i="41"/>
  <c r="I350" i="41"/>
  <c r="F350" i="41"/>
  <c r="G350" i="41"/>
  <c r="H350" i="41"/>
  <c r="M346" i="41"/>
  <c r="N346" i="41"/>
  <c r="L346" i="41"/>
  <c r="J346" i="41"/>
  <c r="K346" i="41"/>
  <c r="I346" i="41"/>
  <c r="H346" i="41"/>
  <c r="F346" i="41"/>
  <c r="G346" i="41"/>
  <c r="M342" i="41"/>
  <c r="N342" i="41"/>
  <c r="L342" i="41"/>
  <c r="I342" i="41"/>
  <c r="J342" i="41"/>
  <c r="K342" i="41"/>
  <c r="F342" i="41"/>
  <c r="G342" i="41"/>
  <c r="H342" i="41"/>
  <c r="M338" i="41"/>
  <c r="N338" i="41"/>
  <c r="L338" i="41"/>
  <c r="K338" i="41"/>
  <c r="J338" i="41"/>
  <c r="I338" i="41"/>
  <c r="H338" i="41"/>
  <c r="F338" i="41"/>
  <c r="G338" i="41"/>
  <c r="N334" i="41"/>
  <c r="M334" i="41"/>
  <c r="K334" i="41"/>
  <c r="J334" i="41"/>
  <c r="L334" i="41"/>
  <c r="I334" i="41"/>
  <c r="F334" i="41"/>
  <c r="G334" i="41"/>
  <c r="H334" i="41"/>
  <c r="M330" i="41"/>
  <c r="N330" i="41"/>
  <c r="L330" i="41"/>
  <c r="J330" i="41"/>
  <c r="K330" i="41"/>
  <c r="H330" i="41"/>
  <c r="I330" i="41"/>
  <c r="F330" i="41"/>
  <c r="G330" i="41"/>
  <c r="M326" i="41"/>
  <c r="N326" i="41"/>
  <c r="L326" i="41"/>
  <c r="K326" i="41"/>
  <c r="I326" i="41"/>
  <c r="J326" i="41"/>
  <c r="F326" i="41"/>
  <c r="G326" i="41"/>
  <c r="H326" i="41"/>
  <c r="M322" i="41"/>
  <c r="N322" i="41"/>
  <c r="K322" i="41"/>
  <c r="J322" i="41"/>
  <c r="I322" i="41"/>
  <c r="H322" i="41"/>
  <c r="L322" i="41"/>
  <c r="F322" i="41"/>
  <c r="G322" i="41"/>
  <c r="N318" i="41"/>
  <c r="M318" i="41"/>
  <c r="L318" i="41"/>
  <c r="K318" i="41"/>
  <c r="J318" i="41"/>
  <c r="F318" i="41"/>
  <c r="G318" i="41"/>
  <c r="I318" i="41"/>
  <c r="H318" i="41"/>
  <c r="M314" i="41"/>
  <c r="N314" i="41"/>
  <c r="L314" i="41"/>
  <c r="J314" i="41"/>
  <c r="I314" i="41"/>
  <c r="H314" i="41"/>
  <c r="K314" i="41"/>
  <c r="F314" i="41"/>
  <c r="G314" i="41"/>
  <c r="M310" i="41"/>
  <c r="N310" i="41"/>
  <c r="L310" i="41"/>
  <c r="I310" i="41"/>
  <c r="J310" i="41"/>
  <c r="K310" i="41"/>
  <c r="F310" i="41"/>
  <c r="G310" i="41"/>
  <c r="H310" i="41"/>
  <c r="M306" i="41"/>
  <c r="N306" i="41"/>
  <c r="L306" i="41"/>
  <c r="K306" i="41"/>
  <c r="J306" i="41"/>
  <c r="I306" i="41"/>
  <c r="H306" i="41"/>
  <c r="F306" i="41"/>
  <c r="G306" i="41"/>
  <c r="N302" i="41"/>
  <c r="M302" i="41"/>
  <c r="K302" i="41"/>
  <c r="L302" i="41"/>
  <c r="J302" i="41"/>
  <c r="I302" i="41"/>
  <c r="F302" i="41"/>
  <c r="H302" i="41"/>
  <c r="G302" i="41"/>
  <c r="M298" i="41"/>
  <c r="N298" i="41"/>
  <c r="L298" i="41"/>
  <c r="J298" i="41"/>
  <c r="K298" i="41"/>
  <c r="H298" i="41"/>
  <c r="G298" i="41"/>
  <c r="F298" i="41"/>
  <c r="I298" i="41"/>
  <c r="M294" i="41"/>
  <c r="N294" i="41"/>
  <c r="L294" i="41"/>
  <c r="K294" i="41"/>
  <c r="I294" i="41"/>
  <c r="J294" i="41"/>
  <c r="F294" i="41"/>
  <c r="H294" i="41"/>
  <c r="G294" i="41"/>
  <c r="M290" i="41"/>
  <c r="N290" i="41"/>
  <c r="K290" i="41"/>
  <c r="J290" i="41"/>
  <c r="L290" i="41"/>
  <c r="I290" i="41"/>
  <c r="H290" i="41"/>
  <c r="G290" i="41"/>
  <c r="F290" i="41"/>
  <c r="N286" i="41"/>
  <c r="M286" i="41"/>
  <c r="L286" i="41"/>
  <c r="K286" i="41"/>
  <c r="J286" i="41"/>
  <c r="I286" i="41"/>
  <c r="F286" i="41"/>
  <c r="H286" i="41"/>
  <c r="G286" i="41"/>
  <c r="M282" i="41"/>
  <c r="N282" i="41"/>
  <c r="L282" i="41"/>
  <c r="J282" i="41"/>
  <c r="K282" i="41"/>
  <c r="I282" i="41"/>
  <c r="H282" i="41"/>
  <c r="G282" i="41"/>
  <c r="F282" i="41"/>
  <c r="M278" i="41"/>
  <c r="N278" i="41"/>
  <c r="L278" i="41"/>
  <c r="I278" i="41"/>
  <c r="J278" i="41"/>
  <c r="K278" i="41"/>
  <c r="F278" i="41"/>
  <c r="H278" i="41"/>
  <c r="G278" i="41"/>
  <c r="M274" i="41"/>
  <c r="N274" i="41"/>
  <c r="L274" i="41"/>
  <c r="K274" i="41"/>
  <c r="J274" i="41"/>
  <c r="I274" i="41"/>
  <c r="H274" i="41"/>
  <c r="G274" i="41"/>
  <c r="F274" i="41"/>
  <c r="N270" i="41"/>
  <c r="M270" i="41"/>
  <c r="K270" i="41"/>
  <c r="J270" i="41"/>
  <c r="I270" i="41"/>
  <c r="L270" i="41"/>
  <c r="F270" i="41"/>
  <c r="H270" i="41"/>
  <c r="G270" i="41"/>
  <c r="M266" i="41"/>
  <c r="N266" i="41"/>
  <c r="L266" i="41"/>
  <c r="J266" i="41"/>
  <c r="K266" i="41"/>
  <c r="H266" i="41"/>
  <c r="I266" i="41"/>
  <c r="F266" i="41"/>
  <c r="G266" i="41"/>
  <c r="M262" i="41"/>
  <c r="N262" i="41"/>
  <c r="L262" i="41"/>
  <c r="K262" i="41"/>
  <c r="I262" i="41"/>
  <c r="J262" i="41"/>
  <c r="H262" i="41"/>
  <c r="F262" i="41"/>
  <c r="G262" i="41"/>
  <c r="M258" i="41"/>
  <c r="N258" i="41"/>
  <c r="K258" i="41"/>
  <c r="J258" i="41"/>
  <c r="I258" i="41"/>
  <c r="L258" i="41"/>
  <c r="H258" i="41"/>
  <c r="F258" i="41"/>
  <c r="G258" i="41"/>
  <c r="N254" i="41"/>
  <c r="M254" i="41"/>
  <c r="L254" i="41"/>
  <c r="K254" i="41"/>
  <c r="J254" i="41"/>
  <c r="F254" i="41"/>
  <c r="G254" i="41"/>
  <c r="H254" i="41"/>
  <c r="I254" i="41"/>
  <c r="M250" i="41"/>
  <c r="N250" i="41"/>
  <c r="L250" i="41"/>
  <c r="J250" i="41"/>
  <c r="H250" i="41"/>
  <c r="I250" i="41"/>
  <c r="K250" i="41"/>
  <c r="G250" i="41"/>
  <c r="F250" i="41"/>
  <c r="M246" i="41"/>
  <c r="N246" i="41"/>
  <c r="L246" i="41"/>
  <c r="I246" i="41"/>
  <c r="J246" i="41"/>
  <c r="H246" i="41"/>
  <c r="F246" i="41"/>
  <c r="K246" i="41"/>
  <c r="G246" i="41"/>
  <c r="M242" i="41"/>
  <c r="N242" i="41"/>
  <c r="L242" i="41"/>
  <c r="K242" i="41"/>
  <c r="J242" i="41"/>
  <c r="I242" i="41"/>
  <c r="H242" i="41"/>
  <c r="G242" i="41"/>
  <c r="F242" i="41"/>
  <c r="N238" i="41"/>
  <c r="M238" i="41"/>
  <c r="K238" i="41"/>
  <c r="L238" i="41"/>
  <c r="J238" i="41"/>
  <c r="I238" i="41"/>
  <c r="F238" i="41"/>
  <c r="H238" i="41"/>
  <c r="G238" i="41"/>
  <c r="M234" i="41"/>
  <c r="N234" i="41"/>
  <c r="L234" i="41"/>
  <c r="J234" i="41"/>
  <c r="K234" i="41"/>
  <c r="H234" i="41"/>
  <c r="G234" i="41"/>
  <c r="F234" i="41"/>
  <c r="I234" i="41"/>
  <c r="M230" i="41"/>
  <c r="N230" i="41"/>
  <c r="L230" i="41"/>
  <c r="K230" i="41"/>
  <c r="I230" i="41"/>
  <c r="J230" i="41"/>
  <c r="H230" i="41"/>
  <c r="F230" i="41"/>
  <c r="G230" i="41"/>
  <c r="M226" i="41"/>
  <c r="N226" i="41"/>
  <c r="K226" i="41"/>
  <c r="J226" i="41"/>
  <c r="I226" i="41"/>
  <c r="G226" i="41"/>
  <c r="L226" i="41"/>
  <c r="H226" i="41"/>
  <c r="F226" i="41"/>
  <c r="N222" i="41"/>
  <c r="M222" i="41"/>
  <c r="L222" i="41"/>
  <c r="K222" i="41"/>
  <c r="J222" i="41"/>
  <c r="I222" i="41"/>
  <c r="F222" i="41"/>
  <c r="G222" i="41"/>
  <c r="H222" i="41"/>
  <c r="M218" i="41"/>
  <c r="N218" i="41"/>
  <c r="L218" i="41"/>
  <c r="J218" i="41"/>
  <c r="H218" i="41"/>
  <c r="K218" i="41"/>
  <c r="I218" i="41"/>
  <c r="F218" i="41"/>
  <c r="G218" i="41"/>
  <c r="M214" i="41"/>
  <c r="N214" i="41"/>
  <c r="L214" i="41"/>
  <c r="I214" i="41"/>
  <c r="J214" i="41"/>
  <c r="K214" i="41"/>
  <c r="H214" i="41"/>
  <c r="F214" i="41"/>
  <c r="G214" i="41"/>
  <c r="M210" i="41"/>
  <c r="N210" i="41"/>
  <c r="K210" i="41"/>
  <c r="L210" i="41"/>
  <c r="J210" i="41"/>
  <c r="I210" i="41"/>
  <c r="H210" i="41"/>
  <c r="F210" i="41"/>
  <c r="G210" i="41"/>
  <c r="N206" i="41"/>
  <c r="M206" i="41"/>
  <c r="L206" i="41"/>
  <c r="K206" i="41"/>
  <c r="J206" i="41"/>
  <c r="I206" i="41"/>
  <c r="F206" i="41"/>
  <c r="G206" i="41"/>
  <c r="H206" i="41"/>
  <c r="M202" i="41"/>
  <c r="N202" i="41"/>
  <c r="L202" i="41"/>
  <c r="J202" i="41"/>
  <c r="K202" i="41"/>
  <c r="H202" i="41"/>
  <c r="I202" i="41"/>
  <c r="F202" i="41"/>
  <c r="G202" i="41"/>
  <c r="M198" i="41"/>
  <c r="N198" i="41"/>
  <c r="L198" i="41"/>
  <c r="K198" i="41"/>
  <c r="I198" i="41"/>
  <c r="J198" i="41"/>
  <c r="H198" i="41"/>
  <c r="F198" i="41"/>
  <c r="G198" i="41"/>
  <c r="M194" i="41"/>
  <c r="N194" i="41"/>
  <c r="K194" i="41"/>
  <c r="J194" i="41"/>
  <c r="I194" i="41"/>
  <c r="L194" i="41"/>
  <c r="H194" i="41"/>
  <c r="F194" i="41"/>
  <c r="G194" i="41"/>
  <c r="N190" i="41"/>
  <c r="M190" i="41"/>
  <c r="L190" i="41"/>
  <c r="K190" i="41"/>
  <c r="J190" i="41"/>
  <c r="F190" i="41"/>
  <c r="G190" i="41"/>
  <c r="H190" i="41"/>
  <c r="I190" i="41"/>
  <c r="M186" i="41"/>
  <c r="N186" i="41"/>
  <c r="L186" i="41"/>
  <c r="J186" i="41"/>
  <c r="H186" i="41"/>
  <c r="I186" i="41"/>
  <c r="K186" i="41"/>
  <c r="F186" i="41"/>
  <c r="G186" i="41"/>
  <c r="M182" i="41"/>
  <c r="N182" i="41"/>
  <c r="L182" i="41"/>
  <c r="I182" i="41"/>
  <c r="J182" i="41"/>
  <c r="H182" i="41"/>
  <c r="K182" i="41"/>
  <c r="F182" i="41"/>
  <c r="G182" i="41"/>
  <c r="M178" i="41"/>
  <c r="N178" i="41"/>
  <c r="K178" i="41"/>
  <c r="L178" i="41"/>
  <c r="J178" i="41"/>
  <c r="I178" i="41"/>
  <c r="H178" i="41"/>
  <c r="F178" i="41"/>
  <c r="G178" i="41"/>
  <c r="N174" i="41"/>
  <c r="M174" i="41"/>
  <c r="L174" i="41"/>
  <c r="K174" i="41"/>
  <c r="J174" i="41"/>
  <c r="I174" i="41"/>
  <c r="F174" i="41"/>
  <c r="G174" i="41"/>
  <c r="H174" i="41"/>
  <c r="M170" i="41"/>
  <c r="N170" i="41"/>
  <c r="L170" i="41"/>
  <c r="J170" i="41"/>
  <c r="K170" i="41"/>
  <c r="H170" i="41"/>
  <c r="F170" i="41"/>
  <c r="I170" i="41"/>
  <c r="G170" i="41"/>
  <c r="M166" i="41"/>
  <c r="N166" i="41"/>
  <c r="L166" i="41"/>
  <c r="K166" i="41"/>
  <c r="I166" i="41"/>
  <c r="J166" i="41"/>
  <c r="H166" i="41"/>
  <c r="F166" i="41"/>
  <c r="G166" i="41"/>
  <c r="M162" i="41"/>
  <c r="N162" i="41"/>
  <c r="K162" i="41"/>
  <c r="J162" i="41"/>
  <c r="I162" i="41"/>
  <c r="L162" i="41"/>
  <c r="H162" i="41"/>
  <c r="F162" i="41"/>
  <c r="G162" i="41"/>
  <c r="N158" i="41"/>
  <c r="M158" i="41"/>
  <c r="L158" i="41"/>
  <c r="K158" i="41"/>
  <c r="J158" i="41"/>
  <c r="I158" i="41"/>
  <c r="F158" i="41"/>
  <c r="G158" i="41"/>
  <c r="H158" i="41"/>
  <c r="M154" i="41"/>
  <c r="N154" i="41"/>
  <c r="L154" i="41"/>
  <c r="J154" i="41"/>
  <c r="H154" i="41"/>
  <c r="K154" i="41"/>
  <c r="I154" i="41"/>
  <c r="F154" i="41"/>
  <c r="G154" i="41"/>
  <c r="M150" i="41"/>
  <c r="N150" i="41"/>
  <c r="L150" i="41"/>
  <c r="I150" i="41"/>
  <c r="J150" i="41"/>
  <c r="K150" i="41"/>
  <c r="H150" i="41"/>
  <c r="F150" i="41"/>
  <c r="G150" i="41"/>
  <c r="M146" i="41"/>
  <c r="N146" i="41"/>
  <c r="K146" i="41"/>
  <c r="L146" i="41"/>
  <c r="J146" i="41"/>
  <c r="I146" i="41"/>
  <c r="H146" i="41"/>
  <c r="F146" i="41"/>
  <c r="G146" i="41"/>
  <c r="N142" i="41"/>
  <c r="M142" i="41"/>
  <c r="L142" i="41"/>
  <c r="K142" i="41"/>
  <c r="J142" i="41"/>
  <c r="I142" i="41"/>
  <c r="F142" i="41"/>
  <c r="H142" i="41"/>
  <c r="G142" i="41"/>
  <c r="G994" i="41"/>
  <c r="G978" i="41"/>
  <c r="G962" i="41"/>
  <c r="G946" i="41"/>
  <c r="G930" i="41"/>
  <c r="G914" i="41"/>
  <c r="G898" i="41"/>
  <c r="G882" i="41"/>
  <c r="G866" i="41"/>
  <c r="G850" i="41"/>
  <c r="G834" i="41"/>
  <c r="G818" i="41"/>
  <c r="G802" i="41"/>
  <c r="G786" i="41"/>
  <c r="G770" i="41"/>
  <c r="G754" i="41"/>
  <c r="G738" i="41"/>
  <c r="G722" i="41"/>
  <c r="G706" i="41"/>
  <c r="G690" i="41"/>
  <c r="G674" i="41"/>
  <c r="G658" i="41"/>
  <c r="G642" i="41"/>
  <c r="G626" i="41"/>
  <c r="G610" i="41"/>
  <c r="G594" i="41"/>
  <c r="G578" i="41"/>
  <c r="G562" i="41"/>
  <c r="G546" i="41"/>
  <c r="G530" i="41"/>
  <c r="G514" i="41"/>
  <c r="G498" i="41"/>
  <c r="G482" i="41"/>
  <c r="G466" i="41"/>
  <c r="G450" i="41"/>
  <c r="G434" i="41"/>
  <c r="G418" i="41"/>
  <c r="G402" i="41"/>
  <c r="G386" i="41"/>
  <c r="G370" i="41"/>
  <c r="G998" i="41"/>
  <c r="G982" i="41"/>
  <c r="G966" i="41"/>
  <c r="G950" i="41"/>
  <c r="G934" i="41"/>
  <c r="G918" i="41"/>
  <c r="G902" i="41"/>
  <c r="G886" i="41"/>
  <c r="G870" i="41"/>
  <c r="G854" i="41"/>
  <c r="G838" i="41"/>
  <c r="G822" i="41"/>
  <c r="G806" i="41"/>
  <c r="G790" i="41"/>
  <c r="G774" i="41"/>
  <c r="G758" i="41"/>
  <c r="G742" i="41"/>
  <c r="G726" i="41"/>
  <c r="G710" i="41"/>
  <c r="G694" i="41"/>
  <c r="G678" i="41"/>
  <c r="G662" i="41"/>
  <c r="G646" i="41"/>
  <c r="G630" i="41"/>
  <c r="G614" i="41"/>
  <c r="G598" i="41"/>
  <c r="G582" i="41"/>
  <c r="G566" i="41"/>
  <c r="G550" i="41"/>
  <c r="G534" i="41"/>
  <c r="G518" i="41"/>
  <c r="G502" i="41"/>
  <c r="G486" i="41"/>
  <c r="G470" i="41"/>
  <c r="G454" i="41"/>
  <c r="G438" i="41"/>
  <c r="G422" i="41"/>
  <c r="G406" i="41"/>
  <c r="G390" i="41"/>
  <c r="G374" i="41"/>
  <c r="N993" i="41"/>
  <c r="M993" i="41"/>
  <c r="J993" i="41"/>
  <c r="L993" i="41"/>
  <c r="H993" i="41"/>
  <c r="N985" i="41"/>
  <c r="M985" i="41"/>
  <c r="K985" i="41"/>
  <c r="L985" i="41"/>
  <c r="H985" i="41"/>
  <c r="M977" i="41"/>
  <c r="K977" i="41"/>
  <c r="L977" i="41"/>
  <c r="J977" i="41"/>
  <c r="H977" i="41"/>
  <c r="N969" i="41"/>
  <c r="M969" i="41"/>
  <c r="K969" i="41"/>
  <c r="L969" i="41"/>
  <c r="H969" i="41"/>
  <c r="N961" i="41"/>
  <c r="M961" i="41"/>
  <c r="K961" i="41"/>
  <c r="J961" i="41"/>
  <c r="H961" i="41"/>
  <c r="N953" i="41"/>
  <c r="M953" i="41"/>
  <c r="K953" i="41"/>
  <c r="L953" i="41"/>
  <c r="H953" i="41"/>
  <c r="N945" i="41"/>
  <c r="M945" i="41"/>
  <c r="K945" i="41"/>
  <c r="L945" i="41"/>
  <c r="J945" i="41"/>
  <c r="H945" i="41"/>
  <c r="N941" i="41"/>
  <c r="M941" i="41"/>
  <c r="K941" i="41"/>
  <c r="L941" i="41"/>
  <c r="I941" i="41"/>
  <c r="J941" i="41"/>
  <c r="H941" i="41"/>
  <c r="N933" i="41"/>
  <c r="M933" i="41"/>
  <c r="L933" i="41"/>
  <c r="I933" i="41"/>
  <c r="H933" i="41"/>
  <c r="N925" i="41"/>
  <c r="M925" i="41"/>
  <c r="K925" i="41"/>
  <c r="L925" i="41"/>
  <c r="I925" i="41"/>
  <c r="J925" i="41"/>
  <c r="H925" i="41"/>
  <c r="F925" i="41"/>
  <c r="N917" i="41"/>
  <c r="M917" i="41"/>
  <c r="L917" i="41"/>
  <c r="K917" i="41"/>
  <c r="I917" i="41"/>
  <c r="H917" i="41"/>
  <c r="F917" i="41"/>
  <c r="N909" i="41"/>
  <c r="M909" i="41"/>
  <c r="K909" i="41"/>
  <c r="L909" i="41"/>
  <c r="I909" i="41"/>
  <c r="J909" i="41"/>
  <c r="H909" i="41"/>
  <c r="F909" i="41"/>
  <c r="M901" i="41"/>
  <c r="N901" i="41"/>
  <c r="L901" i="41"/>
  <c r="K901" i="41"/>
  <c r="I901" i="41"/>
  <c r="H901" i="41"/>
  <c r="F901" i="41"/>
  <c r="N893" i="41"/>
  <c r="M893" i="41"/>
  <c r="K893" i="41"/>
  <c r="I893" i="41"/>
  <c r="J893" i="41"/>
  <c r="H893" i="41"/>
  <c r="F893" i="41"/>
  <c r="M885" i="41"/>
  <c r="N885" i="41"/>
  <c r="L885" i="41"/>
  <c r="K885" i="41"/>
  <c r="I885" i="41"/>
  <c r="H885" i="41"/>
  <c r="F885" i="41"/>
  <c r="N877" i="41"/>
  <c r="M877" i="41"/>
  <c r="K877" i="41"/>
  <c r="L877" i="41"/>
  <c r="I877" i="41"/>
  <c r="J877" i="41"/>
  <c r="H877" i="41"/>
  <c r="F877" i="41"/>
  <c r="N865" i="41"/>
  <c r="M865" i="41"/>
  <c r="J865" i="41"/>
  <c r="L865" i="41"/>
  <c r="H865" i="41"/>
  <c r="F865" i="41"/>
  <c r="M857" i="41"/>
  <c r="N857" i="41"/>
  <c r="K857" i="41"/>
  <c r="L857" i="41"/>
  <c r="H857" i="41"/>
  <c r="F857" i="41"/>
  <c r="N849" i="41"/>
  <c r="M849" i="41"/>
  <c r="K849" i="41"/>
  <c r="L849" i="41"/>
  <c r="J849" i="41"/>
  <c r="H849" i="41"/>
  <c r="F849" i="41"/>
  <c r="N845" i="41"/>
  <c r="M845" i="41"/>
  <c r="K845" i="41"/>
  <c r="L845" i="41"/>
  <c r="I845" i="41"/>
  <c r="J845" i="41"/>
  <c r="H845" i="41"/>
  <c r="F845" i="41"/>
  <c r="N837" i="41"/>
  <c r="M837" i="41"/>
  <c r="L837" i="41"/>
  <c r="K837" i="41"/>
  <c r="I837" i="41"/>
  <c r="H837" i="41"/>
  <c r="F837" i="41"/>
  <c r="N829" i="41"/>
  <c r="M829" i="41"/>
  <c r="L829" i="41"/>
  <c r="K829" i="41"/>
  <c r="I829" i="41"/>
  <c r="J829" i="41"/>
  <c r="H829" i="41"/>
  <c r="F829" i="41"/>
  <c r="N817" i="41"/>
  <c r="M817" i="41"/>
  <c r="L817" i="41"/>
  <c r="K817" i="41"/>
  <c r="J817" i="41"/>
  <c r="H817" i="41"/>
  <c r="F817" i="41"/>
  <c r="N809" i="41"/>
  <c r="M809" i="41"/>
  <c r="L809" i="41"/>
  <c r="K809" i="41"/>
  <c r="H809" i="41"/>
  <c r="F809" i="41"/>
  <c r="N801" i="41"/>
  <c r="M801" i="41"/>
  <c r="L801" i="41"/>
  <c r="J801" i="41"/>
  <c r="H801" i="41"/>
  <c r="F801" i="41"/>
  <c r="M793" i="41"/>
  <c r="N793" i="41"/>
  <c r="L793" i="41"/>
  <c r="K793" i="41"/>
  <c r="H793" i="41"/>
  <c r="F793" i="41"/>
  <c r="N785" i="41"/>
  <c r="M785" i="41"/>
  <c r="L785" i="41"/>
  <c r="K785" i="41"/>
  <c r="J785" i="41"/>
  <c r="H785" i="41"/>
  <c r="F785" i="41"/>
  <c r="N777" i="41"/>
  <c r="M777" i="41"/>
  <c r="L777" i="41"/>
  <c r="K777" i="41"/>
  <c r="H777" i="41"/>
  <c r="F777" i="41"/>
  <c r="N769" i="41"/>
  <c r="M769" i="41"/>
  <c r="L769" i="41"/>
  <c r="K769" i="41"/>
  <c r="J769" i="41"/>
  <c r="H769" i="41"/>
  <c r="F769" i="41"/>
  <c r="M761" i="41"/>
  <c r="L761" i="41"/>
  <c r="K761" i="41"/>
  <c r="H761" i="41"/>
  <c r="F761" i="41"/>
  <c r="N753" i="41"/>
  <c r="M753" i="41"/>
  <c r="L753" i="41"/>
  <c r="K753" i="41"/>
  <c r="J753" i="41"/>
  <c r="H753" i="41"/>
  <c r="F753" i="41"/>
  <c r="N745" i="41"/>
  <c r="M745" i="41"/>
  <c r="L745" i="41"/>
  <c r="K745" i="41"/>
  <c r="H745" i="41"/>
  <c r="F745" i="41"/>
  <c r="N741" i="41"/>
  <c r="M741" i="41"/>
  <c r="L741" i="41"/>
  <c r="I741" i="41"/>
  <c r="H741" i="41"/>
  <c r="F741" i="41"/>
  <c r="N733" i="41"/>
  <c r="M733" i="41"/>
  <c r="L733" i="41"/>
  <c r="K733" i="41"/>
  <c r="I733" i="41"/>
  <c r="J733" i="41"/>
  <c r="H733" i="41"/>
  <c r="F733" i="41"/>
  <c r="M725" i="41"/>
  <c r="L725" i="41"/>
  <c r="N725" i="41"/>
  <c r="K725" i="41"/>
  <c r="I725" i="41"/>
  <c r="H725" i="41"/>
  <c r="F725" i="41"/>
  <c r="N717" i="41"/>
  <c r="M717" i="41"/>
  <c r="L717" i="41"/>
  <c r="K717" i="41"/>
  <c r="I717" i="41"/>
  <c r="J717" i="41"/>
  <c r="H717" i="41"/>
  <c r="F717" i="41"/>
  <c r="N709" i="41"/>
  <c r="M709" i="41"/>
  <c r="L709" i="41"/>
  <c r="K709" i="41"/>
  <c r="I709" i="41"/>
  <c r="H709" i="41"/>
  <c r="F709" i="41"/>
  <c r="N701" i="41"/>
  <c r="M701" i="41"/>
  <c r="L701" i="41"/>
  <c r="K701" i="41"/>
  <c r="I701" i="41"/>
  <c r="J701" i="41"/>
  <c r="H701" i="41"/>
  <c r="F701" i="41"/>
  <c r="M693" i="41"/>
  <c r="N693" i="41"/>
  <c r="L693" i="41"/>
  <c r="K693" i="41"/>
  <c r="I693" i="41"/>
  <c r="H693" i="41"/>
  <c r="F693" i="41"/>
  <c r="N685" i="41"/>
  <c r="M685" i="41"/>
  <c r="K685" i="41"/>
  <c r="L685" i="41"/>
  <c r="I685" i="41"/>
  <c r="J685" i="41"/>
  <c r="H685" i="41"/>
  <c r="F685" i="41"/>
  <c r="N677" i="41"/>
  <c r="M677" i="41"/>
  <c r="L677" i="41"/>
  <c r="I677" i="41"/>
  <c r="H677" i="41"/>
  <c r="F677" i="41"/>
  <c r="N673" i="41"/>
  <c r="M673" i="41"/>
  <c r="L673" i="41"/>
  <c r="J673" i="41"/>
  <c r="H673" i="41"/>
  <c r="F673" i="41"/>
  <c r="M665" i="41"/>
  <c r="N665" i="41"/>
  <c r="K665" i="41"/>
  <c r="L665" i="41"/>
  <c r="H665" i="41"/>
  <c r="F665" i="41"/>
  <c r="N657" i="41"/>
  <c r="M657" i="41"/>
  <c r="L657" i="41"/>
  <c r="K657" i="41"/>
  <c r="J657" i="41"/>
  <c r="H657" i="41"/>
  <c r="F657" i="41"/>
  <c r="N649" i="41"/>
  <c r="M649" i="41"/>
  <c r="L649" i="41"/>
  <c r="K649" i="41"/>
  <c r="J649" i="41"/>
  <c r="H649" i="41"/>
  <c r="F649" i="41"/>
  <c r="N641" i="41"/>
  <c r="M641" i="41"/>
  <c r="L641" i="41"/>
  <c r="I641" i="41"/>
  <c r="K641" i="41"/>
  <c r="J641" i="41"/>
  <c r="H641" i="41"/>
  <c r="F641" i="41"/>
  <c r="M633" i="41"/>
  <c r="K633" i="41"/>
  <c r="N633" i="41"/>
  <c r="L633" i="41"/>
  <c r="I633" i="41"/>
  <c r="J633" i="41"/>
  <c r="H633" i="41"/>
  <c r="F633" i="41"/>
  <c r="N625" i="41"/>
  <c r="M625" i="41"/>
  <c r="L625" i="41"/>
  <c r="K625" i="41"/>
  <c r="I625" i="41"/>
  <c r="J625" i="41"/>
  <c r="H625" i="41"/>
  <c r="F625" i="41"/>
  <c r="N617" i="41"/>
  <c r="M617" i="41"/>
  <c r="L617" i="41"/>
  <c r="K617" i="41"/>
  <c r="J617" i="41"/>
  <c r="H617" i="41"/>
  <c r="F617" i="41"/>
  <c r="M609" i="41"/>
  <c r="L609" i="41"/>
  <c r="N609" i="41"/>
  <c r="I609" i="41"/>
  <c r="J609" i="41"/>
  <c r="H609" i="41"/>
  <c r="F609" i="41"/>
  <c r="N601" i="41"/>
  <c r="M601" i="41"/>
  <c r="K601" i="41"/>
  <c r="L601" i="41"/>
  <c r="I601" i="41"/>
  <c r="J601" i="41"/>
  <c r="H601" i="41"/>
  <c r="F601" i="41"/>
  <c r="N593" i="41"/>
  <c r="M593" i="41"/>
  <c r="L593" i="41"/>
  <c r="K593" i="41"/>
  <c r="I593" i="41"/>
  <c r="J593" i="41"/>
  <c r="H593" i="41"/>
  <c r="F593" i="41"/>
  <c r="N585" i="41"/>
  <c r="M585" i="41"/>
  <c r="L585" i="41"/>
  <c r="K585" i="41"/>
  <c r="J585" i="41"/>
  <c r="H585" i="41"/>
  <c r="F585" i="41"/>
  <c r="N577" i="41"/>
  <c r="M577" i="41"/>
  <c r="L577" i="41"/>
  <c r="I577" i="41"/>
  <c r="K577" i="41"/>
  <c r="J577" i="41"/>
  <c r="H577" i="41"/>
  <c r="F577" i="41"/>
  <c r="N569" i="41"/>
  <c r="M569" i="41"/>
  <c r="K569" i="41"/>
  <c r="I569" i="41"/>
  <c r="J569" i="41"/>
  <c r="H569" i="41"/>
  <c r="F569" i="41"/>
  <c r="M561" i="41"/>
  <c r="N561" i="41"/>
  <c r="L561" i="41"/>
  <c r="K561" i="41"/>
  <c r="I561" i="41"/>
  <c r="J561" i="41"/>
  <c r="H561" i="41"/>
  <c r="F561" i="41"/>
  <c r="N553" i="41"/>
  <c r="M553" i="41"/>
  <c r="L553" i="41"/>
  <c r="K553" i="41"/>
  <c r="J553" i="41"/>
  <c r="H553" i="41"/>
  <c r="F553" i="41"/>
  <c r="N545" i="41"/>
  <c r="M545" i="41"/>
  <c r="L545" i="41"/>
  <c r="I545" i="41"/>
  <c r="J545" i="41"/>
  <c r="H545" i="41"/>
  <c r="F545" i="41"/>
  <c r="N537" i="41"/>
  <c r="M537" i="41"/>
  <c r="K537" i="41"/>
  <c r="L537" i="41"/>
  <c r="I537" i="41"/>
  <c r="J537" i="41"/>
  <c r="H537" i="41"/>
  <c r="F537" i="41"/>
  <c r="N529" i="41"/>
  <c r="M529" i="41"/>
  <c r="L529" i="41"/>
  <c r="K529" i="41"/>
  <c r="I529" i="41"/>
  <c r="J529" i="41"/>
  <c r="H529" i="41"/>
  <c r="F529" i="41"/>
  <c r="N521" i="41"/>
  <c r="M521" i="41"/>
  <c r="L521" i="41"/>
  <c r="K521" i="41"/>
  <c r="J521" i="41"/>
  <c r="H521" i="41"/>
  <c r="F521" i="41"/>
  <c r="N513" i="41"/>
  <c r="M513" i="41"/>
  <c r="L513" i="41"/>
  <c r="I513" i="41"/>
  <c r="K513" i="41"/>
  <c r="J513" i="41"/>
  <c r="H513" i="41"/>
  <c r="F513" i="41"/>
  <c r="N505" i="41"/>
  <c r="M505" i="41"/>
  <c r="K505" i="41"/>
  <c r="L505" i="41"/>
  <c r="I505" i="41"/>
  <c r="J505" i="41"/>
  <c r="H505" i="41"/>
  <c r="F505" i="41"/>
  <c r="N497" i="41"/>
  <c r="M497" i="41"/>
  <c r="L497" i="41"/>
  <c r="K497" i="41"/>
  <c r="I497" i="41"/>
  <c r="J497" i="41"/>
  <c r="H497" i="41"/>
  <c r="F497" i="41"/>
  <c r="N489" i="41"/>
  <c r="M489" i="41"/>
  <c r="L489" i="41"/>
  <c r="K489" i="41"/>
  <c r="J489" i="41"/>
  <c r="H489" i="41"/>
  <c r="F489" i="41"/>
  <c r="N481" i="41"/>
  <c r="M481" i="41"/>
  <c r="L481" i="41"/>
  <c r="I481" i="41"/>
  <c r="J481" i="41"/>
  <c r="H481" i="41"/>
  <c r="F481" i="41"/>
  <c r="M473" i="41"/>
  <c r="K473" i="41"/>
  <c r="L473" i="41"/>
  <c r="N473" i="41"/>
  <c r="I473" i="41"/>
  <c r="J473" i="41"/>
  <c r="H473" i="41"/>
  <c r="F473" i="41"/>
  <c r="N465" i="41"/>
  <c r="M465" i="41"/>
  <c r="L465" i="41"/>
  <c r="K465" i="41"/>
  <c r="I465" i="41"/>
  <c r="J465" i="41"/>
  <c r="H465" i="41"/>
  <c r="F465" i="41"/>
  <c r="N457" i="41"/>
  <c r="M457" i="41"/>
  <c r="L457" i="41"/>
  <c r="K457" i="41"/>
  <c r="J457" i="41"/>
  <c r="H457" i="41"/>
  <c r="F457" i="41"/>
  <c r="N449" i="41"/>
  <c r="M449" i="41"/>
  <c r="L449" i="41"/>
  <c r="I449" i="41"/>
  <c r="K449" i="41"/>
  <c r="J449" i="41"/>
  <c r="H449" i="41"/>
  <c r="F449" i="41"/>
  <c r="N441" i="41"/>
  <c r="M441" i="41"/>
  <c r="K441" i="41"/>
  <c r="I441" i="41"/>
  <c r="J441" i="41"/>
  <c r="H441" i="41"/>
  <c r="F441" i="41"/>
  <c r="M433" i="41"/>
  <c r="N433" i="41"/>
  <c r="L433" i="41"/>
  <c r="K433" i="41"/>
  <c r="I433" i="41"/>
  <c r="J433" i="41"/>
  <c r="H433" i="41"/>
  <c r="F433" i="41"/>
  <c r="N425" i="41"/>
  <c r="M425" i="41"/>
  <c r="L425" i="41"/>
  <c r="K425" i="41"/>
  <c r="J425" i="41"/>
  <c r="H425" i="41"/>
  <c r="F425" i="41"/>
  <c r="N417" i="41"/>
  <c r="M417" i="41"/>
  <c r="L417" i="41"/>
  <c r="I417" i="41"/>
  <c r="J417" i="41"/>
  <c r="H417" i="41"/>
  <c r="F417" i="41"/>
  <c r="N409" i="41"/>
  <c r="M409" i="41"/>
  <c r="K409" i="41"/>
  <c r="L409" i="41"/>
  <c r="I409" i="41"/>
  <c r="J409" i="41"/>
  <c r="H409" i="41"/>
  <c r="F409" i="41"/>
  <c r="N401" i="41"/>
  <c r="M401" i="41"/>
  <c r="L401" i="41"/>
  <c r="K401" i="41"/>
  <c r="I401" i="41"/>
  <c r="J401" i="41"/>
  <c r="H401" i="41"/>
  <c r="F401" i="41"/>
  <c r="N393" i="41"/>
  <c r="M393" i="41"/>
  <c r="L393" i="41"/>
  <c r="K393" i="41"/>
  <c r="J393" i="41"/>
  <c r="H393" i="41"/>
  <c r="F393" i="41"/>
  <c r="N385" i="41"/>
  <c r="M385" i="41"/>
  <c r="L385" i="41"/>
  <c r="I385" i="41"/>
  <c r="K385" i="41"/>
  <c r="J385" i="41"/>
  <c r="H385" i="41"/>
  <c r="F385" i="41"/>
  <c r="N377" i="41"/>
  <c r="M377" i="41"/>
  <c r="K377" i="41"/>
  <c r="L377" i="41"/>
  <c r="I377" i="41"/>
  <c r="J377" i="41"/>
  <c r="H377" i="41"/>
  <c r="F377" i="41"/>
  <c r="N369" i="41"/>
  <c r="L369" i="41"/>
  <c r="M369" i="41"/>
  <c r="K369" i="41"/>
  <c r="I369" i="41"/>
  <c r="J369" i="41"/>
  <c r="H369" i="41"/>
  <c r="F369" i="41"/>
  <c r="N361" i="41"/>
  <c r="M361" i="41"/>
  <c r="L361" i="41"/>
  <c r="K361" i="41"/>
  <c r="J361" i="41"/>
  <c r="H361" i="41"/>
  <c r="F361" i="41"/>
  <c r="N353" i="41"/>
  <c r="M353" i="41"/>
  <c r="L353" i="41"/>
  <c r="I353" i="41"/>
  <c r="J353" i="41"/>
  <c r="H353" i="41"/>
  <c r="F353" i="41"/>
  <c r="N345" i="41"/>
  <c r="M345" i="41"/>
  <c r="K345" i="41"/>
  <c r="L345" i="41"/>
  <c r="I345" i="41"/>
  <c r="J345" i="41"/>
  <c r="H345" i="41"/>
  <c r="F345" i="41"/>
  <c r="N337" i="41"/>
  <c r="L337" i="41"/>
  <c r="M337" i="41"/>
  <c r="K337" i="41"/>
  <c r="I337" i="41"/>
  <c r="J337" i="41"/>
  <c r="H337" i="41"/>
  <c r="F337" i="41"/>
  <c r="N329" i="41"/>
  <c r="M329" i="41"/>
  <c r="L329" i="41"/>
  <c r="K329" i="41"/>
  <c r="J329" i="41"/>
  <c r="H329" i="41"/>
  <c r="F329" i="41"/>
  <c r="N321" i="41"/>
  <c r="M321" i="41"/>
  <c r="L321" i="41"/>
  <c r="I321" i="41"/>
  <c r="K321" i="41"/>
  <c r="J321" i="41"/>
  <c r="H321" i="41"/>
  <c r="F321" i="41"/>
  <c r="N313" i="41"/>
  <c r="M313" i="41"/>
  <c r="K313" i="41"/>
  <c r="I313" i="41"/>
  <c r="J313" i="41"/>
  <c r="H313" i="41"/>
  <c r="F313" i="41"/>
  <c r="N305" i="41"/>
  <c r="L305" i="41"/>
  <c r="K305" i="41"/>
  <c r="I305" i="41"/>
  <c r="M305" i="41"/>
  <c r="J305" i="41"/>
  <c r="H305" i="41"/>
  <c r="F305" i="41"/>
  <c r="N297" i="41"/>
  <c r="M297" i="41"/>
  <c r="L297" i="41"/>
  <c r="K297" i="41"/>
  <c r="J297" i="41"/>
  <c r="H297" i="41"/>
  <c r="F297" i="41"/>
  <c r="N289" i="41"/>
  <c r="M289" i="41"/>
  <c r="L289" i="41"/>
  <c r="I289" i="41"/>
  <c r="J289" i="41"/>
  <c r="H289" i="41"/>
  <c r="F289" i="41"/>
  <c r="N281" i="41"/>
  <c r="M281" i="41"/>
  <c r="K281" i="41"/>
  <c r="L281" i="41"/>
  <c r="I281" i="41"/>
  <c r="J281" i="41"/>
  <c r="H281" i="41"/>
  <c r="F281" i="41"/>
  <c r="N273" i="41"/>
  <c r="L273" i="41"/>
  <c r="M273" i="41"/>
  <c r="K273" i="41"/>
  <c r="I273" i="41"/>
  <c r="J273" i="41"/>
  <c r="H273" i="41"/>
  <c r="F273" i="41"/>
  <c r="N265" i="41"/>
  <c r="M265" i="41"/>
  <c r="L265" i="41"/>
  <c r="K265" i="41"/>
  <c r="J265" i="41"/>
  <c r="F265" i="41"/>
  <c r="N257" i="41"/>
  <c r="M257" i="41"/>
  <c r="L257" i="41"/>
  <c r="I257" i="41"/>
  <c r="K257" i="41"/>
  <c r="J257" i="41"/>
  <c r="H257" i="41"/>
  <c r="F257" i="41"/>
  <c r="N249" i="41"/>
  <c r="M249" i="41"/>
  <c r="K249" i="41"/>
  <c r="L249" i="41"/>
  <c r="I249" i="41"/>
  <c r="J249" i="41"/>
  <c r="F249" i="41"/>
  <c r="N241" i="41"/>
  <c r="M241" i="41"/>
  <c r="L241" i="41"/>
  <c r="K241" i="41"/>
  <c r="I241" i="41"/>
  <c r="J241" i="41"/>
  <c r="H241" i="41"/>
  <c r="F241" i="41"/>
  <c r="N233" i="41"/>
  <c r="M233" i="41"/>
  <c r="L233" i="41"/>
  <c r="K233" i="41"/>
  <c r="J233" i="41"/>
  <c r="F233" i="41"/>
  <c r="N225" i="41"/>
  <c r="M225" i="41"/>
  <c r="I225" i="41"/>
  <c r="L225" i="41"/>
  <c r="J225" i="41"/>
  <c r="H225" i="41"/>
  <c r="F225" i="41"/>
  <c r="N217" i="41"/>
  <c r="K217" i="41"/>
  <c r="L217" i="41"/>
  <c r="I217" i="41"/>
  <c r="J217" i="41"/>
  <c r="F217" i="41"/>
  <c r="N209" i="41"/>
  <c r="M209" i="41"/>
  <c r="K209" i="41"/>
  <c r="I209" i="41"/>
  <c r="L209" i="41"/>
  <c r="J209" i="41"/>
  <c r="H209" i="41"/>
  <c r="F209" i="41"/>
  <c r="N201" i="41"/>
  <c r="M201" i="41"/>
  <c r="K201" i="41"/>
  <c r="L201" i="41"/>
  <c r="J201" i="41"/>
  <c r="F201" i="41"/>
  <c r="N193" i="41"/>
  <c r="M193" i="41"/>
  <c r="I193" i="41"/>
  <c r="L193" i="41"/>
  <c r="K193" i="41"/>
  <c r="J193" i="41"/>
  <c r="H193" i="41"/>
  <c r="F193" i="41"/>
  <c r="N181" i="41"/>
  <c r="M181" i="41"/>
  <c r="L181" i="41"/>
  <c r="K181" i="41"/>
  <c r="H181" i="41"/>
  <c r="F181" i="41"/>
  <c r="N173" i="41"/>
  <c r="M173" i="41"/>
  <c r="L173" i="41"/>
  <c r="K173" i="41"/>
  <c r="I173" i="41"/>
  <c r="F173" i="41"/>
  <c r="N165" i="41"/>
  <c r="M165" i="41"/>
  <c r="L165" i="41"/>
  <c r="H165" i="41"/>
  <c r="I165" i="41"/>
  <c r="F165" i="41"/>
  <c r="N157" i="41"/>
  <c r="M157" i="41"/>
  <c r="L157" i="41"/>
  <c r="K157" i="41"/>
  <c r="I157" i="41"/>
  <c r="F157" i="41"/>
  <c r="N149" i="41"/>
  <c r="M149" i="41"/>
  <c r="L149" i="41"/>
  <c r="K149" i="41"/>
  <c r="H149" i="41"/>
  <c r="F149" i="41"/>
  <c r="N145" i="41"/>
  <c r="M145" i="41"/>
  <c r="K145" i="41"/>
  <c r="I145" i="41"/>
  <c r="L145" i="41"/>
  <c r="J145" i="41"/>
  <c r="H145" i="41"/>
  <c r="F145" i="41"/>
  <c r="G997" i="41"/>
  <c r="G965" i="41"/>
  <c r="G941" i="41"/>
  <c r="G933" i="41"/>
  <c r="G925" i="41"/>
  <c r="G917" i="41"/>
  <c r="G909" i="41"/>
  <c r="G901" i="41"/>
  <c r="G893" i="41"/>
  <c r="G885" i="41"/>
  <c r="G877" i="41"/>
  <c r="G865" i="41"/>
  <c r="G857" i="41"/>
  <c r="G845" i="41"/>
  <c r="G837" i="41"/>
  <c r="G829" i="41"/>
  <c r="G805" i="41"/>
  <c r="G793" i="41"/>
  <c r="G785" i="41"/>
  <c r="G777" i="41"/>
  <c r="G769" i="41"/>
  <c r="G761" i="41"/>
  <c r="G753" i="41"/>
  <c r="G745" i="41"/>
  <c r="G729" i="41"/>
  <c r="G713" i="41"/>
  <c r="G709" i="41"/>
  <c r="G701" i="41"/>
  <c r="G693" i="41"/>
  <c r="G685" i="41"/>
  <c r="G677" i="41"/>
  <c r="G653" i="41"/>
  <c r="G641" i="41"/>
  <c r="G633" i="41"/>
  <c r="G625" i="41"/>
  <c r="G617" i="41"/>
  <c r="G609" i="41"/>
  <c r="G605" i="41"/>
  <c r="G589" i="41"/>
  <c r="G573" i="41"/>
  <c r="G565" i="41"/>
  <c r="G557" i="41"/>
  <c r="G541" i="41"/>
  <c r="G525" i="41"/>
  <c r="G509" i="41"/>
  <c r="G501" i="41"/>
  <c r="G493" i="41"/>
  <c r="G485" i="41"/>
  <c r="G477" i="41"/>
  <c r="G461" i="41"/>
  <c r="G445" i="41"/>
  <c r="G433" i="41"/>
  <c r="G429" i="41"/>
  <c r="G413" i="41"/>
  <c r="G401" i="41"/>
  <c r="G393" i="41"/>
  <c r="G385" i="41"/>
  <c r="G377" i="41"/>
  <c r="G365" i="41"/>
  <c r="G357" i="41"/>
  <c r="G349" i="41"/>
  <c r="G345" i="41"/>
  <c r="G337" i="41"/>
  <c r="G329" i="41"/>
  <c r="G321" i="41"/>
  <c r="G313" i="41"/>
  <c r="G305" i="41"/>
  <c r="G297" i="41"/>
  <c r="G289" i="41"/>
  <c r="G281" i="41"/>
  <c r="G269" i="41"/>
  <c r="G253" i="41"/>
  <c r="G249" i="41"/>
  <c r="G241" i="41"/>
  <c r="G233" i="41"/>
  <c r="G225" i="41"/>
  <c r="G217" i="41"/>
  <c r="G209" i="41"/>
  <c r="G201" i="41"/>
  <c r="G193" i="41"/>
  <c r="G177" i="41"/>
  <c r="G169" i="41"/>
  <c r="G161" i="41"/>
  <c r="G145" i="41"/>
  <c r="F993" i="41"/>
  <c r="F985" i="41"/>
  <c r="F977" i="41"/>
  <c r="F969" i="41"/>
  <c r="F961" i="41"/>
  <c r="F953" i="41"/>
  <c r="F945" i="41"/>
  <c r="F933" i="41"/>
  <c r="H269" i="41"/>
  <c r="H237" i="41"/>
  <c r="H205" i="41"/>
  <c r="H173" i="41"/>
  <c r="H141" i="41"/>
  <c r="J969" i="41"/>
  <c r="J937" i="41"/>
  <c r="J905" i="41"/>
  <c r="J873" i="41"/>
  <c r="J841" i="41"/>
  <c r="J809" i="41"/>
  <c r="J777" i="41"/>
  <c r="J745" i="41"/>
  <c r="J713" i="41"/>
  <c r="J681" i="41"/>
  <c r="I617" i="41"/>
  <c r="I553" i="41"/>
  <c r="I489" i="41"/>
  <c r="I425" i="41"/>
  <c r="I361" i="41"/>
  <c r="I297" i="41"/>
  <c r="I233" i="41"/>
  <c r="I169" i="41"/>
  <c r="K971" i="41"/>
  <c r="K843" i="41"/>
  <c r="K801" i="41"/>
  <c r="K715" i="41"/>
  <c r="K673" i="41"/>
  <c r="K545" i="41"/>
  <c r="K417" i="41"/>
  <c r="K289" i="41"/>
  <c r="L893" i="41"/>
  <c r="L569" i="41"/>
  <c r="L313" i="41"/>
  <c r="N977" i="41"/>
  <c r="N1000" i="41"/>
  <c r="M1000" i="41"/>
  <c r="L1000" i="41"/>
  <c r="K1000" i="41"/>
  <c r="H1000" i="41"/>
  <c r="J1000" i="41"/>
  <c r="N996" i="41"/>
  <c r="M996" i="41"/>
  <c r="L996" i="41"/>
  <c r="K996" i="41"/>
  <c r="I996" i="41"/>
  <c r="H996" i="41"/>
  <c r="M992" i="41"/>
  <c r="N992" i="41"/>
  <c r="L992" i="41"/>
  <c r="K992" i="41"/>
  <c r="H992" i="41"/>
  <c r="N988" i="41"/>
  <c r="M988" i="41"/>
  <c r="L988" i="41"/>
  <c r="K988" i="41"/>
  <c r="I988" i="41"/>
  <c r="J988" i="41"/>
  <c r="H988" i="41"/>
  <c r="N984" i="41"/>
  <c r="M984" i="41"/>
  <c r="L984" i="41"/>
  <c r="K984" i="41"/>
  <c r="H984" i="41"/>
  <c r="J984" i="41"/>
  <c r="N980" i="41"/>
  <c r="M980" i="41"/>
  <c r="L980" i="41"/>
  <c r="K980" i="41"/>
  <c r="I980" i="41"/>
  <c r="H980" i="41"/>
  <c r="N976" i="41"/>
  <c r="M976" i="41"/>
  <c r="L976" i="41"/>
  <c r="K976" i="41"/>
  <c r="H976" i="41"/>
  <c r="M972" i="41"/>
  <c r="L972" i="41"/>
  <c r="K972" i="41"/>
  <c r="N972" i="41"/>
  <c r="I972" i="41"/>
  <c r="J972" i="41"/>
  <c r="H972" i="41"/>
  <c r="N968" i="41"/>
  <c r="M968" i="41"/>
  <c r="L968" i="41"/>
  <c r="K968" i="41"/>
  <c r="H968" i="41"/>
  <c r="J968" i="41"/>
  <c r="M964" i="41"/>
  <c r="N964" i="41"/>
  <c r="L964" i="41"/>
  <c r="K964" i="41"/>
  <c r="I964" i="41"/>
  <c r="H964" i="41"/>
  <c r="N960" i="41"/>
  <c r="M960" i="41"/>
  <c r="L960" i="41"/>
  <c r="K960" i="41"/>
  <c r="H960" i="41"/>
  <c r="N956" i="41"/>
  <c r="L956" i="41"/>
  <c r="K956" i="41"/>
  <c r="I956" i="41"/>
  <c r="J956" i="41"/>
  <c r="H956" i="41"/>
  <c r="N952" i="41"/>
  <c r="M952" i="41"/>
  <c r="L952" i="41"/>
  <c r="K952" i="41"/>
  <c r="H952" i="41"/>
  <c r="J952" i="41"/>
  <c r="N948" i="41"/>
  <c r="M948" i="41"/>
  <c r="L948" i="41"/>
  <c r="K948" i="41"/>
  <c r="I948" i="41"/>
  <c r="H948" i="41"/>
  <c r="L944" i="41"/>
  <c r="K944" i="41"/>
  <c r="N944" i="41"/>
  <c r="M944" i="41"/>
  <c r="H944" i="41"/>
  <c r="N940" i="41"/>
  <c r="M940" i="41"/>
  <c r="L940" i="41"/>
  <c r="K940" i="41"/>
  <c r="I940" i="41"/>
  <c r="J940" i="41"/>
  <c r="H940" i="41"/>
  <c r="N936" i="41"/>
  <c r="M936" i="41"/>
  <c r="L936" i="41"/>
  <c r="K936" i="41"/>
  <c r="H936" i="41"/>
  <c r="J936" i="41"/>
  <c r="N932" i="41"/>
  <c r="M932" i="41"/>
  <c r="L932" i="41"/>
  <c r="K932" i="41"/>
  <c r="I932" i="41"/>
  <c r="H932" i="41"/>
  <c r="N928" i="41"/>
  <c r="M928" i="41"/>
  <c r="L928" i="41"/>
  <c r="K928" i="41"/>
  <c r="H928" i="41"/>
  <c r="N924" i="41"/>
  <c r="L924" i="41"/>
  <c r="K924" i="41"/>
  <c r="M924" i="41"/>
  <c r="I924" i="41"/>
  <c r="J924" i="41"/>
  <c r="H924" i="41"/>
  <c r="N920" i="41"/>
  <c r="M920" i="41"/>
  <c r="L920" i="41"/>
  <c r="K920" i="41"/>
  <c r="H920" i="41"/>
  <c r="J920" i="41"/>
  <c r="M916" i="41"/>
  <c r="L916" i="41"/>
  <c r="K916" i="41"/>
  <c r="I916" i="41"/>
  <c r="H916" i="41"/>
  <c r="N916" i="41"/>
  <c r="N912" i="41"/>
  <c r="L912" i="41"/>
  <c r="K912" i="41"/>
  <c r="M912" i="41"/>
  <c r="H912" i="41"/>
  <c r="N908" i="41"/>
  <c r="M908" i="41"/>
  <c r="L908" i="41"/>
  <c r="K908" i="41"/>
  <c r="I908" i="41"/>
  <c r="J908" i="41"/>
  <c r="H908" i="41"/>
  <c r="N904" i="41"/>
  <c r="M904" i="41"/>
  <c r="L904" i="41"/>
  <c r="K904" i="41"/>
  <c r="H904" i="41"/>
  <c r="J904" i="41"/>
  <c r="N900" i="41"/>
  <c r="M900" i="41"/>
  <c r="L900" i="41"/>
  <c r="K900" i="41"/>
  <c r="I900" i="41"/>
  <c r="H900" i="41"/>
  <c r="N896" i="41"/>
  <c r="M896" i="41"/>
  <c r="L896" i="41"/>
  <c r="K896" i="41"/>
  <c r="H896" i="41"/>
  <c r="L892" i="41"/>
  <c r="K892" i="41"/>
  <c r="N892" i="41"/>
  <c r="M892" i="41"/>
  <c r="I892" i="41"/>
  <c r="J892" i="41"/>
  <c r="H892" i="41"/>
  <c r="N888" i="41"/>
  <c r="M888" i="41"/>
  <c r="L888" i="41"/>
  <c r="K888" i="41"/>
  <c r="H888" i="41"/>
  <c r="J888" i="41"/>
  <c r="N884" i="41"/>
  <c r="M884" i="41"/>
  <c r="L884" i="41"/>
  <c r="K884" i="41"/>
  <c r="I884" i="41"/>
  <c r="H884" i="41"/>
  <c r="N880" i="41"/>
  <c r="L880" i="41"/>
  <c r="K880" i="41"/>
  <c r="M880" i="41"/>
  <c r="H880" i="41"/>
  <c r="N876" i="41"/>
  <c r="M876" i="41"/>
  <c r="L876" i="41"/>
  <c r="K876" i="41"/>
  <c r="I876" i="41"/>
  <c r="J876" i="41"/>
  <c r="H876" i="41"/>
  <c r="N872" i="41"/>
  <c r="M872" i="41"/>
  <c r="L872" i="41"/>
  <c r="K872" i="41"/>
  <c r="H872" i="41"/>
  <c r="J872" i="41"/>
  <c r="M868" i="41"/>
  <c r="N868" i="41"/>
  <c r="L868" i="41"/>
  <c r="K868" i="41"/>
  <c r="I868" i="41"/>
  <c r="H868" i="41"/>
  <c r="N864" i="41"/>
  <c r="M864" i="41"/>
  <c r="L864" i="41"/>
  <c r="K864" i="41"/>
  <c r="H864" i="41"/>
  <c r="N860" i="41"/>
  <c r="L860" i="41"/>
  <c r="K860" i="41"/>
  <c r="M860" i="41"/>
  <c r="I860" i="41"/>
  <c r="J860" i="41"/>
  <c r="H860" i="41"/>
  <c r="N856" i="41"/>
  <c r="M856" i="41"/>
  <c r="L856" i="41"/>
  <c r="K856" i="41"/>
  <c r="H856" i="41"/>
  <c r="J856" i="41"/>
  <c r="N852" i="41"/>
  <c r="M852" i="41"/>
  <c r="L852" i="41"/>
  <c r="K852" i="41"/>
  <c r="I852" i="41"/>
  <c r="H852" i="41"/>
  <c r="N848" i="41"/>
  <c r="L848" i="41"/>
  <c r="K848" i="41"/>
  <c r="H848" i="41"/>
  <c r="M848" i="41"/>
  <c r="N844" i="41"/>
  <c r="M844" i="41"/>
  <c r="L844" i="41"/>
  <c r="K844" i="41"/>
  <c r="I844" i="41"/>
  <c r="J844" i="41"/>
  <c r="H844" i="41"/>
  <c r="N840" i="41"/>
  <c r="M840" i="41"/>
  <c r="L840" i="41"/>
  <c r="K840" i="41"/>
  <c r="H840" i="41"/>
  <c r="J840" i="41"/>
  <c r="N836" i="41"/>
  <c r="M836" i="41"/>
  <c r="L836" i="41"/>
  <c r="K836" i="41"/>
  <c r="I836" i="41"/>
  <c r="H836" i="41"/>
  <c r="N832" i="41"/>
  <c r="M832" i="41"/>
  <c r="L832" i="41"/>
  <c r="K832" i="41"/>
  <c r="H832" i="41"/>
  <c r="N828" i="41"/>
  <c r="L828" i="41"/>
  <c r="K828" i="41"/>
  <c r="M828" i="41"/>
  <c r="I828" i="41"/>
  <c r="J828" i="41"/>
  <c r="H828" i="41"/>
  <c r="N824" i="41"/>
  <c r="M824" i="41"/>
  <c r="L824" i="41"/>
  <c r="K824" i="41"/>
  <c r="H824" i="41"/>
  <c r="J824" i="41"/>
  <c r="N820" i="41"/>
  <c r="M820" i="41"/>
  <c r="L820" i="41"/>
  <c r="K820" i="41"/>
  <c r="I820" i="41"/>
  <c r="H820" i="41"/>
  <c r="N816" i="41"/>
  <c r="L816" i="41"/>
  <c r="K816" i="41"/>
  <c r="M816" i="41"/>
  <c r="H816" i="41"/>
  <c r="N812" i="41"/>
  <c r="M812" i="41"/>
  <c r="L812" i="41"/>
  <c r="K812" i="41"/>
  <c r="I812" i="41"/>
  <c r="J812" i="41"/>
  <c r="H812" i="41"/>
  <c r="N808" i="41"/>
  <c r="M808" i="41"/>
  <c r="L808" i="41"/>
  <c r="K808" i="41"/>
  <c r="H808" i="41"/>
  <c r="J808" i="41"/>
  <c r="M804" i="41"/>
  <c r="L804" i="41"/>
  <c r="K804" i="41"/>
  <c r="N804" i="41"/>
  <c r="I804" i="41"/>
  <c r="H804" i="41"/>
  <c r="N800" i="41"/>
  <c r="M800" i="41"/>
  <c r="L800" i="41"/>
  <c r="K800" i="41"/>
  <c r="H800" i="41"/>
  <c r="N796" i="41"/>
  <c r="L796" i="41"/>
  <c r="K796" i="41"/>
  <c r="M796" i="41"/>
  <c r="I796" i="41"/>
  <c r="J796" i="41"/>
  <c r="H796" i="41"/>
  <c r="N792" i="41"/>
  <c r="M792" i="41"/>
  <c r="L792" i="41"/>
  <c r="K792" i="41"/>
  <c r="H792" i="41"/>
  <c r="J792" i="41"/>
  <c r="N788" i="41"/>
  <c r="M788" i="41"/>
  <c r="L788" i="41"/>
  <c r="K788" i="41"/>
  <c r="I788" i="41"/>
  <c r="H788" i="41"/>
  <c r="N784" i="41"/>
  <c r="L784" i="41"/>
  <c r="K784" i="41"/>
  <c r="M784" i="41"/>
  <c r="H784" i="41"/>
  <c r="N780" i="41"/>
  <c r="M780" i="41"/>
  <c r="L780" i="41"/>
  <c r="K780" i="41"/>
  <c r="I780" i="41"/>
  <c r="J780" i="41"/>
  <c r="H780" i="41"/>
  <c r="N776" i="41"/>
  <c r="M776" i="41"/>
  <c r="L776" i="41"/>
  <c r="K776" i="41"/>
  <c r="H776" i="41"/>
  <c r="J776" i="41"/>
  <c r="N772" i="41"/>
  <c r="M772" i="41"/>
  <c r="L772" i="41"/>
  <c r="K772" i="41"/>
  <c r="I772" i="41"/>
  <c r="H772" i="41"/>
  <c r="M768" i="41"/>
  <c r="L768" i="41"/>
  <c r="K768" i="41"/>
  <c r="N768" i="41"/>
  <c r="H768" i="41"/>
  <c r="N764" i="41"/>
  <c r="L764" i="41"/>
  <c r="K764" i="41"/>
  <c r="M764" i="41"/>
  <c r="I764" i="41"/>
  <c r="J764" i="41"/>
  <c r="H764" i="41"/>
  <c r="N760" i="41"/>
  <c r="M760" i="41"/>
  <c r="L760" i="41"/>
  <c r="K760" i="41"/>
  <c r="H760" i="41"/>
  <c r="J760" i="41"/>
  <c r="N756" i="41"/>
  <c r="M756" i="41"/>
  <c r="L756" i="41"/>
  <c r="K756" i="41"/>
  <c r="I756" i="41"/>
  <c r="H756" i="41"/>
  <c r="N752" i="41"/>
  <c r="L752" i="41"/>
  <c r="K752" i="41"/>
  <c r="M752" i="41"/>
  <c r="H752" i="41"/>
  <c r="N748" i="41"/>
  <c r="M748" i="41"/>
  <c r="L748" i="41"/>
  <c r="K748" i="41"/>
  <c r="I748" i="41"/>
  <c r="J748" i="41"/>
  <c r="H748" i="41"/>
  <c r="N744" i="41"/>
  <c r="M744" i="41"/>
  <c r="L744" i="41"/>
  <c r="K744" i="41"/>
  <c r="H744" i="41"/>
  <c r="J744" i="41"/>
  <c r="M740" i="41"/>
  <c r="N740" i="41"/>
  <c r="L740" i="41"/>
  <c r="K740" i="41"/>
  <c r="I740" i="41"/>
  <c r="H740" i="41"/>
  <c r="N736" i="41"/>
  <c r="M736" i="41"/>
  <c r="L736" i="41"/>
  <c r="K736" i="41"/>
  <c r="H736" i="41"/>
  <c r="N732" i="41"/>
  <c r="L732" i="41"/>
  <c r="K732" i="41"/>
  <c r="M732" i="41"/>
  <c r="I732" i="41"/>
  <c r="J732" i="41"/>
  <c r="H732" i="41"/>
  <c r="N728" i="41"/>
  <c r="M728" i="41"/>
  <c r="L728" i="41"/>
  <c r="K728" i="41"/>
  <c r="H728" i="41"/>
  <c r="J728" i="41"/>
  <c r="N724" i="41"/>
  <c r="M724" i="41"/>
  <c r="L724" i="41"/>
  <c r="K724" i="41"/>
  <c r="I724" i="41"/>
  <c r="H724" i="41"/>
  <c r="N720" i="41"/>
  <c r="L720" i="41"/>
  <c r="K720" i="41"/>
  <c r="H720" i="41"/>
  <c r="N716" i="41"/>
  <c r="M716" i="41"/>
  <c r="L716" i="41"/>
  <c r="K716" i="41"/>
  <c r="I716" i="41"/>
  <c r="J716" i="41"/>
  <c r="H716" i="41"/>
  <c r="N712" i="41"/>
  <c r="M712" i="41"/>
  <c r="L712" i="41"/>
  <c r="K712" i="41"/>
  <c r="H712" i="41"/>
  <c r="J712" i="41"/>
  <c r="N708" i="41"/>
  <c r="M708" i="41"/>
  <c r="L708" i="41"/>
  <c r="K708" i="41"/>
  <c r="I708" i="41"/>
  <c r="H708" i="41"/>
  <c r="N704" i="41"/>
  <c r="M704" i="41"/>
  <c r="L704" i="41"/>
  <c r="K704" i="41"/>
  <c r="H704" i="41"/>
  <c r="N700" i="41"/>
  <c r="L700" i="41"/>
  <c r="K700" i="41"/>
  <c r="I700" i="41"/>
  <c r="J700" i="41"/>
  <c r="H700" i="41"/>
  <c r="N696" i="41"/>
  <c r="M696" i="41"/>
  <c r="L696" i="41"/>
  <c r="K696" i="41"/>
  <c r="H696" i="41"/>
  <c r="J696" i="41"/>
  <c r="N692" i="41"/>
  <c r="M692" i="41"/>
  <c r="L692" i="41"/>
  <c r="K692" i="41"/>
  <c r="I692" i="41"/>
  <c r="H692" i="41"/>
  <c r="N688" i="41"/>
  <c r="L688" i="41"/>
  <c r="K688" i="41"/>
  <c r="M688" i="41"/>
  <c r="H688" i="41"/>
  <c r="N684" i="41"/>
  <c r="L684" i="41"/>
  <c r="M684" i="41"/>
  <c r="K684" i="41"/>
  <c r="I684" i="41"/>
  <c r="J684" i="41"/>
  <c r="H684" i="41"/>
  <c r="N680" i="41"/>
  <c r="M680" i="41"/>
  <c r="L680" i="41"/>
  <c r="K680" i="41"/>
  <c r="H680" i="41"/>
  <c r="J680" i="41"/>
  <c r="M676" i="41"/>
  <c r="L676" i="41"/>
  <c r="K676" i="41"/>
  <c r="N676" i="41"/>
  <c r="I676" i="41"/>
  <c r="H676" i="41"/>
  <c r="N672" i="41"/>
  <c r="L672" i="41"/>
  <c r="M672" i="41"/>
  <c r="K672" i="41"/>
  <c r="H672" i="41"/>
  <c r="N668" i="41"/>
  <c r="L668" i="41"/>
  <c r="K668" i="41"/>
  <c r="M668" i="41"/>
  <c r="I668" i="41"/>
  <c r="J668" i="41"/>
  <c r="H668" i="41"/>
  <c r="N664" i="41"/>
  <c r="M664" i="41"/>
  <c r="L664" i="41"/>
  <c r="K664" i="41"/>
  <c r="H664" i="41"/>
  <c r="J664" i="41"/>
  <c r="N660" i="41"/>
  <c r="M660" i="41"/>
  <c r="L660" i="41"/>
  <c r="K660" i="41"/>
  <c r="I660" i="41"/>
  <c r="H660" i="41"/>
  <c r="N656" i="41"/>
  <c r="L656" i="41"/>
  <c r="K656" i="41"/>
  <c r="M656" i="41"/>
  <c r="J656" i="41"/>
  <c r="H656" i="41"/>
  <c r="N652" i="41"/>
  <c r="L652" i="41"/>
  <c r="M652" i="41"/>
  <c r="K652" i="41"/>
  <c r="I652" i="41"/>
  <c r="H652" i="41"/>
  <c r="N648" i="41"/>
  <c r="M648" i="41"/>
  <c r="L648" i="41"/>
  <c r="K648" i="41"/>
  <c r="J648" i="41"/>
  <c r="H648" i="41"/>
  <c r="N644" i="41"/>
  <c r="M644" i="41"/>
  <c r="L644" i="41"/>
  <c r="K644" i="41"/>
  <c r="I644" i="41"/>
  <c r="H644" i="41"/>
  <c r="L640" i="41"/>
  <c r="M640" i="41"/>
  <c r="K640" i="41"/>
  <c r="I640" i="41"/>
  <c r="N640" i="41"/>
  <c r="J640" i="41"/>
  <c r="H640" i="41"/>
  <c r="N636" i="41"/>
  <c r="L636" i="41"/>
  <c r="K636" i="41"/>
  <c r="I636" i="41"/>
  <c r="M636" i="41"/>
  <c r="H636" i="41"/>
  <c r="N632" i="41"/>
  <c r="M632" i="41"/>
  <c r="L632" i="41"/>
  <c r="K632" i="41"/>
  <c r="I632" i="41"/>
  <c r="J632" i="41"/>
  <c r="H632" i="41"/>
  <c r="N628" i="41"/>
  <c r="M628" i="41"/>
  <c r="L628" i="41"/>
  <c r="K628" i="41"/>
  <c r="I628" i="41"/>
  <c r="H628" i="41"/>
  <c r="N624" i="41"/>
  <c r="L624" i="41"/>
  <c r="K624" i="41"/>
  <c r="I624" i="41"/>
  <c r="M624" i="41"/>
  <c r="J624" i="41"/>
  <c r="H624" i="41"/>
  <c r="N620" i="41"/>
  <c r="L620" i="41"/>
  <c r="M620" i="41"/>
  <c r="K620" i="41"/>
  <c r="I620" i="41"/>
  <c r="H620" i="41"/>
  <c r="N616" i="41"/>
  <c r="M616" i="41"/>
  <c r="L616" i="41"/>
  <c r="K616" i="41"/>
  <c r="I616" i="41"/>
  <c r="J616" i="41"/>
  <c r="H616" i="41"/>
  <c r="N612" i="41"/>
  <c r="M612" i="41"/>
  <c r="L612" i="41"/>
  <c r="K612" i="41"/>
  <c r="I612" i="41"/>
  <c r="H612" i="41"/>
  <c r="N608" i="41"/>
  <c r="L608" i="41"/>
  <c r="M608" i="41"/>
  <c r="K608" i="41"/>
  <c r="I608" i="41"/>
  <c r="J608" i="41"/>
  <c r="H608" i="41"/>
  <c r="N604" i="41"/>
  <c r="L604" i="41"/>
  <c r="K604" i="41"/>
  <c r="I604" i="41"/>
  <c r="M604" i="41"/>
  <c r="H604" i="41"/>
  <c r="N600" i="41"/>
  <c r="M600" i="41"/>
  <c r="L600" i="41"/>
  <c r="K600" i="41"/>
  <c r="I600" i="41"/>
  <c r="J600" i="41"/>
  <c r="H600" i="41"/>
  <c r="N596" i="41"/>
  <c r="M596" i="41"/>
  <c r="L596" i="41"/>
  <c r="K596" i="41"/>
  <c r="I596" i="41"/>
  <c r="H596" i="41"/>
  <c r="N592" i="41"/>
  <c r="L592" i="41"/>
  <c r="K592" i="41"/>
  <c r="I592" i="41"/>
  <c r="J592" i="41"/>
  <c r="H592" i="41"/>
  <c r="M592" i="41"/>
  <c r="N588" i="41"/>
  <c r="L588" i="41"/>
  <c r="M588" i="41"/>
  <c r="K588" i="41"/>
  <c r="I588" i="41"/>
  <c r="H588" i="41"/>
  <c r="N584" i="41"/>
  <c r="M584" i="41"/>
  <c r="L584" i="41"/>
  <c r="K584" i="41"/>
  <c r="I584" i="41"/>
  <c r="J584" i="41"/>
  <c r="H584" i="41"/>
  <c r="N580" i="41"/>
  <c r="M580" i="41"/>
  <c r="L580" i="41"/>
  <c r="K580" i="41"/>
  <c r="I580" i="41"/>
  <c r="H580" i="41"/>
  <c r="N576" i="41"/>
  <c r="L576" i="41"/>
  <c r="M576" i="41"/>
  <c r="K576" i="41"/>
  <c r="I576" i="41"/>
  <c r="J576" i="41"/>
  <c r="H576" i="41"/>
  <c r="N572" i="41"/>
  <c r="L572" i="41"/>
  <c r="K572" i="41"/>
  <c r="I572" i="41"/>
  <c r="M572" i="41"/>
  <c r="H572" i="41"/>
  <c r="N568" i="41"/>
  <c r="M568" i="41"/>
  <c r="L568" i="41"/>
  <c r="K568" i="41"/>
  <c r="I568" i="41"/>
  <c r="J568" i="41"/>
  <c r="H568" i="41"/>
  <c r="N564" i="41"/>
  <c r="M564" i="41"/>
  <c r="L564" i="41"/>
  <c r="K564" i="41"/>
  <c r="I564" i="41"/>
  <c r="H564" i="41"/>
  <c r="N560" i="41"/>
  <c r="L560" i="41"/>
  <c r="K560" i="41"/>
  <c r="I560" i="41"/>
  <c r="M560" i="41"/>
  <c r="J560" i="41"/>
  <c r="H560" i="41"/>
  <c r="N556" i="41"/>
  <c r="L556" i="41"/>
  <c r="M556" i="41"/>
  <c r="K556" i="41"/>
  <c r="I556" i="41"/>
  <c r="H556" i="41"/>
  <c r="M552" i="41"/>
  <c r="L552" i="41"/>
  <c r="N552" i="41"/>
  <c r="K552" i="41"/>
  <c r="I552" i="41"/>
  <c r="J552" i="41"/>
  <c r="H552" i="41"/>
  <c r="N548" i="41"/>
  <c r="M548" i="41"/>
  <c r="L548" i="41"/>
  <c r="K548" i="41"/>
  <c r="I548" i="41"/>
  <c r="H548" i="41"/>
  <c r="N544" i="41"/>
  <c r="M544" i="41"/>
  <c r="L544" i="41"/>
  <c r="K544" i="41"/>
  <c r="I544" i="41"/>
  <c r="J544" i="41"/>
  <c r="H544" i="41"/>
  <c r="N540" i="41"/>
  <c r="M540" i="41"/>
  <c r="L540" i="41"/>
  <c r="K540" i="41"/>
  <c r="I540" i="41"/>
  <c r="H540" i="41"/>
  <c r="N536" i="41"/>
  <c r="M536" i="41"/>
  <c r="L536" i="41"/>
  <c r="K536" i="41"/>
  <c r="I536" i="41"/>
  <c r="J536" i="41"/>
  <c r="H536" i="41"/>
  <c r="N532" i="41"/>
  <c r="M532" i="41"/>
  <c r="L532" i="41"/>
  <c r="K532" i="41"/>
  <c r="I532" i="41"/>
  <c r="H532" i="41"/>
  <c r="N528" i="41"/>
  <c r="M528" i="41"/>
  <c r="L528" i="41"/>
  <c r="K528" i="41"/>
  <c r="I528" i="41"/>
  <c r="J528" i="41"/>
  <c r="H528" i="41"/>
  <c r="M524" i="41"/>
  <c r="L524" i="41"/>
  <c r="K524" i="41"/>
  <c r="I524" i="41"/>
  <c r="N524" i="41"/>
  <c r="H524" i="41"/>
  <c r="N520" i="41"/>
  <c r="M520" i="41"/>
  <c r="L520" i="41"/>
  <c r="K520" i="41"/>
  <c r="I520" i="41"/>
  <c r="J520" i="41"/>
  <c r="H520" i="41"/>
  <c r="N516" i="41"/>
  <c r="M516" i="41"/>
  <c r="L516" i="41"/>
  <c r="K516" i="41"/>
  <c r="I516" i="41"/>
  <c r="H516" i="41"/>
  <c r="N512" i="41"/>
  <c r="M512" i="41"/>
  <c r="L512" i="41"/>
  <c r="K512" i="41"/>
  <c r="I512" i="41"/>
  <c r="J512" i="41"/>
  <c r="H512" i="41"/>
  <c r="N508" i="41"/>
  <c r="M508" i="41"/>
  <c r="L508" i="41"/>
  <c r="K508" i="41"/>
  <c r="I508" i="41"/>
  <c r="H508" i="41"/>
  <c r="M504" i="41"/>
  <c r="L504" i="41"/>
  <c r="N504" i="41"/>
  <c r="K504" i="41"/>
  <c r="I504" i="41"/>
  <c r="J504" i="41"/>
  <c r="H504" i="41"/>
  <c r="N500" i="41"/>
  <c r="M500" i="41"/>
  <c r="L500" i="41"/>
  <c r="K500" i="41"/>
  <c r="I500" i="41"/>
  <c r="H500" i="41"/>
  <c r="M496" i="41"/>
  <c r="L496" i="41"/>
  <c r="N496" i="41"/>
  <c r="K496" i="41"/>
  <c r="I496" i="41"/>
  <c r="J496" i="41"/>
  <c r="H496" i="41"/>
  <c r="F496" i="41"/>
  <c r="N492" i="41"/>
  <c r="M492" i="41"/>
  <c r="L492" i="41"/>
  <c r="K492" i="41"/>
  <c r="I492" i="41"/>
  <c r="H492" i="41"/>
  <c r="F492" i="41"/>
  <c r="M488" i="41"/>
  <c r="N488" i="41"/>
  <c r="L488" i="41"/>
  <c r="K488" i="41"/>
  <c r="I488" i="41"/>
  <c r="J488" i="41"/>
  <c r="H488" i="41"/>
  <c r="F488" i="41"/>
  <c r="N484" i="41"/>
  <c r="M484" i="41"/>
  <c r="L484" i="41"/>
  <c r="K484" i="41"/>
  <c r="I484" i="41"/>
  <c r="H484" i="41"/>
  <c r="F484" i="41"/>
  <c r="M480" i="41"/>
  <c r="N480" i="41"/>
  <c r="L480" i="41"/>
  <c r="K480" i="41"/>
  <c r="I480" i="41"/>
  <c r="J480" i="41"/>
  <c r="H480" i="41"/>
  <c r="F480" i="41"/>
  <c r="N476" i="41"/>
  <c r="M476" i="41"/>
  <c r="L476" i="41"/>
  <c r="K476" i="41"/>
  <c r="I476" i="41"/>
  <c r="H476" i="41"/>
  <c r="F476" i="41"/>
  <c r="N472" i="41"/>
  <c r="M472" i="41"/>
  <c r="L472" i="41"/>
  <c r="K472" i="41"/>
  <c r="I472" i="41"/>
  <c r="J472" i="41"/>
  <c r="H472" i="41"/>
  <c r="F472" i="41"/>
  <c r="N468" i="41"/>
  <c r="M468" i="41"/>
  <c r="L468" i="41"/>
  <c r="K468" i="41"/>
  <c r="I468" i="41"/>
  <c r="H468" i="41"/>
  <c r="F468" i="41"/>
  <c r="N464" i="41"/>
  <c r="M464" i="41"/>
  <c r="L464" i="41"/>
  <c r="K464" i="41"/>
  <c r="I464" i="41"/>
  <c r="J464" i="41"/>
  <c r="H464" i="41"/>
  <c r="F464" i="41"/>
  <c r="M460" i="41"/>
  <c r="L460" i="41"/>
  <c r="K460" i="41"/>
  <c r="I460" i="41"/>
  <c r="N460" i="41"/>
  <c r="H460" i="41"/>
  <c r="F460" i="41"/>
  <c r="N456" i="41"/>
  <c r="M456" i="41"/>
  <c r="L456" i="41"/>
  <c r="K456" i="41"/>
  <c r="I456" i="41"/>
  <c r="J456" i="41"/>
  <c r="H456" i="41"/>
  <c r="F456" i="41"/>
  <c r="M452" i="41"/>
  <c r="N452" i="41"/>
  <c r="L452" i="41"/>
  <c r="K452" i="41"/>
  <c r="I452" i="41"/>
  <c r="H452" i="41"/>
  <c r="F452" i="41"/>
  <c r="N448" i="41"/>
  <c r="M448" i="41"/>
  <c r="L448" i="41"/>
  <c r="K448" i="41"/>
  <c r="I448" i="41"/>
  <c r="J448" i="41"/>
  <c r="H448" i="41"/>
  <c r="F448" i="41"/>
  <c r="N444" i="41"/>
  <c r="M444" i="41"/>
  <c r="L444" i="41"/>
  <c r="K444" i="41"/>
  <c r="I444" i="41"/>
  <c r="H444" i="41"/>
  <c r="F444" i="41"/>
  <c r="N440" i="41"/>
  <c r="M440" i="41"/>
  <c r="L440" i="41"/>
  <c r="K440" i="41"/>
  <c r="I440" i="41"/>
  <c r="J440" i="41"/>
  <c r="H440" i="41"/>
  <c r="F440" i="41"/>
  <c r="N436" i="41"/>
  <c r="M436" i="41"/>
  <c r="L436" i="41"/>
  <c r="K436" i="41"/>
  <c r="I436" i="41"/>
  <c r="H436" i="41"/>
  <c r="F436" i="41"/>
  <c r="N432" i="41"/>
  <c r="M432" i="41"/>
  <c r="L432" i="41"/>
  <c r="K432" i="41"/>
  <c r="I432" i="41"/>
  <c r="J432" i="41"/>
  <c r="H432" i="41"/>
  <c r="F432" i="41"/>
  <c r="M428" i="41"/>
  <c r="N428" i="41"/>
  <c r="L428" i="41"/>
  <c r="K428" i="41"/>
  <c r="I428" i="41"/>
  <c r="H428" i="41"/>
  <c r="F428" i="41"/>
  <c r="N424" i="41"/>
  <c r="M424" i="41"/>
  <c r="L424" i="41"/>
  <c r="K424" i="41"/>
  <c r="I424" i="41"/>
  <c r="J424" i="41"/>
  <c r="H424" i="41"/>
  <c r="F424" i="41"/>
  <c r="N420" i="41"/>
  <c r="M420" i="41"/>
  <c r="L420" i="41"/>
  <c r="K420" i="41"/>
  <c r="I420" i="41"/>
  <c r="H420" i="41"/>
  <c r="F420" i="41"/>
  <c r="M416" i="41"/>
  <c r="L416" i="41"/>
  <c r="N416" i="41"/>
  <c r="K416" i="41"/>
  <c r="I416" i="41"/>
  <c r="J416" i="41"/>
  <c r="H416" i="41"/>
  <c r="F416" i="41"/>
  <c r="N412" i="41"/>
  <c r="M412" i="41"/>
  <c r="L412" i="41"/>
  <c r="K412" i="41"/>
  <c r="I412" i="41"/>
  <c r="H412" i="41"/>
  <c r="F412" i="41"/>
  <c r="N408" i="41"/>
  <c r="M408" i="41"/>
  <c r="L408" i="41"/>
  <c r="K408" i="41"/>
  <c r="I408" i="41"/>
  <c r="J408" i="41"/>
  <c r="H408" i="41"/>
  <c r="F408" i="41"/>
  <c r="N404" i="41"/>
  <c r="M404" i="41"/>
  <c r="L404" i="41"/>
  <c r="K404" i="41"/>
  <c r="I404" i="41"/>
  <c r="H404" i="41"/>
  <c r="F404" i="41"/>
  <c r="N400" i="41"/>
  <c r="M400" i="41"/>
  <c r="L400" i="41"/>
  <c r="K400" i="41"/>
  <c r="I400" i="41"/>
  <c r="J400" i="41"/>
  <c r="H400" i="41"/>
  <c r="F400" i="41"/>
  <c r="N396" i="41"/>
  <c r="M396" i="41"/>
  <c r="L396" i="41"/>
  <c r="K396" i="41"/>
  <c r="I396" i="41"/>
  <c r="H396" i="41"/>
  <c r="F396" i="41"/>
  <c r="N392" i="41"/>
  <c r="M392" i="41"/>
  <c r="L392" i="41"/>
  <c r="K392" i="41"/>
  <c r="I392" i="41"/>
  <c r="J392" i="41"/>
  <c r="H392" i="41"/>
  <c r="F392" i="41"/>
  <c r="N388" i="41"/>
  <c r="M388" i="41"/>
  <c r="L388" i="41"/>
  <c r="K388" i="41"/>
  <c r="I388" i="41"/>
  <c r="H388" i="41"/>
  <c r="F388" i="41"/>
  <c r="N384" i="41"/>
  <c r="M384" i="41"/>
  <c r="L384" i="41"/>
  <c r="K384" i="41"/>
  <c r="I384" i="41"/>
  <c r="J384" i="41"/>
  <c r="H384" i="41"/>
  <c r="F384" i="41"/>
  <c r="M380" i="41"/>
  <c r="L380" i="41"/>
  <c r="K380" i="41"/>
  <c r="I380" i="41"/>
  <c r="N380" i="41"/>
  <c r="H380" i="41"/>
  <c r="F380" i="41"/>
  <c r="N376" i="41"/>
  <c r="M376" i="41"/>
  <c r="L376" i="41"/>
  <c r="K376" i="41"/>
  <c r="I376" i="41"/>
  <c r="J376" i="41"/>
  <c r="H376" i="41"/>
  <c r="F376" i="41"/>
  <c r="N372" i="41"/>
  <c r="M372" i="41"/>
  <c r="L372" i="41"/>
  <c r="K372" i="41"/>
  <c r="I372" i="41"/>
  <c r="H372" i="41"/>
  <c r="F372" i="41"/>
  <c r="N368" i="41"/>
  <c r="M368" i="41"/>
  <c r="L368" i="41"/>
  <c r="K368" i="41"/>
  <c r="I368" i="41"/>
  <c r="J368" i="41"/>
  <c r="H368" i="41"/>
  <c r="F368" i="41"/>
  <c r="N364" i="41"/>
  <c r="M364" i="41"/>
  <c r="L364" i="41"/>
  <c r="K364" i="41"/>
  <c r="I364" i="41"/>
  <c r="H364" i="41"/>
  <c r="F364" i="41"/>
  <c r="N360" i="41"/>
  <c r="M360" i="41"/>
  <c r="L360" i="41"/>
  <c r="K360" i="41"/>
  <c r="I360" i="41"/>
  <c r="J360" i="41"/>
  <c r="H360" i="41"/>
  <c r="F360" i="41"/>
  <c r="N356" i="41"/>
  <c r="M356" i="41"/>
  <c r="L356" i="41"/>
  <c r="K356" i="41"/>
  <c r="I356" i="41"/>
  <c r="H356" i="41"/>
  <c r="F356" i="41"/>
  <c r="N352" i="41"/>
  <c r="L352" i="41"/>
  <c r="K352" i="41"/>
  <c r="I352" i="41"/>
  <c r="M352" i="41"/>
  <c r="J352" i="41"/>
  <c r="H352" i="41"/>
  <c r="F352" i="41"/>
  <c r="N348" i="41"/>
  <c r="L348" i="41"/>
  <c r="K348" i="41"/>
  <c r="I348" i="41"/>
  <c r="H348" i="41"/>
  <c r="F348" i="41"/>
  <c r="M348" i="41"/>
  <c r="N344" i="41"/>
  <c r="M344" i="41"/>
  <c r="L344" i="41"/>
  <c r="K344" i="41"/>
  <c r="I344" i="41"/>
  <c r="J344" i="41"/>
  <c r="H344" i="41"/>
  <c r="F344" i="41"/>
  <c r="N340" i="41"/>
  <c r="M340" i="41"/>
  <c r="L340" i="41"/>
  <c r="K340" i="41"/>
  <c r="I340" i="41"/>
  <c r="H340" i="41"/>
  <c r="F340" i="41"/>
  <c r="N336" i="41"/>
  <c r="M336" i="41"/>
  <c r="L336" i="41"/>
  <c r="K336" i="41"/>
  <c r="I336" i="41"/>
  <c r="J336" i="41"/>
  <c r="H336" i="41"/>
  <c r="F336" i="41"/>
  <c r="N332" i="41"/>
  <c r="M332" i="41"/>
  <c r="L332" i="41"/>
  <c r="K332" i="41"/>
  <c r="I332" i="41"/>
  <c r="H332" i="41"/>
  <c r="F332" i="41"/>
  <c r="M328" i="41"/>
  <c r="N328" i="41"/>
  <c r="L328" i="41"/>
  <c r="K328" i="41"/>
  <c r="I328" i="41"/>
  <c r="J328" i="41"/>
  <c r="H328" i="41"/>
  <c r="F328" i="41"/>
  <c r="N324" i="41"/>
  <c r="M324" i="41"/>
  <c r="L324" i="41"/>
  <c r="K324" i="41"/>
  <c r="I324" i="41"/>
  <c r="H324" i="41"/>
  <c r="F324" i="41"/>
  <c r="N320" i="41"/>
  <c r="L320" i="41"/>
  <c r="M320" i="41"/>
  <c r="K320" i="41"/>
  <c r="I320" i="41"/>
  <c r="J320" i="41"/>
  <c r="H320" i="41"/>
  <c r="F320" i="41"/>
  <c r="N316" i="41"/>
  <c r="L316" i="41"/>
  <c r="M316" i="41"/>
  <c r="K316" i="41"/>
  <c r="I316" i="41"/>
  <c r="H316" i="41"/>
  <c r="F316" i="41"/>
  <c r="N312" i="41"/>
  <c r="M312" i="41"/>
  <c r="L312" i="41"/>
  <c r="K312" i="41"/>
  <c r="I312" i="41"/>
  <c r="J312" i="41"/>
  <c r="H312" i="41"/>
  <c r="F312" i="41"/>
  <c r="N308" i="41"/>
  <c r="M308" i="41"/>
  <c r="L308" i="41"/>
  <c r="K308" i="41"/>
  <c r="I308" i="41"/>
  <c r="H308" i="41"/>
  <c r="F308" i="41"/>
  <c r="N304" i="41"/>
  <c r="M304" i="41"/>
  <c r="L304" i="41"/>
  <c r="K304" i="41"/>
  <c r="I304" i="41"/>
  <c r="J304" i="41"/>
  <c r="H304" i="41"/>
  <c r="F304" i="41"/>
  <c r="N300" i="41"/>
  <c r="M300" i="41"/>
  <c r="L300" i="41"/>
  <c r="K300" i="41"/>
  <c r="I300" i="41"/>
  <c r="H300" i="41"/>
  <c r="F300" i="41"/>
  <c r="N296" i="41"/>
  <c r="M296" i="41"/>
  <c r="L296" i="41"/>
  <c r="K296" i="41"/>
  <c r="I296" i="41"/>
  <c r="J296" i="41"/>
  <c r="H296" i="41"/>
  <c r="F296" i="41"/>
  <c r="N292" i="41"/>
  <c r="M292" i="41"/>
  <c r="L292" i="41"/>
  <c r="K292" i="41"/>
  <c r="I292" i="41"/>
  <c r="H292" i="41"/>
  <c r="F292" i="41"/>
  <c r="N288" i="41"/>
  <c r="L288" i="41"/>
  <c r="K288" i="41"/>
  <c r="I288" i="41"/>
  <c r="M288" i="41"/>
  <c r="J288" i="41"/>
  <c r="H288" i="41"/>
  <c r="F288" i="41"/>
  <c r="N284" i="41"/>
  <c r="L284" i="41"/>
  <c r="K284" i="41"/>
  <c r="I284" i="41"/>
  <c r="M284" i="41"/>
  <c r="H284" i="41"/>
  <c r="F284" i="41"/>
  <c r="M280" i="41"/>
  <c r="L280" i="41"/>
  <c r="K280" i="41"/>
  <c r="I280" i="41"/>
  <c r="N280" i="41"/>
  <c r="J280" i="41"/>
  <c r="H280" i="41"/>
  <c r="F280" i="41"/>
  <c r="N276" i="41"/>
  <c r="M276" i="41"/>
  <c r="L276" i="41"/>
  <c r="K276" i="41"/>
  <c r="I276" i="41"/>
  <c r="H276" i="41"/>
  <c r="F276" i="41"/>
  <c r="N272" i="41"/>
  <c r="M272" i="41"/>
  <c r="L272" i="41"/>
  <c r="K272" i="41"/>
  <c r="I272" i="41"/>
  <c r="J272" i="41"/>
  <c r="H272" i="41"/>
  <c r="F272" i="41"/>
  <c r="N268" i="41"/>
  <c r="M268" i="41"/>
  <c r="L268" i="41"/>
  <c r="K268" i="41"/>
  <c r="I268" i="41"/>
  <c r="F268" i="41"/>
  <c r="H268" i="41"/>
  <c r="M264" i="41"/>
  <c r="L264" i="41"/>
  <c r="K264" i="41"/>
  <c r="I264" i="41"/>
  <c r="J264" i="41"/>
  <c r="F264" i="41"/>
  <c r="N260" i="41"/>
  <c r="M260" i="41"/>
  <c r="L260" i="41"/>
  <c r="K260" i="41"/>
  <c r="I260" i="41"/>
  <c r="F260" i="41"/>
  <c r="N256" i="41"/>
  <c r="L256" i="41"/>
  <c r="M256" i="41"/>
  <c r="K256" i="41"/>
  <c r="I256" i="41"/>
  <c r="J256" i="41"/>
  <c r="H256" i="41"/>
  <c r="F256" i="41"/>
  <c r="N252" i="41"/>
  <c r="L252" i="41"/>
  <c r="M252" i="41"/>
  <c r="K252" i="41"/>
  <c r="I252" i="41"/>
  <c r="F252" i="41"/>
  <c r="H252" i="41"/>
  <c r="N248" i="41"/>
  <c r="M248" i="41"/>
  <c r="L248" i="41"/>
  <c r="K248" i="41"/>
  <c r="I248" i="41"/>
  <c r="J248" i="41"/>
  <c r="F248" i="41"/>
  <c r="N244" i="41"/>
  <c r="M244" i="41"/>
  <c r="L244" i="41"/>
  <c r="K244" i="41"/>
  <c r="I244" i="41"/>
  <c r="F244" i="41"/>
  <c r="N240" i="41"/>
  <c r="L240" i="41"/>
  <c r="K240" i="41"/>
  <c r="I240" i="41"/>
  <c r="M240" i="41"/>
  <c r="J240" i="41"/>
  <c r="H240" i="41"/>
  <c r="F240" i="41"/>
  <c r="N236" i="41"/>
  <c r="M236" i="41"/>
  <c r="L236" i="41"/>
  <c r="K236" i="41"/>
  <c r="I236" i="41"/>
  <c r="F236" i="41"/>
  <c r="H236" i="41"/>
  <c r="N232" i="41"/>
  <c r="L232" i="41"/>
  <c r="M232" i="41"/>
  <c r="K232" i="41"/>
  <c r="I232" i="41"/>
  <c r="J232" i="41"/>
  <c r="F232" i="41"/>
  <c r="N228" i="41"/>
  <c r="M228" i="41"/>
  <c r="L228" i="41"/>
  <c r="K228" i="41"/>
  <c r="I228" i="41"/>
  <c r="F228" i="41"/>
  <c r="N224" i="41"/>
  <c r="M224" i="41"/>
  <c r="L224" i="41"/>
  <c r="K224" i="41"/>
  <c r="I224" i="41"/>
  <c r="J224" i="41"/>
  <c r="H224" i="41"/>
  <c r="F224" i="41"/>
  <c r="N220" i="41"/>
  <c r="M220" i="41"/>
  <c r="L220" i="41"/>
  <c r="K220" i="41"/>
  <c r="I220" i="41"/>
  <c r="F220" i="41"/>
  <c r="H220" i="41"/>
  <c r="N216" i="41"/>
  <c r="M216" i="41"/>
  <c r="L216" i="41"/>
  <c r="K216" i="41"/>
  <c r="I216" i="41"/>
  <c r="J216" i="41"/>
  <c r="F216" i="41"/>
  <c r="N212" i="41"/>
  <c r="L212" i="41"/>
  <c r="K212" i="41"/>
  <c r="I212" i="41"/>
  <c r="M212" i="41"/>
  <c r="F212" i="41"/>
  <c r="N208" i="41"/>
  <c r="M208" i="41"/>
  <c r="L208" i="41"/>
  <c r="K208" i="41"/>
  <c r="I208" i="41"/>
  <c r="J208" i="41"/>
  <c r="H208" i="41"/>
  <c r="F208" i="41"/>
  <c r="N204" i="41"/>
  <c r="M204" i="41"/>
  <c r="L204" i="41"/>
  <c r="K204" i="41"/>
  <c r="I204" i="41"/>
  <c r="F204" i="41"/>
  <c r="H204" i="41"/>
  <c r="N200" i="41"/>
  <c r="M200" i="41"/>
  <c r="L200" i="41"/>
  <c r="K200" i="41"/>
  <c r="I200" i="41"/>
  <c r="J200" i="41"/>
  <c r="F200" i="41"/>
  <c r="N196" i="41"/>
  <c r="M196" i="41"/>
  <c r="L196" i="41"/>
  <c r="K196" i="41"/>
  <c r="I196" i="41"/>
  <c r="F196" i="41"/>
  <c r="N192" i="41"/>
  <c r="M192" i="41"/>
  <c r="L192" i="41"/>
  <c r="K192" i="41"/>
  <c r="I192" i="41"/>
  <c r="J192" i="41"/>
  <c r="H192" i="41"/>
  <c r="F192" i="41"/>
  <c r="M188" i="41"/>
  <c r="L188" i="41"/>
  <c r="N188" i="41"/>
  <c r="K188" i="41"/>
  <c r="I188" i="41"/>
  <c r="F188" i="41"/>
  <c r="H188" i="41"/>
  <c r="N184" i="41"/>
  <c r="L184" i="41"/>
  <c r="K184" i="41"/>
  <c r="I184" i="41"/>
  <c r="M184" i="41"/>
  <c r="J184" i="41"/>
  <c r="F184" i="41"/>
  <c r="N180" i="41"/>
  <c r="M180" i="41"/>
  <c r="L180" i="41"/>
  <c r="K180" i="41"/>
  <c r="I180" i="41"/>
  <c r="F180" i="41"/>
  <c r="N176" i="41"/>
  <c r="M176" i="41"/>
  <c r="L176" i="41"/>
  <c r="K176" i="41"/>
  <c r="I176" i="41"/>
  <c r="J176" i="41"/>
  <c r="H176" i="41"/>
  <c r="F176" i="41"/>
  <c r="N172" i="41"/>
  <c r="M172" i="41"/>
  <c r="L172" i="41"/>
  <c r="K172" i="41"/>
  <c r="I172" i="41"/>
  <c r="F172" i="41"/>
  <c r="H172" i="41"/>
  <c r="N168" i="41"/>
  <c r="M168" i="41"/>
  <c r="L168" i="41"/>
  <c r="K168" i="41"/>
  <c r="I168" i="41"/>
  <c r="J168" i="41"/>
  <c r="F168" i="41"/>
  <c r="N164" i="41"/>
  <c r="M164" i="41"/>
  <c r="L164" i="41"/>
  <c r="K164" i="41"/>
  <c r="I164" i="41"/>
  <c r="F164" i="41"/>
  <c r="N160" i="41"/>
  <c r="L160" i="41"/>
  <c r="K160" i="41"/>
  <c r="I160" i="41"/>
  <c r="M160" i="41"/>
  <c r="J160" i="41"/>
  <c r="H160" i="41"/>
  <c r="F160" i="41"/>
  <c r="N156" i="41"/>
  <c r="M156" i="41"/>
  <c r="L156" i="41"/>
  <c r="K156" i="41"/>
  <c r="I156" i="41"/>
  <c r="F156" i="41"/>
  <c r="H156" i="41"/>
  <c r="N152" i="41"/>
  <c r="M152" i="41"/>
  <c r="L152" i="41"/>
  <c r="K152" i="41"/>
  <c r="I152" i="41"/>
  <c r="J152" i="41"/>
  <c r="F152" i="41"/>
  <c r="N148" i="41"/>
  <c r="M148" i="41"/>
  <c r="L148" i="41"/>
  <c r="K148" i="41"/>
  <c r="I148" i="41"/>
  <c r="F148" i="41"/>
  <c r="N144" i="41"/>
  <c r="M144" i="41"/>
  <c r="L144" i="41"/>
  <c r="K144" i="41"/>
  <c r="I144" i="41"/>
  <c r="J144" i="41"/>
  <c r="H144" i="41"/>
  <c r="F144" i="41"/>
  <c r="N140" i="41"/>
  <c r="M140" i="41"/>
  <c r="L140" i="41"/>
  <c r="K140" i="41"/>
  <c r="I140" i="41"/>
  <c r="F140" i="41"/>
  <c r="H140" i="41"/>
  <c r="G1000" i="41"/>
  <c r="G996" i="41"/>
  <c r="G992" i="41"/>
  <c r="G988" i="41"/>
  <c r="G984" i="41"/>
  <c r="G980" i="41"/>
  <c r="G976" i="41"/>
  <c r="G972" i="41"/>
  <c r="G968" i="41"/>
  <c r="G964" i="41"/>
  <c r="G960" i="41"/>
  <c r="G956" i="41"/>
  <c r="G952" i="41"/>
  <c r="G948" i="41"/>
  <c r="G944" i="41"/>
  <c r="G940" i="41"/>
  <c r="G936" i="41"/>
  <c r="G932" i="41"/>
  <c r="G928" i="41"/>
  <c r="G924" i="41"/>
  <c r="G920" i="41"/>
  <c r="G916" i="41"/>
  <c r="G912" i="41"/>
  <c r="G908" i="41"/>
  <c r="G904" i="41"/>
  <c r="G900" i="41"/>
  <c r="G896" i="41"/>
  <c r="G892" i="41"/>
  <c r="G888" i="41"/>
  <c r="G884" i="41"/>
  <c r="G880" i="41"/>
  <c r="G876" i="41"/>
  <c r="G872" i="41"/>
  <c r="G868" i="41"/>
  <c r="G864" i="41"/>
  <c r="G860" i="41"/>
  <c r="G856" i="41"/>
  <c r="G852" i="41"/>
  <c r="G848" i="41"/>
  <c r="G844" i="41"/>
  <c r="G840" i="41"/>
  <c r="G836" i="41"/>
  <c r="G832" i="41"/>
  <c r="G828" i="41"/>
  <c r="G824" i="41"/>
  <c r="G820" i="41"/>
  <c r="G816" i="41"/>
  <c r="G812" i="41"/>
  <c r="G808" i="41"/>
  <c r="G804" i="41"/>
  <c r="G800" i="41"/>
  <c r="G796" i="41"/>
  <c r="G792" i="41"/>
  <c r="G788" i="41"/>
  <c r="G784" i="41"/>
  <c r="G780" i="41"/>
  <c r="G776" i="41"/>
  <c r="G772" i="41"/>
  <c r="G768" i="41"/>
  <c r="G764" i="41"/>
  <c r="G760" i="41"/>
  <c r="G756" i="41"/>
  <c r="G752" i="41"/>
  <c r="G748" i="41"/>
  <c r="G744" i="41"/>
  <c r="G740" i="41"/>
  <c r="G736" i="41"/>
  <c r="G732" i="41"/>
  <c r="G728" i="41"/>
  <c r="G724" i="41"/>
  <c r="G720" i="41"/>
  <c r="G716" i="41"/>
  <c r="G712" i="41"/>
  <c r="G708" i="41"/>
  <c r="G704" i="41"/>
  <c r="G700" i="41"/>
  <c r="G696" i="41"/>
  <c r="G692" i="41"/>
  <c r="G688" i="41"/>
  <c r="G684" i="41"/>
  <c r="G680" i="41"/>
  <c r="G676" i="41"/>
  <c r="G672" i="41"/>
  <c r="G668" i="41"/>
  <c r="G664" i="41"/>
  <c r="G660" i="41"/>
  <c r="G656" i="41"/>
  <c r="G652" i="41"/>
  <c r="G648" i="41"/>
  <c r="G644" i="41"/>
  <c r="G640" i="41"/>
  <c r="G636" i="41"/>
  <c r="G632" i="41"/>
  <c r="G628" i="41"/>
  <c r="G624" i="41"/>
  <c r="G620" i="41"/>
  <c r="G616" i="41"/>
  <c r="G612" i="41"/>
  <c r="G608" i="41"/>
  <c r="G604" i="41"/>
  <c r="G600" i="41"/>
  <c r="G596" i="41"/>
  <c r="G592" i="41"/>
  <c r="G588" i="41"/>
  <c r="G584" i="41"/>
  <c r="G580" i="41"/>
  <c r="G576" i="41"/>
  <c r="G572" i="41"/>
  <c r="G568" i="41"/>
  <c r="G564" i="41"/>
  <c r="G560" i="41"/>
  <c r="G556" i="41"/>
  <c r="G552" i="41"/>
  <c r="G548" i="41"/>
  <c r="G544" i="41"/>
  <c r="G540" i="41"/>
  <c r="G536" i="41"/>
  <c r="G532" i="41"/>
  <c r="G528" i="41"/>
  <c r="G524" i="41"/>
  <c r="G520" i="41"/>
  <c r="G516" i="41"/>
  <c r="G512" i="41"/>
  <c r="G508" i="41"/>
  <c r="G504" i="41"/>
  <c r="G500" i="41"/>
  <c r="G496" i="41"/>
  <c r="G492" i="41"/>
  <c r="G488" i="41"/>
  <c r="G484" i="41"/>
  <c r="G480" i="41"/>
  <c r="G476" i="41"/>
  <c r="G472" i="41"/>
  <c r="G468" i="41"/>
  <c r="G464" i="41"/>
  <c r="G460" i="41"/>
  <c r="G456" i="41"/>
  <c r="G452" i="41"/>
  <c r="G448" i="41"/>
  <c r="G444" i="41"/>
  <c r="G440" i="41"/>
  <c r="G436" i="41"/>
  <c r="G432" i="41"/>
  <c r="G428" i="41"/>
  <c r="G424" i="41"/>
  <c r="G420" i="41"/>
  <c r="G416" i="41"/>
  <c r="G412" i="41"/>
  <c r="G408" i="41"/>
  <c r="G404" i="41"/>
  <c r="G400" i="41"/>
  <c r="G396" i="41"/>
  <c r="G392" i="41"/>
  <c r="G388" i="41"/>
  <c r="G384" i="41"/>
  <c r="G380" i="41"/>
  <c r="G376" i="41"/>
  <c r="G372" i="41"/>
  <c r="G368" i="41"/>
  <c r="G364" i="41"/>
  <c r="G360" i="41"/>
  <c r="G356" i="41"/>
  <c r="G352" i="41"/>
  <c r="G348" i="41"/>
  <c r="G344" i="41"/>
  <c r="G340" i="41"/>
  <c r="G336" i="41"/>
  <c r="G332" i="41"/>
  <c r="G328" i="41"/>
  <c r="G324" i="41"/>
  <c r="G320" i="41"/>
  <c r="G316" i="41"/>
  <c r="G312" i="41"/>
  <c r="G308" i="41"/>
  <c r="G304" i="41"/>
  <c r="G300" i="41"/>
  <c r="G296" i="41"/>
  <c r="G292" i="41"/>
  <c r="G288" i="41"/>
  <c r="G284" i="41"/>
  <c r="G280" i="41"/>
  <c r="G276" i="41"/>
  <c r="G272" i="41"/>
  <c r="G268" i="41"/>
  <c r="G264" i="41"/>
  <c r="G260" i="41"/>
  <c r="G256" i="41"/>
  <c r="G252" i="41"/>
  <c r="G248" i="41"/>
  <c r="G244" i="41"/>
  <c r="G240" i="41"/>
  <c r="G236" i="41"/>
  <c r="G232" i="41"/>
  <c r="G228" i="41"/>
  <c r="G224" i="41"/>
  <c r="G220" i="41"/>
  <c r="G216" i="41"/>
  <c r="G212" i="41"/>
  <c r="G208" i="41"/>
  <c r="G204" i="41"/>
  <c r="G200" i="41"/>
  <c r="G196" i="41"/>
  <c r="G192" i="41"/>
  <c r="G188" i="41"/>
  <c r="G184" i="41"/>
  <c r="G180" i="41"/>
  <c r="G176" i="41"/>
  <c r="G172" i="41"/>
  <c r="G168" i="41"/>
  <c r="G164" i="41"/>
  <c r="G160" i="41"/>
  <c r="G156" i="41"/>
  <c r="G152" i="41"/>
  <c r="G148" i="41"/>
  <c r="G144" i="41"/>
  <c r="G140" i="41"/>
  <c r="F1000" i="41"/>
  <c r="F996" i="41"/>
  <c r="F992" i="41"/>
  <c r="F988" i="41"/>
  <c r="F984" i="41"/>
  <c r="F980" i="41"/>
  <c r="F976" i="41"/>
  <c r="F972" i="41"/>
  <c r="F968" i="41"/>
  <c r="F964" i="41"/>
  <c r="F960" i="41"/>
  <c r="F956" i="41"/>
  <c r="F952" i="41"/>
  <c r="F948" i="41"/>
  <c r="F944" i="41"/>
  <c r="F940" i="41"/>
  <c r="F936" i="41"/>
  <c r="F932" i="41"/>
  <c r="F928" i="41"/>
  <c r="F923" i="41"/>
  <c r="F912" i="41"/>
  <c r="F907" i="41"/>
  <c r="F896" i="41"/>
  <c r="F891" i="41"/>
  <c r="F880" i="41"/>
  <c r="F875" i="41"/>
  <c r="F864" i="41"/>
  <c r="F859" i="41"/>
  <c r="F848" i="41"/>
  <c r="F843" i="41"/>
  <c r="F832" i="41"/>
  <c r="F827" i="41"/>
  <c r="F816" i="41"/>
  <c r="F811" i="41"/>
  <c r="F800" i="41"/>
  <c r="F795" i="41"/>
  <c r="F784" i="41"/>
  <c r="F779" i="41"/>
  <c r="F768" i="41"/>
  <c r="F763" i="41"/>
  <c r="F752" i="41"/>
  <c r="F747" i="41"/>
  <c r="F736" i="41"/>
  <c r="F731" i="41"/>
  <c r="F720" i="41"/>
  <c r="F715" i="41"/>
  <c r="F704" i="41"/>
  <c r="F699" i="41"/>
  <c r="F688" i="41"/>
  <c r="F683" i="41"/>
  <c r="F672" i="41"/>
  <c r="F667" i="41"/>
  <c r="F656" i="41"/>
  <c r="F651" i="41"/>
  <c r="F640" i="41"/>
  <c r="F635" i="41"/>
  <c r="F624" i="41"/>
  <c r="F619" i="41"/>
  <c r="F608" i="41"/>
  <c r="F603" i="41"/>
  <c r="F592" i="41"/>
  <c r="F587" i="41"/>
  <c r="F576" i="41"/>
  <c r="F571" i="41"/>
  <c r="F560" i="41"/>
  <c r="F555" i="41"/>
  <c r="F544" i="41"/>
  <c r="F539" i="41"/>
  <c r="F528" i="41"/>
  <c r="F523" i="41"/>
  <c r="F512" i="41"/>
  <c r="F507" i="41"/>
  <c r="F479" i="41"/>
  <c r="F415" i="41"/>
  <c r="F399" i="41"/>
  <c r="F351" i="41"/>
  <c r="F287" i="41"/>
  <c r="F279" i="41"/>
  <c r="F271" i="41"/>
  <c r="F263" i="41"/>
  <c r="F223" i="41"/>
  <c r="F159" i="41"/>
  <c r="F143" i="41"/>
  <c r="H891" i="41"/>
  <c r="H875" i="41"/>
  <c r="H547" i="41"/>
  <c r="H265" i="41"/>
  <c r="H244" i="41"/>
  <c r="H233" i="41"/>
  <c r="H212" i="41"/>
  <c r="H201" i="41"/>
  <c r="H180" i="41"/>
  <c r="H148" i="41"/>
  <c r="J997" i="41"/>
  <c r="J976" i="41"/>
  <c r="J944" i="41"/>
  <c r="J933" i="41"/>
  <c r="J912" i="41"/>
  <c r="J901" i="41"/>
  <c r="J880" i="41"/>
  <c r="J869" i="41"/>
  <c r="J848" i="41"/>
  <c r="J837" i="41"/>
  <c r="J816" i="41"/>
  <c r="J784" i="41"/>
  <c r="J752" i="41"/>
  <c r="J741" i="41"/>
  <c r="J720" i="41"/>
  <c r="J709" i="41"/>
  <c r="J688" i="41"/>
  <c r="J677" i="41"/>
  <c r="J621" i="41"/>
  <c r="J365" i="41"/>
  <c r="J173" i="41"/>
  <c r="J157" i="41"/>
  <c r="I985" i="41"/>
  <c r="I969" i="41"/>
  <c r="I953" i="41"/>
  <c r="I857" i="41"/>
  <c r="I809" i="41"/>
  <c r="I793" i="41"/>
  <c r="I777" i="41"/>
  <c r="I761" i="41"/>
  <c r="I745" i="41"/>
  <c r="I665" i="41"/>
  <c r="I649" i="41"/>
  <c r="I181" i="41"/>
  <c r="K741" i="41"/>
  <c r="L961" i="41"/>
  <c r="M720" i="41"/>
  <c r="N761" i="41"/>
  <c r="N997" i="41"/>
  <c r="L997" i="41"/>
  <c r="M997" i="41"/>
  <c r="I997" i="41"/>
  <c r="H997" i="41"/>
  <c r="N989" i="41"/>
  <c r="K989" i="41"/>
  <c r="M989" i="41"/>
  <c r="L989" i="41"/>
  <c r="I989" i="41"/>
  <c r="J989" i="41"/>
  <c r="H989" i="41"/>
  <c r="N981" i="41"/>
  <c r="L981" i="41"/>
  <c r="M981" i="41"/>
  <c r="K981" i="41"/>
  <c r="I981" i="41"/>
  <c r="H981" i="41"/>
  <c r="N973" i="41"/>
  <c r="K973" i="41"/>
  <c r="L973" i="41"/>
  <c r="I973" i="41"/>
  <c r="J973" i="41"/>
  <c r="H973" i="41"/>
  <c r="N965" i="41"/>
  <c r="L965" i="41"/>
  <c r="M965" i="41"/>
  <c r="K965" i="41"/>
  <c r="I965" i="41"/>
  <c r="H965" i="41"/>
  <c r="N957" i="41"/>
  <c r="M957" i="41"/>
  <c r="K957" i="41"/>
  <c r="I957" i="41"/>
  <c r="J957" i="41"/>
  <c r="H957" i="41"/>
  <c r="M949" i="41"/>
  <c r="N949" i="41"/>
  <c r="L949" i="41"/>
  <c r="K949" i="41"/>
  <c r="I949" i="41"/>
  <c r="H949" i="41"/>
  <c r="M937" i="41"/>
  <c r="N937" i="41"/>
  <c r="K937" i="41"/>
  <c r="L937" i="41"/>
  <c r="H937" i="41"/>
  <c r="M929" i="41"/>
  <c r="N929" i="41"/>
  <c r="J929" i="41"/>
  <c r="L929" i="41"/>
  <c r="H929" i="41"/>
  <c r="M921" i="41"/>
  <c r="K921" i="41"/>
  <c r="L921" i="41"/>
  <c r="N921" i="41"/>
  <c r="H921" i="41"/>
  <c r="F921" i="41"/>
  <c r="M913" i="41"/>
  <c r="N913" i="41"/>
  <c r="K913" i="41"/>
  <c r="L913" i="41"/>
  <c r="J913" i="41"/>
  <c r="H913" i="41"/>
  <c r="F913" i="41"/>
  <c r="N905" i="41"/>
  <c r="M905" i="41"/>
  <c r="K905" i="41"/>
  <c r="L905" i="41"/>
  <c r="H905" i="41"/>
  <c r="F905" i="41"/>
  <c r="N897" i="41"/>
  <c r="M897" i="41"/>
  <c r="K897" i="41"/>
  <c r="J897" i="41"/>
  <c r="H897" i="41"/>
  <c r="F897" i="41"/>
  <c r="N889" i="41"/>
  <c r="M889" i="41"/>
  <c r="K889" i="41"/>
  <c r="L889" i="41"/>
  <c r="H889" i="41"/>
  <c r="F889" i="41"/>
  <c r="N881" i="41"/>
  <c r="M881" i="41"/>
  <c r="K881" i="41"/>
  <c r="L881" i="41"/>
  <c r="J881" i="41"/>
  <c r="H881" i="41"/>
  <c r="F881" i="41"/>
  <c r="N873" i="41"/>
  <c r="M873" i="41"/>
  <c r="K873" i="41"/>
  <c r="L873" i="41"/>
  <c r="H873" i="41"/>
  <c r="F873" i="41"/>
  <c r="N869" i="41"/>
  <c r="M869" i="41"/>
  <c r="L869" i="41"/>
  <c r="I869" i="41"/>
  <c r="H869" i="41"/>
  <c r="F869" i="41"/>
  <c r="N861" i="41"/>
  <c r="M861" i="41"/>
  <c r="K861" i="41"/>
  <c r="L861" i="41"/>
  <c r="I861" i="41"/>
  <c r="J861" i="41"/>
  <c r="H861" i="41"/>
  <c r="F861" i="41"/>
  <c r="M853" i="41"/>
  <c r="L853" i="41"/>
  <c r="K853" i="41"/>
  <c r="N853" i="41"/>
  <c r="I853" i="41"/>
  <c r="H853" i="41"/>
  <c r="F853" i="41"/>
  <c r="N841" i="41"/>
  <c r="M841" i="41"/>
  <c r="K841" i="41"/>
  <c r="L841" i="41"/>
  <c r="H841" i="41"/>
  <c r="F841" i="41"/>
  <c r="N833" i="41"/>
  <c r="M833" i="41"/>
  <c r="L833" i="41"/>
  <c r="K833" i="41"/>
  <c r="J833" i="41"/>
  <c r="H833" i="41"/>
  <c r="F833" i="41"/>
  <c r="M825" i="41"/>
  <c r="L825" i="41"/>
  <c r="N825" i="41"/>
  <c r="K825" i="41"/>
  <c r="H825" i="41"/>
  <c r="F825" i="41"/>
  <c r="M821" i="41"/>
  <c r="N821" i="41"/>
  <c r="L821" i="41"/>
  <c r="K821" i="41"/>
  <c r="I821" i="41"/>
  <c r="H821" i="41"/>
  <c r="F821" i="41"/>
  <c r="N813" i="41"/>
  <c r="M813" i="41"/>
  <c r="L813" i="41"/>
  <c r="K813" i="41"/>
  <c r="I813" i="41"/>
  <c r="J813" i="41"/>
  <c r="H813" i="41"/>
  <c r="F813" i="41"/>
  <c r="N805" i="41"/>
  <c r="M805" i="41"/>
  <c r="L805" i="41"/>
  <c r="I805" i="41"/>
  <c r="H805" i="41"/>
  <c r="F805" i="41"/>
  <c r="N797" i="41"/>
  <c r="M797" i="41"/>
  <c r="L797" i="41"/>
  <c r="K797" i="41"/>
  <c r="I797" i="41"/>
  <c r="J797" i="41"/>
  <c r="H797" i="41"/>
  <c r="F797" i="41"/>
  <c r="M789" i="41"/>
  <c r="N789" i="41"/>
  <c r="L789" i="41"/>
  <c r="K789" i="41"/>
  <c r="I789" i="41"/>
  <c r="H789" i="41"/>
  <c r="F789" i="41"/>
  <c r="N781" i="41"/>
  <c r="M781" i="41"/>
  <c r="L781" i="41"/>
  <c r="K781" i="41"/>
  <c r="I781" i="41"/>
  <c r="J781" i="41"/>
  <c r="H781" i="41"/>
  <c r="F781" i="41"/>
  <c r="N773" i="41"/>
  <c r="M773" i="41"/>
  <c r="L773" i="41"/>
  <c r="K773" i="41"/>
  <c r="I773" i="41"/>
  <c r="H773" i="41"/>
  <c r="F773" i="41"/>
  <c r="N765" i="41"/>
  <c r="M765" i="41"/>
  <c r="L765" i="41"/>
  <c r="K765" i="41"/>
  <c r="I765" i="41"/>
  <c r="J765" i="41"/>
  <c r="H765" i="41"/>
  <c r="F765" i="41"/>
  <c r="M757" i="41"/>
  <c r="N757" i="41"/>
  <c r="L757" i="41"/>
  <c r="K757" i="41"/>
  <c r="I757" i="41"/>
  <c r="H757" i="41"/>
  <c r="F757" i="41"/>
  <c r="N749" i="41"/>
  <c r="M749" i="41"/>
  <c r="L749" i="41"/>
  <c r="K749" i="41"/>
  <c r="I749" i="41"/>
  <c r="J749" i="41"/>
  <c r="H749" i="41"/>
  <c r="F749" i="41"/>
  <c r="N737" i="41"/>
  <c r="M737" i="41"/>
  <c r="L737" i="41"/>
  <c r="J737" i="41"/>
  <c r="H737" i="41"/>
  <c r="F737" i="41"/>
  <c r="M729" i="41"/>
  <c r="N729" i="41"/>
  <c r="L729" i="41"/>
  <c r="K729" i="41"/>
  <c r="H729" i="41"/>
  <c r="F729" i="41"/>
  <c r="N721" i="41"/>
  <c r="M721" i="41"/>
  <c r="L721" i="41"/>
  <c r="K721" i="41"/>
  <c r="J721" i="41"/>
  <c r="H721" i="41"/>
  <c r="F721" i="41"/>
  <c r="N713" i="41"/>
  <c r="M713" i="41"/>
  <c r="L713" i="41"/>
  <c r="K713" i="41"/>
  <c r="H713" i="41"/>
  <c r="F713" i="41"/>
  <c r="N705" i="41"/>
  <c r="M705" i="41"/>
  <c r="L705" i="41"/>
  <c r="K705" i="41"/>
  <c r="J705" i="41"/>
  <c r="H705" i="41"/>
  <c r="F705" i="41"/>
  <c r="M697" i="41"/>
  <c r="L697" i="41"/>
  <c r="N697" i="41"/>
  <c r="K697" i="41"/>
  <c r="H697" i="41"/>
  <c r="F697" i="41"/>
  <c r="N689" i="41"/>
  <c r="M689" i="41"/>
  <c r="L689" i="41"/>
  <c r="K689" i="41"/>
  <c r="J689" i="41"/>
  <c r="H689" i="41"/>
  <c r="F689" i="41"/>
  <c r="N681" i="41"/>
  <c r="M681" i="41"/>
  <c r="L681" i="41"/>
  <c r="K681" i="41"/>
  <c r="H681" i="41"/>
  <c r="F681" i="41"/>
  <c r="N669" i="41"/>
  <c r="M669" i="41"/>
  <c r="L669" i="41"/>
  <c r="K669" i="41"/>
  <c r="I669" i="41"/>
  <c r="J669" i="41"/>
  <c r="H669" i="41"/>
  <c r="F669" i="41"/>
  <c r="M661" i="41"/>
  <c r="N661" i="41"/>
  <c r="L661" i="41"/>
  <c r="K661" i="41"/>
  <c r="I661" i="41"/>
  <c r="H661" i="41"/>
  <c r="F661" i="41"/>
  <c r="N653" i="41"/>
  <c r="M653" i="41"/>
  <c r="K653" i="41"/>
  <c r="L653" i="41"/>
  <c r="I653" i="41"/>
  <c r="H653" i="41"/>
  <c r="F653" i="41"/>
  <c r="N645" i="41"/>
  <c r="M645" i="41"/>
  <c r="L645" i="41"/>
  <c r="K645" i="41"/>
  <c r="I645" i="41"/>
  <c r="H645" i="41"/>
  <c r="F645" i="41"/>
  <c r="N637" i="41"/>
  <c r="M637" i="41"/>
  <c r="L637" i="41"/>
  <c r="K637" i="41"/>
  <c r="I637" i="41"/>
  <c r="H637" i="41"/>
  <c r="F637" i="41"/>
  <c r="M629" i="41"/>
  <c r="N629" i="41"/>
  <c r="L629" i="41"/>
  <c r="K629" i="41"/>
  <c r="H629" i="41"/>
  <c r="F629" i="41"/>
  <c r="N621" i="41"/>
  <c r="M621" i="41"/>
  <c r="K621" i="41"/>
  <c r="I621" i="41"/>
  <c r="H621" i="41"/>
  <c r="F621" i="41"/>
  <c r="N613" i="41"/>
  <c r="M613" i="41"/>
  <c r="L613" i="41"/>
  <c r="I613" i="41"/>
  <c r="H613" i="41"/>
  <c r="F613" i="41"/>
  <c r="N605" i="41"/>
  <c r="M605" i="41"/>
  <c r="L605" i="41"/>
  <c r="K605" i="41"/>
  <c r="I605" i="41"/>
  <c r="H605" i="41"/>
  <c r="F605" i="41"/>
  <c r="N597" i="41"/>
  <c r="M597" i="41"/>
  <c r="L597" i="41"/>
  <c r="K597" i="41"/>
  <c r="H597" i="41"/>
  <c r="F597" i="41"/>
  <c r="M589" i="41"/>
  <c r="K589" i="41"/>
  <c r="N589" i="41"/>
  <c r="L589" i="41"/>
  <c r="I589" i="41"/>
  <c r="H589" i="41"/>
  <c r="F589" i="41"/>
  <c r="M581" i="41"/>
  <c r="L581" i="41"/>
  <c r="N581" i="41"/>
  <c r="K581" i="41"/>
  <c r="I581" i="41"/>
  <c r="H581" i="41"/>
  <c r="F581" i="41"/>
  <c r="N573" i="41"/>
  <c r="M573" i="41"/>
  <c r="L573" i="41"/>
  <c r="K573" i="41"/>
  <c r="I573" i="41"/>
  <c r="H573" i="41"/>
  <c r="F573" i="41"/>
  <c r="N565" i="41"/>
  <c r="M565" i="41"/>
  <c r="L565" i="41"/>
  <c r="K565" i="41"/>
  <c r="H565" i="41"/>
  <c r="F565" i="41"/>
  <c r="N557" i="41"/>
  <c r="M557" i="41"/>
  <c r="K557" i="41"/>
  <c r="I557" i="41"/>
  <c r="L557" i="41"/>
  <c r="H557" i="41"/>
  <c r="F557" i="41"/>
  <c r="N549" i="41"/>
  <c r="M549" i="41"/>
  <c r="L549" i="41"/>
  <c r="I549" i="41"/>
  <c r="H549" i="41"/>
  <c r="F549" i="41"/>
  <c r="N541" i="41"/>
  <c r="M541" i="41"/>
  <c r="L541" i="41"/>
  <c r="K541" i="41"/>
  <c r="I541" i="41"/>
  <c r="H541" i="41"/>
  <c r="F541" i="41"/>
  <c r="M533" i="41"/>
  <c r="L533" i="41"/>
  <c r="N533" i="41"/>
  <c r="K533" i="41"/>
  <c r="H533" i="41"/>
  <c r="F533" i="41"/>
  <c r="N525" i="41"/>
  <c r="M525" i="41"/>
  <c r="K525" i="41"/>
  <c r="L525" i="41"/>
  <c r="I525" i="41"/>
  <c r="H525" i="41"/>
  <c r="F525" i="41"/>
  <c r="N517" i="41"/>
  <c r="M517" i="41"/>
  <c r="L517" i="41"/>
  <c r="K517" i="41"/>
  <c r="I517" i="41"/>
  <c r="H517" i="41"/>
  <c r="F517" i="41"/>
  <c r="M509" i="41"/>
  <c r="N509" i="41"/>
  <c r="L509" i="41"/>
  <c r="K509" i="41"/>
  <c r="I509" i="41"/>
  <c r="H509" i="41"/>
  <c r="F509" i="41"/>
  <c r="N501" i="41"/>
  <c r="M501" i="41"/>
  <c r="L501" i="41"/>
  <c r="K501" i="41"/>
  <c r="H501" i="41"/>
  <c r="F501" i="41"/>
  <c r="N493" i="41"/>
  <c r="M493" i="41"/>
  <c r="K493" i="41"/>
  <c r="I493" i="41"/>
  <c r="H493" i="41"/>
  <c r="F493" i="41"/>
  <c r="N485" i="41"/>
  <c r="M485" i="41"/>
  <c r="L485" i="41"/>
  <c r="I485" i="41"/>
  <c r="H485" i="41"/>
  <c r="F485" i="41"/>
  <c r="N477" i="41"/>
  <c r="M477" i="41"/>
  <c r="L477" i="41"/>
  <c r="K477" i="41"/>
  <c r="I477" i="41"/>
  <c r="H477" i="41"/>
  <c r="F477" i="41"/>
  <c r="N469" i="41"/>
  <c r="M469" i="41"/>
  <c r="L469" i="41"/>
  <c r="K469" i="41"/>
  <c r="H469" i="41"/>
  <c r="F469" i="41"/>
  <c r="N461" i="41"/>
  <c r="M461" i="41"/>
  <c r="K461" i="41"/>
  <c r="L461" i="41"/>
  <c r="I461" i="41"/>
  <c r="H461" i="41"/>
  <c r="F461" i="41"/>
  <c r="M453" i="41"/>
  <c r="N453" i="41"/>
  <c r="L453" i="41"/>
  <c r="K453" i="41"/>
  <c r="I453" i="41"/>
  <c r="H453" i="41"/>
  <c r="F453" i="41"/>
  <c r="N445" i="41"/>
  <c r="M445" i="41"/>
  <c r="L445" i="41"/>
  <c r="K445" i="41"/>
  <c r="I445" i="41"/>
  <c r="H445" i="41"/>
  <c r="F445" i="41"/>
  <c r="N437" i="41"/>
  <c r="M437" i="41"/>
  <c r="L437" i="41"/>
  <c r="K437" i="41"/>
  <c r="H437" i="41"/>
  <c r="F437" i="41"/>
  <c r="N429" i="41"/>
  <c r="M429" i="41"/>
  <c r="K429" i="41"/>
  <c r="I429" i="41"/>
  <c r="L429" i="41"/>
  <c r="H429" i="41"/>
  <c r="F429" i="41"/>
  <c r="N421" i="41"/>
  <c r="M421" i="41"/>
  <c r="L421" i="41"/>
  <c r="I421" i="41"/>
  <c r="H421" i="41"/>
  <c r="F421" i="41"/>
  <c r="N413" i="41"/>
  <c r="M413" i="41"/>
  <c r="L413" i="41"/>
  <c r="K413" i="41"/>
  <c r="I413" i="41"/>
  <c r="H413" i="41"/>
  <c r="F413" i="41"/>
  <c r="N405" i="41"/>
  <c r="M405" i="41"/>
  <c r="L405" i="41"/>
  <c r="K405" i="41"/>
  <c r="H405" i="41"/>
  <c r="F405" i="41"/>
  <c r="N397" i="41"/>
  <c r="M397" i="41"/>
  <c r="K397" i="41"/>
  <c r="L397" i="41"/>
  <c r="I397" i="41"/>
  <c r="H397" i="41"/>
  <c r="F397" i="41"/>
  <c r="N389" i="41"/>
  <c r="M389" i="41"/>
  <c r="L389" i="41"/>
  <c r="K389" i="41"/>
  <c r="I389" i="41"/>
  <c r="H389" i="41"/>
  <c r="F389" i="41"/>
  <c r="N381" i="41"/>
  <c r="M381" i="41"/>
  <c r="L381" i="41"/>
  <c r="K381" i="41"/>
  <c r="I381" i="41"/>
  <c r="H381" i="41"/>
  <c r="F381" i="41"/>
  <c r="N373" i="41"/>
  <c r="L373" i="41"/>
  <c r="M373" i="41"/>
  <c r="K373" i="41"/>
  <c r="H373" i="41"/>
  <c r="F373" i="41"/>
  <c r="M365" i="41"/>
  <c r="N365" i="41"/>
  <c r="K365" i="41"/>
  <c r="I365" i="41"/>
  <c r="H365" i="41"/>
  <c r="F365" i="41"/>
  <c r="N357" i="41"/>
  <c r="M357" i="41"/>
  <c r="L357" i="41"/>
  <c r="I357" i="41"/>
  <c r="H357" i="41"/>
  <c r="F357" i="41"/>
  <c r="N349" i="41"/>
  <c r="M349" i="41"/>
  <c r="L349" i="41"/>
  <c r="K349" i="41"/>
  <c r="I349" i="41"/>
  <c r="H349" i="41"/>
  <c r="F349" i="41"/>
  <c r="N341" i="41"/>
  <c r="M341" i="41"/>
  <c r="L341" i="41"/>
  <c r="K341" i="41"/>
  <c r="H341" i="41"/>
  <c r="F341" i="41"/>
  <c r="N333" i="41"/>
  <c r="M333" i="41"/>
  <c r="K333" i="41"/>
  <c r="L333" i="41"/>
  <c r="I333" i="41"/>
  <c r="H333" i="41"/>
  <c r="F333" i="41"/>
  <c r="N325" i="41"/>
  <c r="M325" i="41"/>
  <c r="L325" i="41"/>
  <c r="K325" i="41"/>
  <c r="I325" i="41"/>
  <c r="H325" i="41"/>
  <c r="F325" i="41"/>
  <c r="N317" i="41"/>
  <c r="M317" i="41"/>
  <c r="L317" i="41"/>
  <c r="K317" i="41"/>
  <c r="I317" i="41"/>
  <c r="H317" i="41"/>
  <c r="F317" i="41"/>
  <c r="N309" i="41"/>
  <c r="L309" i="41"/>
  <c r="K309" i="41"/>
  <c r="M309" i="41"/>
  <c r="H309" i="41"/>
  <c r="F309" i="41"/>
  <c r="M301" i="41"/>
  <c r="N301" i="41"/>
  <c r="K301" i="41"/>
  <c r="I301" i="41"/>
  <c r="L301" i="41"/>
  <c r="H301" i="41"/>
  <c r="F301" i="41"/>
  <c r="N293" i="41"/>
  <c r="M293" i="41"/>
  <c r="L293" i="41"/>
  <c r="I293" i="41"/>
  <c r="H293" i="41"/>
  <c r="F293" i="41"/>
  <c r="N285" i="41"/>
  <c r="M285" i="41"/>
  <c r="L285" i="41"/>
  <c r="K285" i="41"/>
  <c r="I285" i="41"/>
  <c r="H285" i="41"/>
  <c r="F285" i="41"/>
  <c r="N277" i="41"/>
  <c r="M277" i="41"/>
  <c r="L277" i="41"/>
  <c r="K277" i="41"/>
  <c r="H277" i="41"/>
  <c r="F277" i="41"/>
  <c r="N269" i="41"/>
  <c r="M269" i="41"/>
  <c r="K269" i="41"/>
  <c r="L269" i="41"/>
  <c r="I269" i="41"/>
  <c r="F269" i="41"/>
  <c r="N261" i="41"/>
  <c r="M261" i="41"/>
  <c r="L261" i="41"/>
  <c r="H261" i="41"/>
  <c r="K261" i="41"/>
  <c r="I261" i="41"/>
  <c r="F261" i="41"/>
  <c r="N253" i="41"/>
  <c r="M253" i="41"/>
  <c r="L253" i="41"/>
  <c r="K253" i="41"/>
  <c r="I253" i="41"/>
  <c r="F253" i="41"/>
  <c r="N245" i="41"/>
  <c r="L245" i="41"/>
  <c r="M245" i="41"/>
  <c r="K245" i="41"/>
  <c r="H245" i="41"/>
  <c r="F245" i="41"/>
  <c r="N237" i="41"/>
  <c r="M237" i="41"/>
  <c r="K237" i="41"/>
  <c r="I237" i="41"/>
  <c r="F237" i="41"/>
  <c r="N229" i="41"/>
  <c r="M229" i="41"/>
  <c r="L229" i="41"/>
  <c r="H229" i="41"/>
  <c r="I229" i="41"/>
  <c r="F229" i="41"/>
  <c r="N221" i="41"/>
  <c r="M221" i="41"/>
  <c r="L221" i="41"/>
  <c r="K221" i="41"/>
  <c r="I221" i="41"/>
  <c r="F221" i="41"/>
  <c r="N213" i="41"/>
  <c r="M213" i="41"/>
  <c r="L213" i="41"/>
  <c r="K213" i="41"/>
  <c r="H213" i="41"/>
  <c r="F213" i="41"/>
  <c r="N205" i="41"/>
  <c r="M205" i="41"/>
  <c r="L205" i="41"/>
  <c r="K205" i="41"/>
  <c r="I205" i="41"/>
  <c r="F205" i="41"/>
  <c r="N197" i="41"/>
  <c r="M197" i="41"/>
  <c r="L197" i="41"/>
  <c r="H197" i="41"/>
  <c r="K197" i="41"/>
  <c r="I197" i="41"/>
  <c r="F197" i="41"/>
  <c r="N189" i="41"/>
  <c r="L189" i="41"/>
  <c r="M189" i="41"/>
  <c r="K189" i="41"/>
  <c r="I189" i="41"/>
  <c r="F189" i="41"/>
  <c r="N185" i="41"/>
  <c r="M185" i="41"/>
  <c r="K185" i="41"/>
  <c r="L185" i="41"/>
  <c r="I185" i="41"/>
  <c r="J185" i="41"/>
  <c r="F185" i="41"/>
  <c r="M177" i="41"/>
  <c r="N177" i="41"/>
  <c r="K177" i="41"/>
  <c r="I177" i="41"/>
  <c r="J177" i="41"/>
  <c r="H177" i="41"/>
  <c r="F177" i="41"/>
  <c r="N169" i="41"/>
  <c r="M169" i="41"/>
  <c r="K169" i="41"/>
  <c r="L169" i="41"/>
  <c r="J169" i="41"/>
  <c r="F169" i="41"/>
  <c r="N161" i="41"/>
  <c r="M161" i="41"/>
  <c r="I161" i="41"/>
  <c r="L161" i="41"/>
  <c r="J161" i="41"/>
  <c r="H161" i="41"/>
  <c r="F161" i="41"/>
  <c r="N153" i="41"/>
  <c r="M153" i="41"/>
  <c r="K153" i="41"/>
  <c r="L153" i="41"/>
  <c r="I153" i="41"/>
  <c r="J153" i="41"/>
  <c r="F153" i="41"/>
  <c r="N141" i="41"/>
  <c r="M141" i="41"/>
  <c r="L141" i="41"/>
  <c r="K141" i="41"/>
  <c r="I141" i="41"/>
  <c r="F141" i="41"/>
  <c r="G993" i="41"/>
  <c r="G985" i="41"/>
  <c r="G977" i="41"/>
  <c r="G969" i="41"/>
  <c r="G961" i="41"/>
  <c r="G953" i="41"/>
  <c r="G945" i="41"/>
  <c r="G937" i="41"/>
  <c r="G929" i="41"/>
  <c r="G921" i="41"/>
  <c r="G913" i="41"/>
  <c r="G905" i="41"/>
  <c r="G897" i="41"/>
  <c r="G889" i="41"/>
  <c r="G881" i="41"/>
  <c r="G873" i="41"/>
  <c r="G869" i="41"/>
  <c r="G861" i="41"/>
  <c r="G849" i="41"/>
  <c r="G841" i="41"/>
  <c r="G833" i="41"/>
  <c r="G825" i="41"/>
  <c r="G817" i="41"/>
  <c r="G809" i="41"/>
  <c r="G801" i="41"/>
  <c r="G797" i="41"/>
  <c r="G789" i="41"/>
  <c r="G781" i="41"/>
  <c r="G773" i="41"/>
  <c r="G765" i="41"/>
  <c r="G757" i="41"/>
  <c r="G749" i="41"/>
  <c r="G741" i="41"/>
  <c r="G733" i="41"/>
  <c r="G725" i="41"/>
  <c r="G717" i="41"/>
  <c r="G705" i="41"/>
  <c r="G697" i="41"/>
  <c r="G689" i="41"/>
  <c r="G681" i="41"/>
  <c r="G673" i="41"/>
  <c r="G665" i="41"/>
  <c r="G657" i="41"/>
  <c r="G649" i="41"/>
  <c r="G645" i="41"/>
  <c r="G637" i="41"/>
  <c r="G629" i="41"/>
  <c r="G621" i="41"/>
  <c r="G613" i="41"/>
  <c r="G601" i="41"/>
  <c r="G593" i="41"/>
  <c r="G585" i="41"/>
  <c r="G577" i="41"/>
  <c r="G569" i="41"/>
  <c r="G561" i="41"/>
  <c r="G553" i="41"/>
  <c r="G545" i="41"/>
  <c r="G537" i="41"/>
  <c r="G529" i="41"/>
  <c r="G521" i="41"/>
  <c r="G513" i="41"/>
  <c r="G505" i="41"/>
  <c r="G497" i="41"/>
  <c r="G489" i="41"/>
  <c r="G481" i="41"/>
  <c r="G473" i="41"/>
  <c r="G465" i="41"/>
  <c r="G457" i="41"/>
  <c r="G449" i="41"/>
  <c r="G441" i="41"/>
  <c r="G437" i="41"/>
  <c r="G425" i="41"/>
  <c r="G417" i="41"/>
  <c r="G409" i="41"/>
  <c r="G405" i="41"/>
  <c r="G397" i="41"/>
  <c r="G389" i="41"/>
  <c r="G381" i="41"/>
  <c r="G373" i="41"/>
  <c r="G369" i="41"/>
  <c r="G361" i="41"/>
  <c r="G353" i="41"/>
  <c r="G341" i="41"/>
  <c r="G333" i="41"/>
  <c r="G325" i="41"/>
  <c r="G317" i="41"/>
  <c r="G309" i="41"/>
  <c r="G301" i="41"/>
  <c r="G293" i="41"/>
  <c r="G285" i="41"/>
  <c r="G273" i="41"/>
  <c r="G265" i="41"/>
  <c r="G257" i="41"/>
  <c r="G245" i="41"/>
  <c r="G237" i="41"/>
  <c r="G229" i="41"/>
  <c r="G221" i="41"/>
  <c r="G213" i="41"/>
  <c r="G205" i="41"/>
  <c r="G197" i="41"/>
  <c r="G189" i="41"/>
  <c r="G181" i="41"/>
  <c r="G173" i="41"/>
  <c r="G165" i="41"/>
  <c r="G157" i="41"/>
  <c r="G149" i="41"/>
  <c r="G141" i="41"/>
  <c r="F997" i="41"/>
  <c r="F989" i="41"/>
  <c r="F981" i="41"/>
  <c r="F973" i="41"/>
  <c r="F965" i="41"/>
  <c r="F957" i="41"/>
  <c r="F949" i="41"/>
  <c r="F941" i="41"/>
  <c r="F937" i="41"/>
  <c r="F929" i="41"/>
  <c r="M999" i="41"/>
  <c r="N999" i="41"/>
  <c r="K999" i="41"/>
  <c r="I999" i="41"/>
  <c r="J999" i="41"/>
  <c r="N995" i="41"/>
  <c r="M995" i="41"/>
  <c r="K995" i="41"/>
  <c r="L995" i="41"/>
  <c r="I995" i="41"/>
  <c r="J995" i="41"/>
  <c r="N991" i="41"/>
  <c r="M991" i="41"/>
  <c r="L991" i="41"/>
  <c r="K991" i="41"/>
  <c r="I991" i="41"/>
  <c r="J991" i="41"/>
  <c r="M987" i="41"/>
  <c r="N987" i="41"/>
  <c r="K987" i="41"/>
  <c r="L987" i="41"/>
  <c r="I987" i="41"/>
  <c r="J987" i="41"/>
  <c r="N983" i="41"/>
  <c r="M983" i="41"/>
  <c r="K983" i="41"/>
  <c r="L983" i="41"/>
  <c r="I983" i="41"/>
  <c r="J983" i="41"/>
  <c r="N979" i="41"/>
  <c r="M979" i="41"/>
  <c r="K979" i="41"/>
  <c r="L979" i="41"/>
  <c r="I979" i="41"/>
  <c r="J979" i="41"/>
  <c r="N975" i="41"/>
  <c r="M975" i="41"/>
  <c r="L975" i="41"/>
  <c r="I975" i="41"/>
  <c r="J975" i="41"/>
  <c r="M971" i="41"/>
  <c r="N971" i="41"/>
  <c r="I971" i="41"/>
  <c r="J971" i="41"/>
  <c r="L971" i="41"/>
  <c r="N967" i="41"/>
  <c r="M967" i="41"/>
  <c r="K967" i="41"/>
  <c r="I967" i="41"/>
  <c r="J967" i="41"/>
  <c r="L967" i="41"/>
  <c r="N963" i="41"/>
  <c r="M963" i="41"/>
  <c r="K963" i="41"/>
  <c r="L963" i="41"/>
  <c r="I963" i="41"/>
  <c r="J963" i="41"/>
  <c r="M959" i="41"/>
  <c r="N959" i="41"/>
  <c r="L959" i="41"/>
  <c r="K959" i="41"/>
  <c r="I959" i="41"/>
  <c r="J959" i="41"/>
  <c r="N955" i="41"/>
  <c r="K955" i="41"/>
  <c r="M955" i="41"/>
  <c r="L955" i="41"/>
  <c r="I955" i="41"/>
  <c r="J955" i="41"/>
  <c r="N951" i="41"/>
  <c r="M951" i="41"/>
  <c r="K951" i="41"/>
  <c r="L951" i="41"/>
  <c r="I951" i="41"/>
  <c r="J951" i="41"/>
  <c r="N947" i="41"/>
  <c r="M947" i="41"/>
  <c r="K947" i="41"/>
  <c r="L947" i="41"/>
  <c r="I947" i="41"/>
  <c r="J947" i="41"/>
  <c r="N943" i="41"/>
  <c r="M943" i="41"/>
  <c r="L943" i="41"/>
  <c r="I943" i="41"/>
  <c r="J943" i="41"/>
  <c r="K943" i="41"/>
  <c r="N939" i="41"/>
  <c r="M939" i="41"/>
  <c r="I939" i="41"/>
  <c r="J939" i="41"/>
  <c r="K939" i="41"/>
  <c r="N935" i="41"/>
  <c r="K935" i="41"/>
  <c r="M935" i="41"/>
  <c r="I935" i="41"/>
  <c r="J935" i="41"/>
  <c r="N931" i="41"/>
  <c r="M931" i="41"/>
  <c r="K931" i="41"/>
  <c r="L931" i="41"/>
  <c r="I931" i="41"/>
  <c r="J931" i="41"/>
  <c r="N927" i="41"/>
  <c r="M927" i="41"/>
  <c r="L927" i="41"/>
  <c r="K927" i="41"/>
  <c r="I927" i="41"/>
  <c r="J927" i="41"/>
  <c r="N923" i="41"/>
  <c r="M923" i="41"/>
  <c r="K923" i="41"/>
  <c r="L923" i="41"/>
  <c r="I923" i="41"/>
  <c r="J923" i="41"/>
  <c r="N919" i="41"/>
  <c r="M919" i="41"/>
  <c r="K919" i="41"/>
  <c r="L919" i="41"/>
  <c r="I919" i="41"/>
  <c r="J919" i="41"/>
  <c r="N915" i="41"/>
  <c r="M915" i="41"/>
  <c r="K915" i="41"/>
  <c r="L915" i="41"/>
  <c r="I915" i="41"/>
  <c r="J915" i="41"/>
  <c r="N911" i="41"/>
  <c r="M911" i="41"/>
  <c r="L911" i="41"/>
  <c r="I911" i="41"/>
  <c r="J911" i="41"/>
  <c r="N907" i="41"/>
  <c r="M907" i="41"/>
  <c r="I907" i="41"/>
  <c r="J907" i="41"/>
  <c r="L907" i="41"/>
  <c r="N903" i="41"/>
  <c r="M903" i="41"/>
  <c r="K903" i="41"/>
  <c r="I903" i="41"/>
  <c r="J903" i="41"/>
  <c r="L903" i="41"/>
  <c r="N899" i="41"/>
  <c r="M899" i="41"/>
  <c r="K899" i="41"/>
  <c r="L899" i="41"/>
  <c r="I899" i="41"/>
  <c r="J899" i="41"/>
  <c r="N895" i="41"/>
  <c r="M895" i="41"/>
  <c r="L895" i="41"/>
  <c r="K895" i="41"/>
  <c r="I895" i="41"/>
  <c r="J895" i="41"/>
  <c r="N891" i="41"/>
  <c r="K891" i="41"/>
  <c r="L891" i="41"/>
  <c r="I891" i="41"/>
  <c r="J891" i="41"/>
  <c r="M887" i="41"/>
  <c r="N887" i="41"/>
  <c r="K887" i="41"/>
  <c r="L887" i="41"/>
  <c r="I887" i="41"/>
  <c r="J887" i="41"/>
  <c r="N883" i="41"/>
  <c r="M883" i="41"/>
  <c r="K883" i="41"/>
  <c r="L883" i="41"/>
  <c r="I883" i="41"/>
  <c r="J883" i="41"/>
  <c r="N879" i="41"/>
  <c r="M879" i="41"/>
  <c r="L879" i="41"/>
  <c r="I879" i="41"/>
  <c r="J879" i="41"/>
  <c r="K879" i="41"/>
  <c r="N875" i="41"/>
  <c r="M875" i="41"/>
  <c r="I875" i="41"/>
  <c r="J875" i="41"/>
  <c r="K875" i="41"/>
  <c r="N871" i="41"/>
  <c r="K871" i="41"/>
  <c r="I871" i="41"/>
  <c r="J871" i="41"/>
  <c r="N867" i="41"/>
  <c r="M867" i="41"/>
  <c r="K867" i="41"/>
  <c r="L867" i="41"/>
  <c r="I867" i="41"/>
  <c r="J867" i="41"/>
  <c r="N863" i="41"/>
  <c r="M863" i="41"/>
  <c r="L863" i="41"/>
  <c r="K863" i="41"/>
  <c r="I863" i="41"/>
  <c r="J863" i="41"/>
  <c r="N859" i="41"/>
  <c r="M859" i="41"/>
  <c r="K859" i="41"/>
  <c r="L859" i="41"/>
  <c r="I859" i="41"/>
  <c r="J859" i="41"/>
  <c r="N855" i="41"/>
  <c r="M855" i="41"/>
  <c r="K855" i="41"/>
  <c r="L855" i="41"/>
  <c r="I855" i="41"/>
  <c r="J855" i="41"/>
  <c r="N851" i="41"/>
  <c r="M851" i="41"/>
  <c r="K851" i="41"/>
  <c r="L851" i="41"/>
  <c r="I851" i="41"/>
  <c r="J851" i="41"/>
  <c r="M847" i="41"/>
  <c r="L847" i="41"/>
  <c r="N847" i="41"/>
  <c r="I847" i="41"/>
  <c r="J847" i="41"/>
  <c r="N843" i="41"/>
  <c r="M843" i="41"/>
  <c r="I843" i="41"/>
  <c r="J843" i="41"/>
  <c r="L843" i="41"/>
  <c r="N839" i="41"/>
  <c r="M839" i="41"/>
  <c r="K839" i="41"/>
  <c r="I839" i="41"/>
  <c r="J839" i="41"/>
  <c r="L839" i="41"/>
  <c r="N835" i="41"/>
  <c r="M835" i="41"/>
  <c r="L835" i="41"/>
  <c r="K835" i="41"/>
  <c r="I835" i="41"/>
  <c r="J835" i="41"/>
  <c r="N831" i="41"/>
  <c r="M831" i="41"/>
  <c r="L831" i="41"/>
  <c r="K831" i="41"/>
  <c r="I831" i="41"/>
  <c r="J831" i="41"/>
  <c r="N827" i="41"/>
  <c r="L827" i="41"/>
  <c r="K827" i="41"/>
  <c r="M827" i="41"/>
  <c r="I827" i="41"/>
  <c r="J827" i="41"/>
  <c r="N823" i="41"/>
  <c r="M823" i="41"/>
  <c r="K823" i="41"/>
  <c r="I823" i="41"/>
  <c r="J823" i="41"/>
  <c r="N819" i="41"/>
  <c r="M819" i="41"/>
  <c r="L819" i="41"/>
  <c r="K819" i="41"/>
  <c r="I819" i="41"/>
  <c r="J819" i="41"/>
  <c r="N815" i="41"/>
  <c r="M815" i="41"/>
  <c r="L815" i="41"/>
  <c r="I815" i="41"/>
  <c r="J815" i="41"/>
  <c r="K815" i="41"/>
  <c r="M811" i="41"/>
  <c r="N811" i="41"/>
  <c r="L811" i="41"/>
  <c r="I811" i="41"/>
  <c r="J811" i="41"/>
  <c r="K811" i="41"/>
  <c r="N807" i="41"/>
  <c r="K807" i="41"/>
  <c r="M807" i="41"/>
  <c r="I807" i="41"/>
  <c r="J807" i="41"/>
  <c r="L807" i="41"/>
  <c r="N803" i="41"/>
  <c r="M803" i="41"/>
  <c r="L803" i="41"/>
  <c r="K803" i="41"/>
  <c r="I803" i="41"/>
  <c r="J803" i="41"/>
  <c r="N799" i="41"/>
  <c r="M799" i="41"/>
  <c r="L799" i="41"/>
  <c r="K799" i="41"/>
  <c r="I799" i="41"/>
  <c r="J799" i="41"/>
  <c r="N795" i="41"/>
  <c r="L795" i="41"/>
  <c r="M795" i="41"/>
  <c r="K795" i="41"/>
  <c r="I795" i="41"/>
  <c r="J795" i="41"/>
  <c r="N791" i="41"/>
  <c r="M791" i="41"/>
  <c r="K791" i="41"/>
  <c r="I791" i="41"/>
  <c r="J791" i="41"/>
  <c r="N787" i="41"/>
  <c r="M787" i="41"/>
  <c r="L787" i="41"/>
  <c r="K787" i="41"/>
  <c r="I787" i="41"/>
  <c r="J787" i="41"/>
  <c r="M783" i="41"/>
  <c r="N783" i="41"/>
  <c r="L783" i="41"/>
  <c r="I783" i="41"/>
  <c r="J783" i="41"/>
  <c r="N779" i="41"/>
  <c r="M779" i="41"/>
  <c r="L779" i="41"/>
  <c r="I779" i="41"/>
  <c r="J779" i="41"/>
  <c r="N775" i="41"/>
  <c r="M775" i="41"/>
  <c r="K775" i="41"/>
  <c r="I775" i="41"/>
  <c r="J775" i="41"/>
  <c r="L775" i="41"/>
  <c r="N771" i="41"/>
  <c r="M771" i="41"/>
  <c r="L771" i="41"/>
  <c r="K771" i="41"/>
  <c r="I771" i="41"/>
  <c r="J771" i="41"/>
  <c r="N767" i="41"/>
  <c r="M767" i="41"/>
  <c r="L767" i="41"/>
  <c r="K767" i="41"/>
  <c r="I767" i="41"/>
  <c r="J767" i="41"/>
  <c r="N763" i="41"/>
  <c r="L763" i="41"/>
  <c r="K763" i="41"/>
  <c r="I763" i="41"/>
  <c r="J763" i="41"/>
  <c r="M763" i="41"/>
  <c r="N759" i="41"/>
  <c r="M759" i="41"/>
  <c r="K759" i="41"/>
  <c r="I759" i="41"/>
  <c r="J759" i="41"/>
  <c r="N755" i="41"/>
  <c r="M755" i="41"/>
  <c r="L755" i="41"/>
  <c r="K755" i="41"/>
  <c r="I755" i="41"/>
  <c r="J755" i="41"/>
  <c r="N751" i="41"/>
  <c r="M751" i="41"/>
  <c r="L751" i="41"/>
  <c r="I751" i="41"/>
  <c r="J751" i="41"/>
  <c r="K751" i="41"/>
  <c r="N747" i="41"/>
  <c r="M747" i="41"/>
  <c r="L747" i="41"/>
  <c r="I747" i="41"/>
  <c r="J747" i="41"/>
  <c r="K747" i="41"/>
  <c r="N743" i="41"/>
  <c r="K743" i="41"/>
  <c r="I743" i="41"/>
  <c r="J743" i="41"/>
  <c r="M743" i="41"/>
  <c r="L743" i="41"/>
  <c r="N739" i="41"/>
  <c r="M739" i="41"/>
  <c r="L739" i="41"/>
  <c r="K739" i="41"/>
  <c r="I739" i="41"/>
  <c r="J739" i="41"/>
  <c r="N735" i="41"/>
  <c r="M735" i="41"/>
  <c r="L735" i="41"/>
  <c r="K735" i="41"/>
  <c r="I735" i="41"/>
  <c r="J735" i="41"/>
  <c r="N731" i="41"/>
  <c r="L731" i="41"/>
  <c r="M731" i="41"/>
  <c r="K731" i="41"/>
  <c r="I731" i="41"/>
  <c r="J731" i="41"/>
  <c r="N727" i="41"/>
  <c r="M727" i="41"/>
  <c r="K727" i="41"/>
  <c r="I727" i="41"/>
  <c r="J727" i="41"/>
  <c r="N723" i="41"/>
  <c r="M723" i="41"/>
  <c r="L723" i="41"/>
  <c r="K723" i="41"/>
  <c r="I723" i="41"/>
  <c r="J723" i="41"/>
  <c r="M719" i="41"/>
  <c r="N719" i="41"/>
  <c r="L719" i="41"/>
  <c r="I719" i="41"/>
  <c r="J719" i="41"/>
  <c r="N715" i="41"/>
  <c r="M715" i="41"/>
  <c r="L715" i="41"/>
  <c r="I715" i="41"/>
  <c r="J715" i="41"/>
  <c r="N711" i="41"/>
  <c r="M711" i="41"/>
  <c r="K711" i="41"/>
  <c r="I711" i="41"/>
  <c r="J711" i="41"/>
  <c r="L711" i="41"/>
  <c r="N707" i="41"/>
  <c r="M707" i="41"/>
  <c r="L707" i="41"/>
  <c r="K707" i="41"/>
  <c r="I707" i="41"/>
  <c r="J707" i="41"/>
  <c r="N703" i="41"/>
  <c r="M703" i="41"/>
  <c r="L703" i="41"/>
  <c r="K703" i="41"/>
  <c r="I703" i="41"/>
  <c r="J703" i="41"/>
  <c r="N699" i="41"/>
  <c r="L699" i="41"/>
  <c r="K699" i="41"/>
  <c r="M699" i="41"/>
  <c r="I699" i="41"/>
  <c r="J699" i="41"/>
  <c r="N695" i="41"/>
  <c r="M695" i="41"/>
  <c r="K695" i="41"/>
  <c r="I695" i="41"/>
  <c r="J695" i="41"/>
  <c r="N691" i="41"/>
  <c r="M691" i="41"/>
  <c r="L691" i="41"/>
  <c r="K691" i="41"/>
  <c r="I691" i="41"/>
  <c r="J691" i="41"/>
  <c r="N687" i="41"/>
  <c r="M687" i="41"/>
  <c r="L687" i="41"/>
  <c r="I687" i="41"/>
  <c r="J687" i="41"/>
  <c r="K687" i="41"/>
  <c r="L683" i="41"/>
  <c r="M683" i="41"/>
  <c r="I683" i="41"/>
  <c r="J683" i="41"/>
  <c r="K683" i="41"/>
  <c r="N679" i="41"/>
  <c r="L679" i="41"/>
  <c r="K679" i="41"/>
  <c r="M679" i="41"/>
  <c r="I679" i="41"/>
  <c r="J679" i="41"/>
  <c r="N675" i="41"/>
  <c r="M675" i="41"/>
  <c r="K675" i="41"/>
  <c r="I675" i="41"/>
  <c r="J675" i="41"/>
  <c r="L675" i="41"/>
  <c r="N671" i="41"/>
  <c r="M671" i="41"/>
  <c r="L671" i="41"/>
  <c r="K671" i="41"/>
  <c r="I671" i="41"/>
  <c r="J671" i="41"/>
  <c r="N667" i="41"/>
  <c r="L667" i="41"/>
  <c r="M667" i="41"/>
  <c r="K667" i="41"/>
  <c r="I667" i="41"/>
  <c r="J667" i="41"/>
  <c r="N663" i="41"/>
  <c r="M663" i="41"/>
  <c r="K663" i="41"/>
  <c r="I663" i="41"/>
  <c r="J663" i="41"/>
  <c r="N659" i="41"/>
  <c r="M659" i="41"/>
  <c r="L659" i="41"/>
  <c r="K659" i="41"/>
  <c r="I659" i="41"/>
  <c r="J659" i="41"/>
  <c r="M655" i="41"/>
  <c r="N655" i="41"/>
  <c r="L655" i="41"/>
  <c r="I655" i="41"/>
  <c r="J655" i="41"/>
  <c r="N651" i="41"/>
  <c r="L651" i="41"/>
  <c r="M651" i="41"/>
  <c r="I651" i="41"/>
  <c r="J651" i="41"/>
  <c r="N647" i="41"/>
  <c r="M647" i="41"/>
  <c r="L647" i="41"/>
  <c r="K647" i="41"/>
  <c r="I647" i="41"/>
  <c r="J647" i="41"/>
  <c r="N643" i="41"/>
  <c r="M643" i="41"/>
  <c r="K643" i="41"/>
  <c r="L643" i="41"/>
  <c r="J643" i="41"/>
  <c r="I643" i="41"/>
  <c r="N639" i="41"/>
  <c r="M639" i="41"/>
  <c r="L639" i="41"/>
  <c r="K639" i="41"/>
  <c r="J639" i="41"/>
  <c r="N635" i="41"/>
  <c r="L635" i="41"/>
  <c r="K635" i="41"/>
  <c r="I635" i="41"/>
  <c r="J635" i="41"/>
  <c r="N631" i="41"/>
  <c r="M631" i="41"/>
  <c r="K631" i="41"/>
  <c r="L631" i="41"/>
  <c r="I631" i="41"/>
  <c r="J631" i="41"/>
  <c r="N627" i="41"/>
  <c r="M627" i="41"/>
  <c r="L627" i="41"/>
  <c r="K627" i="41"/>
  <c r="J627" i="41"/>
  <c r="N623" i="41"/>
  <c r="M623" i="41"/>
  <c r="L623" i="41"/>
  <c r="J623" i="41"/>
  <c r="K623" i="41"/>
  <c r="I623" i="41"/>
  <c r="N619" i="41"/>
  <c r="L619" i="41"/>
  <c r="M619" i="41"/>
  <c r="I619" i="41"/>
  <c r="J619" i="41"/>
  <c r="K619" i="41"/>
  <c r="N615" i="41"/>
  <c r="L615" i="41"/>
  <c r="K615" i="41"/>
  <c r="I615" i="41"/>
  <c r="J615" i="41"/>
  <c r="N611" i="41"/>
  <c r="M611" i="41"/>
  <c r="K611" i="41"/>
  <c r="J611" i="41"/>
  <c r="I611" i="41"/>
  <c r="N607" i="41"/>
  <c r="M607" i="41"/>
  <c r="L607" i="41"/>
  <c r="K607" i="41"/>
  <c r="J607" i="41"/>
  <c r="N603" i="41"/>
  <c r="L603" i="41"/>
  <c r="M603" i="41"/>
  <c r="K603" i="41"/>
  <c r="I603" i="41"/>
  <c r="J603" i="41"/>
  <c r="N599" i="41"/>
  <c r="M599" i="41"/>
  <c r="K599" i="41"/>
  <c r="I599" i="41"/>
  <c r="J599" i="41"/>
  <c r="L599" i="41"/>
  <c r="N595" i="41"/>
  <c r="M595" i="41"/>
  <c r="L595" i="41"/>
  <c r="K595" i="41"/>
  <c r="J595" i="41"/>
  <c r="N591" i="41"/>
  <c r="M591" i="41"/>
  <c r="L591" i="41"/>
  <c r="J591" i="41"/>
  <c r="I591" i="41"/>
  <c r="N587" i="41"/>
  <c r="L587" i="41"/>
  <c r="M587" i="41"/>
  <c r="I587" i="41"/>
  <c r="J587" i="41"/>
  <c r="N583" i="41"/>
  <c r="M583" i="41"/>
  <c r="L583" i="41"/>
  <c r="K583" i="41"/>
  <c r="I583" i="41"/>
  <c r="J583" i="41"/>
  <c r="N579" i="41"/>
  <c r="M579" i="41"/>
  <c r="K579" i="41"/>
  <c r="L579" i="41"/>
  <c r="J579" i="41"/>
  <c r="I579" i="41"/>
  <c r="N575" i="41"/>
  <c r="M575" i="41"/>
  <c r="L575" i="41"/>
  <c r="K575" i="41"/>
  <c r="J575" i="41"/>
  <c r="N571" i="41"/>
  <c r="L571" i="41"/>
  <c r="K571" i="41"/>
  <c r="I571" i="41"/>
  <c r="M571" i="41"/>
  <c r="J571" i="41"/>
  <c r="N567" i="41"/>
  <c r="M567" i="41"/>
  <c r="K567" i="41"/>
  <c r="L567" i="41"/>
  <c r="I567" i="41"/>
  <c r="J567" i="41"/>
  <c r="N563" i="41"/>
  <c r="M563" i="41"/>
  <c r="L563" i="41"/>
  <c r="K563" i="41"/>
  <c r="J563" i="41"/>
  <c r="N559" i="41"/>
  <c r="M559" i="41"/>
  <c r="L559" i="41"/>
  <c r="J559" i="41"/>
  <c r="K559" i="41"/>
  <c r="I559" i="41"/>
  <c r="N555" i="41"/>
  <c r="L555" i="41"/>
  <c r="M555" i="41"/>
  <c r="I555" i="41"/>
  <c r="J555" i="41"/>
  <c r="K555" i="41"/>
  <c r="N551" i="41"/>
  <c r="M551" i="41"/>
  <c r="L551" i="41"/>
  <c r="K551" i="41"/>
  <c r="I551" i="41"/>
  <c r="J551" i="41"/>
  <c r="N547" i="41"/>
  <c r="K547" i="41"/>
  <c r="J547" i="41"/>
  <c r="L547" i="41"/>
  <c r="I547" i="41"/>
  <c r="N543" i="41"/>
  <c r="M543" i="41"/>
  <c r="L543" i="41"/>
  <c r="K543" i="41"/>
  <c r="J543" i="41"/>
  <c r="N539" i="41"/>
  <c r="L539" i="41"/>
  <c r="M539" i="41"/>
  <c r="K539" i="41"/>
  <c r="I539" i="41"/>
  <c r="J539" i="41"/>
  <c r="N535" i="41"/>
  <c r="M535" i="41"/>
  <c r="K535" i="41"/>
  <c r="I535" i="41"/>
  <c r="J535" i="41"/>
  <c r="N531" i="41"/>
  <c r="L531" i="41"/>
  <c r="K531" i="41"/>
  <c r="M531" i="41"/>
  <c r="J531" i="41"/>
  <c r="N527" i="41"/>
  <c r="M527" i="41"/>
  <c r="L527" i="41"/>
  <c r="J527" i="41"/>
  <c r="I527" i="41"/>
  <c r="N523" i="41"/>
  <c r="L523" i="41"/>
  <c r="M523" i="41"/>
  <c r="I523" i="41"/>
  <c r="J523" i="41"/>
  <c r="M519" i="41"/>
  <c r="N519" i="41"/>
  <c r="L519" i="41"/>
  <c r="K519" i="41"/>
  <c r="I519" i="41"/>
  <c r="J519" i="41"/>
  <c r="N515" i="41"/>
  <c r="K515" i="41"/>
  <c r="L515" i="41"/>
  <c r="M515" i="41"/>
  <c r="J515" i="41"/>
  <c r="I515" i="41"/>
  <c r="N511" i="41"/>
  <c r="M511" i="41"/>
  <c r="L511" i="41"/>
  <c r="K511" i="41"/>
  <c r="J511" i="41"/>
  <c r="N507" i="41"/>
  <c r="L507" i="41"/>
  <c r="M507" i="41"/>
  <c r="K507" i="41"/>
  <c r="I507" i="41"/>
  <c r="J507" i="41"/>
  <c r="N503" i="41"/>
  <c r="M503" i="41"/>
  <c r="K503" i="41"/>
  <c r="L503" i="41"/>
  <c r="I503" i="41"/>
  <c r="J503" i="41"/>
  <c r="N499" i="41"/>
  <c r="L499" i="41"/>
  <c r="K499" i="41"/>
  <c r="M499" i="41"/>
  <c r="J499" i="41"/>
  <c r="N495" i="41"/>
  <c r="M495" i="41"/>
  <c r="L495" i="41"/>
  <c r="J495" i="41"/>
  <c r="K495" i="41"/>
  <c r="I495" i="41"/>
  <c r="N491" i="41"/>
  <c r="L491" i="41"/>
  <c r="M491" i="41"/>
  <c r="I491" i="41"/>
  <c r="J491" i="41"/>
  <c r="K491" i="41"/>
  <c r="N487" i="41"/>
  <c r="M487" i="41"/>
  <c r="L487" i="41"/>
  <c r="K487" i="41"/>
  <c r="I487" i="41"/>
  <c r="J487" i="41"/>
  <c r="N483" i="41"/>
  <c r="K483" i="41"/>
  <c r="J483" i="41"/>
  <c r="I483" i="41"/>
  <c r="M483" i="41"/>
  <c r="N479" i="41"/>
  <c r="M479" i="41"/>
  <c r="L479" i="41"/>
  <c r="K479" i="41"/>
  <c r="J479" i="41"/>
  <c r="N475" i="41"/>
  <c r="L475" i="41"/>
  <c r="M475" i="41"/>
  <c r="K475" i="41"/>
  <c r="I475" i="41"/>
  <c r="J475" i="41"/>
  <c r="N471" i="41"/>
  <c r="M471" i="41"/>
  <c r="K471" i="41"/>
  <c r="I471" i="41"/>
  <c r="J471" i="41"/>
  <c r="L471" i="41"/>
  <c r="N467" i="41"/>
  <c r="L467" i="41"/>
  <c r="K467" i="41"/>
  <c r="M467" i="41"/>
  <c r="J467" i="41"/>
  <c r="N463" i="41"/>
  <c r="M463" i="41"/>
  <c r="L463" i="41"/>
  <c r="J463" i="41"/>
  <c r="I463" i="41"/>
  <c r="N459" i="41"/>
  <c r="L459" i="41"/>
  <c r="M459" i="41"/>
  <c r="I459" i="41"/>
  <c r="J459" i="41"/>
  <c r="N455" i="41"/>
  <c r="M455" i="41"/>
  <c r="L455" i="41"/>
  <c r="K455" i="41"/>
  <c r="I455" i="41"/>
  <c r="J455" i="41"/>
  <c r="N451" i="41"/>
  <c r="K451" i="41"/>
  <c r="L451" i="41"/>
  <c r="M451" i="41"/>
  <c r="J451" i="41"/>
  <c r="I451" i="41"/>
  <c r="N447" i="41"/>
  <c r="M447" i="41"/>
  <c r="L447" i="41"/>
  <c r="K447" i="41"/>
  <c r="J447" i="41"/>
  <c r="N443" i="41"/>
  <c r="L443" i="41"/>
  <c r="M443" i="41"/>
  <c r="K443" i="41"/>
  <c r="I443" i="41"/>
  <c r="J443" i="41"/>
  <c r="N439" i="41"/>
  <c r="M439" i="41"/>
  <c r="K439" i="41"/>
  <c r="L439" i="41"/>
  <c r="I439" i="41"/>
  <c r="J439" i="41"/>
  <c r="N435" i="41"/>
  <c r="L435" i="41"/>
  <c r="K435" i="41"/>
  <c r="M435" i="41"/>
  <c r="J435" i="41"/>
  <c r="N431" i="41"/>
  <c r="M431" i="41"/>
  <c r="L431" i="41"/>
  <c r="J431" i="41"/>
  <c r="K431" i="41"/>
  <c r="I431" i="41"/>
  <c r="N427" i="41"/>
  <c r="L427" i="41"/>
  <c r="M427" i="41"/>
  <c r="I427" i="41"/>
  <c r="J427" i="41"/>
  <c r="K427" i="41"/>
  <c r="N423" i="41"/>
  <c r="M423" i="41"/>
  <c r="L423" i="41"/>
  <c r="K423" i="41"/>
  <c r="I423" i="41"/>
  <c r="J423" i="41"/>
  <c r="N419" i="41"/>
  <c r="K419" i="41"/>
  <c r="J419" i="41"/>
  <c r="L419" i="41"/>
  <c r="I419" i="41"/>
  <c r="N415" i="41"/>
  <c r="M415" i="41"/>
  <c r="L415" i="41"/>
  <c r="K415" i="41"/>
  <c r="J415" i="41"/>
  <c r="N411" i="41"/>
  <c r="L411" i="41"/>
  <c r="M411" i="41"/>
  <c r="K411" i="41"/>
  <c r="I411" i="41"/>
  <c r="J411" i="41"/>
  <c r="N407" i="41"/>
  <c r="M407" i="41"/>
  <c r="K407" i="41"/>
  <c r="I407" i="41"/>
  <c r="J407" i="41"/>
  <c r="N403" i="41"/>
  <c r="L403" i="41"/>
  <c r="K403" i="41"/>
  <c r="M403" i="41"/>
  <c r="J403" i="41"/>
  <c r="N399" i="41"/>
  <c r="M399" i="41"/>
  <c r="L399" i="41"/>
  <c r="J399" i="41"/>
  <c r="I399" i="41"/>
  <c r="N395" i="41"/>
  <c r="L395" i="41"/>
  <c r="M395" i="41"/>
  <c r="I395" i="41"/>
  <c r="J395" i="41"/>
  <c r="N391" i="41"/>
  <c r="M391" i="41"/>
  <c r="L391" i="41"/>
  <c r="K391" i="41"/>
  <c r="I391" i="41"/>
  <c r="J391" i="41"/>
  <c r="N387" i="41"/>
  <c r="K387" i="41"/>
  <c r="L387" i="41"/>
  <c r="M387" i="41"/>
  <c r="J387" i="41"/>
  <c r="I387" i="41"/>
  <c r="N383" i="41"/>
  <c r="M383" i="41"/>
  <c r="L383" i="41"/>
  <c r="K383" i="41"/>
  <c r="J383" i="41"/>
  <c r="N379" i="41"/>
  <c r="L379" i="41"/>
  <c r="M379" i="41"/>
  <c r="K379" i="41"/>
  <c r="I379" i="41"/>
  <c r="J379" i="41"/>
  <c r="N375" i="41"/>
  <c r="M375" i="41"/>
  <c r="K375" i="41"/>
  <c r="L375" i="41"/>
  <c r="I375" i="41"/>
  <c r="J375" i="41"/>
  <c r="N371" i="41"/>
  <c r="M371" i="41"/>
  <c r="L371" i="41"/>
  <c r="K371" i="41"/>
  <c r="J371" i="41"/>
  <c r="N367" i="41"/>
  <c r="M367" i="41"/>
  <c r="L367" i="41"/>
  <c r="J367" i="41"/>
  <c r="K367" i="41"/>
  <c r="I367" i="41"/>
  <c r="N363" i="41"/>
  <c r="M363" i="41"/>
  <c r="L363" i="41"/>
  <c r="I363" i="41"/>
  <c r="J363" i="41"/>
  <c r="K363" i="41"/>
  <c r="N359" i="41"/>
  <c r="M359" i="41"/>
  <c r="L359" i="41"/>
  <c r="K359" i="41"/>
  <c r="I359" i="41"/>
  <c r="J359" i="41"/>
  <c r="N355" i="41"/>
  <c r="M355" i="41"/>
  <c r="K355" i="41"/>
  <c r="J355" i="41"/>
  <c r="I355" i="41"/>
  <c r="N351" i="41"/>
  <c r="M351" i="41"/>
  <c r="L351" i="41"/>
  <c r="K351" i="41"/>
  <c r="J351" i="41"/>
  <c r="N347" i="41"/>
  <c r="M347" i="41"/>
  <c r="L347" i="41"/>
  <c r="K347" i="41"/>
  <c r="I347" i="41"/>
  <c r="J347" i="41"/>
  <c r="N343" i="41"/>
  <c r="M343" i="41"/>
  <c r="K343" i="41"/>
  <c r="I343" i="41"/>
  <c r="J343" i="41"/>
  <c r="L343" i="41"/>
  <c r="N339" i="41"/>
  <c r="M339" i="41"/>
  <c r="L339" i="41"/>
  <c r="K339" i="41"/>
  <c r="J339" i="41"/>
  <c r="N335" i="41"/>
  <c r="M335" i="41"/>
  <c r="L335" i="41"/>
  <c r="J335" i="41"/>
  <c r="I335" i="41"/>
  <c r="N331" i="41"/>
  <c r="L331" i="41"/>
  <c r="M331" i="41"/>
  <c r="I331" i="41"/>
  <c r="J331" i="41"/>
  <c r="N327" i="41"/>
  <c r="M327" i="41"/>
  <c r="L327" i="41"/>
  <c r="K327" i="41"/>
  <c r="I327" i="41"/>
  <c r="J327" i="41"/>
  <c r="N323" i="41"/>
  <c r="M323" i="41"/>
  <c r="K323" i="41"/>
  <c r="L323" i="41"/>
  <c r="J323" i="41"/>
  <c r="I323" i="41"/>
  <c r="N319" i="41"/>
  <c r="M319" i="41"/>
  <c r="L319" i="41"/>
  <c r="K319" i="41"/>
  <c r="J319" i="41"/>
  <c r="N315" i="41"/>
  <c r="M315" i="41"/>
  <c r="L315" i="41"/>
  <c r="K315" i="41"/>
  <c r="I315" i="41"/>
  <c r="J315" i="41"/>
  <c r="N311" i="41"/>
  <c r="M311" i="41"/>
  <c r="K311" i="41"/>
  <c r="L311" i="41"/>
  <c r="I311" i="41"/>
  <c r="J311" i="41"/>
  <c r="N307" i="41"/>
  <c r="M307" i="41"/>
  <c r="L307" i="41"/>
  <c r="K307" i="41"/>
  <c r="J307" i="41"/>
  <c r="N303" i="41"/>
  <c r="M303" i="41"/>
  <c r="L303" i="41"/>
  <c r="J303" i="41"/>
  <c r="K303" i="41"/>
  <c r="I303" i="41"/>
  <c r="N299" i="41"/>
  <c r="M299" i="41"/>
  <c r="L299" i="41"/>
  <c r="I299" i="41"/>
  <c r="J299" i="41"/>
  <c r="K299" i="41"/>
  <c r="N295" i="41"/>
  <c r="M295" i="41"/>
  <c r="L295" i="41"/>
  <c r="K295" i="41"/>
  <c r="I295" i="41"/>
  <c r="J295" i="41"/>
  <c r="N291" i="41"/>
  <c r="M291" i="41"/>
  <c r="K291" i="41"/>
  <c r="J291" i="41"/>
  <c r="L291" i="41"/>
  <c r="I291" i="41"/>
  <c r="N287" i="41"/>
  <c r="M287" i="41"/>
  <c r="L287" i="41"/>
  <c r="K287" i="41"/>
  <c r="J287" i="41"/>
  <c r="N283" i="41"/>
  <c r="M283" i="41"/>
  <c r="L283" i="41"/>
  <c r="K283" i="41"/>
  <c r="I283" i="41"/>
  <c r="J283" i="41"/>
  <c r="N279" i="41"/>
  <c r="M279" i="41"/>
  <c r="K279" i="41"/>
  <c r="I279" i="41"/>
  <c r="J279" i="41"/>
  <c r="N275" i="41"/>
  <c r="M275" i="41"/>
  <c r="L275" i="41"/>
  <c r="K275" i="41"/>
  <c r="J275" i="41"/>
  <c r="N271" i="41"/>
  <c r="M271" i="41"/>
  <c r="L271" i="41"/>
  <c r="J271" i="41"/>
  <c r="H271" i="41"/>
  <c r="I271" i="41"/>
  <c r="N267" i="41"/>
  <c r="L267" i="41"/>
  <c r="M267" i="41"/>
  <c r="I267" i="41"/>
  <c r="J267" i="41"/>
  <c r="H267" i="41"/>
  <c r="N263" i="41"/>
  <c r="L263" i="41"/>
  <c r="K263" i="41"/>
  <c r="I263" i="41"/>
  <c r="J263" i="41"/>
  <c r="H263" i="41"/>
  <c r="N259" i="41"/>
  <c r="M259" i="41"/>
  <c r="K259" i="41"/>
  <c r="L259" i="41"/>
  <c r="J259" i="41"/>
  <c r="H259" i="41"/>
  <c r="I259" i="41"/>
  <c r="N255" i="41"/>
  <c r="M255" i="41"/>
  <c r="L255" i="41"/>
  <c r="K255" i="41"/>
  <c r="J255" i="41"/>
  <c r="H255" i="41"/>
  <c r="N251" i="41"/>
  <c r="M251" i="41"/>
  <c r="L251" i="41"/>
  <c r="K251" i="41"/>
  <c r="I251" i="41"/>
  <c r="J251" i="41"/>
  <c r="H251" i="41"/>
  <c r="N247" i="41"/>
  <c r="M247" i="41"/>
  <c r="K247" i="41"/>
  <c r="L247" i="41"/>
  <c r="I247" i="41"/>
  <c r="J247" i="41"/>
  <c r="H247" i="41"/>
  <c r="N243" i="41"/>
  <c r="M243" i="41"/>
  <c r="L243" i="41"/>
  <c r="K243" i="41"/>
  <c r="J243" i="41"/>
  <c r="H243" i="41"/>
  <c r="N239" i="41"/>
  <c r="M239" i="41"/>
  <c r="L239" i="41"/>
  <c r="J239" i="41"/>
  <c r="H239" i="41"/>
  <c r="K239" i="41"/>
  <c r="I239" i="41"/>
  <c r="N235" i="41"/>
  <c r="M235" i="41"/>
  <c r="L235" i="41"/>
  <c r="I235" i="41"/>
  <c r="J235" i="41"/>
  <c r="H235" i="41"/>
  <c r="K235" i="41"/>
  <c r="N231" i="41"/>
  <c r="M231" i="41"/>
  <c r="L231" i="41"/>
  <c r="K231" i="41"/>
  <c r="I231" i="41"/>
  <c r="J231" i="41"/>
  <c r="H231" i="41"/>
  <c r="N227" i="41"/>
  <c r="L227" i="41"/>
  <c r="M227" i="41"/>
  <c r="K227" i="41"/>
  <c r="J227" i="41"/>
  <c r="H227" i="41"/>
  <c r="I227" i="41"/>
  <c r="N223" i="41"/>
  <c r="M223" i="41"/>
  <c r="L223" i="41"/>
  <c r="K223" i="41"/>
  <c r="J223" i="41"/>
  <c r="H223" i="41"/>
  <c r="N219" i="41"/>
  <c r="M219" i="41"/>
  <c r="L219" i="41"/>
  <c r="K219" i="41"/>
  <c r="I219" i="41"/>
  <c r="J219" i="41"/>
  <c r="H219" i="41"/>
  <c r="N215" i="41"/>
  <c r="M215" i="41"/>
  <c r="L215" i="41"/>
  <c r="K215" i="41"/>
  <c r="I215" i="41"/>
  <c r="J215" i="41"/>
  <c r="H215" i="41"/>
  <c r="N211" i="41"/>
  <c r="L211" i="41"/>
  <c r="M211" i="41"/>
  <c r="K211" i="41"/>
  <c r="J211" i="41"/>
  <c r="H211" i="41"/>
  <c r="N207" i="41"/>
  <c r="M207" i="41"/>
  <c r="L207" i="41"/>
  <c r="J207" i="41"/>
  <c r="H207" i="41"/>
  <c r="I207" i="41"/>
  <c r="N203" i="41"/>
  <c r="L203" i="41"/>
  <c r="M203" i="41"/>
  <c r="I203" i="41"/>
  <c r="J203" i="41"/>
  <c r="H203" i="41"/>
  <c r="N199" i="41"/>
  <c r="M199" i="41"/>
  <c r="L199" i="41"/>
  <c r="K199" i="41"/>
  <c r="I199" i="41"/>
  <c r="J199" i="41"/>
  <c r="H199" i="41"/>
  <c r="N195" i="41"/>
  <c r="M195" i="41"/>
  <c r="L195" i="41"/>
  <c r="K195" i="41"/>
  <c r="J195" i="41"/>
  <c r="H195" i="41"/>
  <c r="I195" i="41"/>
  <c r="N191" i="41"/>
  <c r="M191" i="41"/>
  <c r="L191" i="41"/>
  <c r="K191" i="41"/>
  <c r="J191" i="41"/>
  <c r="H191" i="41"/>
  <c r="N187" i="41"/>
  <c r="M187" i="41"/>
  <c r="L187" i="41"/>
  <c r="K187" i="41"/>
  <c r="I187" i="41"/>
  <c r="J187" i="41"/>
  <c r="H187" i="41"/>
  <c r="N183" i="41"/>
  <c r="M183" i="41"/>
  <c r="L183" i="41"/>
  <c r="K183" i="41"/>
  <c r="I183" i="41"/>
  <c r="J183" i="41"/>
  <c r="H183" i="41"/>
  <c r="N179" i="41"/>
  <c r="M179" i="41"/>
  <c r="L179" i="41"/>
  <c r="K179" i="41"/>
  <c r="J179" i="41"/>
  <c r="H179" i="41"/>
  <c r="N175" i="41"/>
  <c r="L175" i="41"/>
  <c r="M175" i="41"/>
  <c r="J175" i="41"/>
  <c r="H175" i="41"/>
  <c r="K175" i="41"/>
  <c r="I175" i="41"/>
  <c r="N171" i="41"/>
  <c r="M171" i="41"/>
  <c r="L171" i="41"/>
  <c r="I171" i="41"/>
  <c r="J171" i="41"/>
  <c r="H171" i="41"/>
  <c r="K171" i="41"/>
  <c r="N167" i="41"/>
  <c r="M167" i="41"/>
  <c r="L167" i="41"/>
  <c r="K167" i="41"/>
  <c r="I167" i="41"/>
  <c r="J167" i="41"/>
  <c r="H167" i="41"/>
  <c r="N163" i="41"/>
  <c r="M163" i="41"/>
  <c r="L163" i="41"/>
  <c r="K163" i="41"/>
  <c r="J163" i="41"/>
  <c r="H163" i="41"/>
  <c r="I163" i="41"/>
  <c r="N159" i="41"/>
  <c r="M159" i="41"/>
  <c r="L159" i="41"/>
  <c r="K159" i="41"/>
  <c r="J159" i="41"/>
  <c r="H159" i="41"/>
  <c r="N155" i="41"/>
  <c r="L155" i="41"/>
  <c r="K155" i="41"/>
  <c r="I155" i="41"/>
  <c r="J155" i="41"/>
  <c r="H155" i="41"/>
  <c r="M155" i="41"/>
  <c r="N151" i="41"/>
  <c r="M151" i="41"/>
  <c r="L151" i="41"/>
  <c r="K151" i="41"/>
  <c r="I151" i="41"/>
  <c r="J151" i="41"/>
  <c r="H151" i="41"/>
  <c r="N147" i="41"/>
  <c r="L147" i="41"/>
  <c r="M147" i="41"/>
  <c r="K147" i="41"/>
  <c r="J147" i="41"/>
  <c r="H147" i="41"/>
  <c r="N143" i="41"/>
  <c r="M143" i="41"/>
  <c r="L143" i="41"/>
  <c r="J143" i="41"/>
  <c r="H143" i="41"/>
  <c r="I143" i="41"/>
  <c r="G999" i="41"/>
  <c r="G995" i="41"/>
  <c r="G991" i="41"/>
  <c r="G987" i="41"/>
  <c r="G983" i="41"/>
  <c r="G979" i="41"/>
  <c r="G975" i="41"/>
  <c r="G971" i="41"/>
  <c r="G967" i="41"/>
  <c r="G963" i="41"/>
  <c r="G959" i="41"/>
  <c r="G955" i="41"/>
  <c r="G951" i="41"/>
  <c r="G947" i="41"/>
  <c r="G943" i="41"/>
  <c r="G939" i="41"/>
  <c r="G935" i="41"/>
  <c r="G931" i="41"/>
  <c r="G927" i="41"/>
  <c r="G923" i="41"/>
  <c r="G919" i="41"/>
  <c r="G915" i="41"/>
  <c r="G911" i="41"/>
  <c r="G907" i="41"/>
  <c r="G903" i="41"/>
  <c r="G899" i="41"/>
  <c r="G895" i="41"/>
  <c r="G891" i="41"/>
  <c r="G887" i="41"/>
  <c r="G883" i="41"/>
  <c r="G879" i="41"/>
  <c r="G875" i="41"/>
  <c r="G871" i="41"/>
  <c r="G867" i="41"/>
  <c r="G863" i="41"/>
  <c r="G859" i="41"/>
  <c r="G855" i="41"/>
  <c r="G851" i="41"/>
  <c r="G847" i="41"/>
  <c r="G843" i="41"/>
  <c r="G839" i="41"/>
  <c r="G835" i="41"/>
  <c r="G831" i="41"/>
  <c r="G827" i="41"/>
  <c r="G823" i="41"/>
  <c r="G819" i="41"/>
  <c r="G815" i="41"/>
  <c r="G811" i="41"/>
  <c r="G807" i="41"/>
  <c r="G803" i="41"/>
  <c r="G799" i="41"/>
  <c r="G795" i="41"/>
  <c r="G791" i="41"/>
  <c r="G787" i="41"/>
  <c r="G783" i="41"/>
  <c r="G779" i="41"/>
  <c r="G775" i="41"/>
  <c r="G771" i="41"/>
  <c r="G767" i="41"/>
  <c r="G763" i="41"/>
  <c r="G759" i="41"/>
  <c r="G755" i="41"/>
  <c r="G751" i="41"/>
  <c r="G747" i="41"/>
  <c r="G743" i="41"/>
  <c r="G739" i="41"/>
  <c r="G735" i="41"/>
  <c r="G731" i="41"/>
  <c r="G727" i="41"/>
  <c r="G723" i="41"/>
  <c r="G719" i="41"/>
  <c r="G715" i="41"/>
  <c r="G711" i="41"/>
  <c r="G707" i="41"/>
  <c r="G703" i="41"/>
  <c r="G699" i="41"/>
  <c r="G695" i="41"/>
  <c r="G691" i="41"/>
  <c r="G687" i="41"/>
  <c r="G683" i="41"/>
  <c r="G679" i="41"/>
  <c r="G675" i="41"/>
  <c r="G671" i="41"/>
  <c r="G667" i="41"/>
  <c r="G663" i="41"/>
  <c r="G659" i="41"/>
  <c r="G655" i="41"/>
  <c r="G651" i="41"/>
  <c r="G647" i="41"/>
  <c r="G643" i="41"/>
  <c r="G639" i="41"/>
  <c r="G635" i="41"/>
  <c r="G631" i="41"/>
  <c r="G627" i="41"/>
  <c r="G623" i="41"/>
  <c r="G619" i="41"/>
  <c r="G615" i="41"/>
  <c r="G611" i="41"/>
  <c r="G607" i="41"/>
  <c r="G603" i="41"/>
  <c r="G599" i="41"/>
  <c r="G595" i="41"/>
  <c r="G591" i="41"/>
  <c r="G587" i="41"/>
  <c r="G583" i="41"/>
  <c r="G579" i="41"/>
  <c r="G575" i="41"/>
  <c r="G571" i="41"/>
  <c r="G567" i="41"/>
  <c r="G563" i="41"/>
  <c r="G559" i="41"/>
  <c r="G555" i="41"/>
  <c r="G551" i="41"/>
  <c r="G547" i="41"/>
  <c r="G543" i="41"/>
  <c r="G539" i="41"/>
  <c r="G535" i="41"/>
  <c r="G531" i="41"/>
  <c r="G527" i="41"/>
  <c r="G523" i="41"/>
  <c r="G519" i="41"/>
  <c r="G515" i="41"/>
  <c r="G511" i="41"/>
  <c r="G507" i="41"/>
  <c r="G503" i="41"/>
  <c r="G499" i="41"/>
  <c r="G495" i="41"/>
  <c r="G491" i="41"/>
  <c r="G487" i="41"/>
  <c r="G483" i="41"/>
  <c r="G479" i="41"/>
  <c r="G475" i="41"/>
  <c r="G471" i="41"/>
  <c r="G467" i="41"/>
  <c r="G463" i="41"/>
  <c r="G459" i="41"/>
  <c r="G455" i="41"/>
  <c r="G451" i="41"/>
  <c r="G447" i="41"/>
  <c r="G443" i="41"/>
  <c r="G439" i="41"/>
  <c r="G435" i="41"/>
  <c r="G431" i="41"/>
  <c r="G427" i="41"/>
  <c r="G423" i="41"/>
  <c r="G419" i="41"/>
  <c r="G415" i="41"/>
  <c r="G411" i="41"/>
  <c r="G407" i="41"/>
  <c r="G403" i="41"/>
  <c r="G399" i="41"/>
  <c r="G395" i="41"/>
  <c r="G391" i="41"/>
  <c r="G387" i="41"/>
  <c r="G383" i="41"/>
  <c r="G379" i="41"/>
  <c r="G375" i="41"/>
  <c r="G371" i="41"/>
  <c r="G367" i="41"/>
  <c r="G363" i="41"/>
  <c r="G359" i="41"/>
  <c r="G355" i="41"/>
  <c r="G351" i="41"/>
  <c r="G347" i="41"/>
  <c r="G343" i="41"/>
  <c r="G339" i="41"/>
  <c r="G335" i="41"/>
  <c r="G331" i="41"/>
  <c r="G327" i="41"/>
  <c r="G323" i="41"/>
  <c r="G319" i="41"/>
  <c r="G315" i="41"/>
  <c r="G311" i="41"/>
  <c r="G307" i="41"/>
  <c r="G303" i="41"/>
  <c r="G299" i="41"/>
  <c r="G295" i="41"/>
  <c r="G291" i="41"/>
  <c r="G287" i="41"/>
  <c r="G283" i="41"/>
  <c r="G279" i="41"/>
  <c r="G275" i="41"/>
  <c r="G271" i="41"/>
  <c r="G267" i="41"/>
  <c r="G263" i="41"/>
  <c r="G259" i="41"/>
  <c r="G255" i="41"/>
  <c r="G251" i="41"/>
  <c r="G247" i="41"/>
  <c r="G243" i="41"/>
  <c r="G239" i="41"/>
  <c r="G235" i="41"/>
  <c r="G231" i="41"/>
  <c r="G227" i="41"/>
  <c r="G223" i="41"/>
  <c r="G219" i="41"/>
  <c r="G215" i="41"/>
  <c r="G211" i="41"/>
  <c r="G207" i="41"/>
  <c r="G203" i="41"/>
  <c r="G199" i="41"/>
  <c r="G195" i="41"/>
  <c r="G191" i="41"/>
  <c r="G187" i="41"/>
  <c r="G183" i="41"/>
  <c r="G179" i="41"/>
  <c r="G175" i="41"/>
  <c r="G171" i="41"/>
  <c r="G167" i="41"/>
  <c r="G163" i="41"/>
  <c r="G159" i="41"/>
  <c r="G155" i="41"/>
  <c r="G151" i="41"/>
  <c r="G147" i="41"/>
  <c r="G143" i="41"/>
  <c r="F999" i="41"/>
  <c r="F995" i="41"/>
  <c r="F991" i="41"/>
  <c r="F987" i="41"/>
  <c r="F983" i="41"/>
  <c r="F979" i="41"/>
  <c r="F975" i="41"/>
  <c r="F971" i="41"/>
  <c r="F967" i="41"/>
  <c r="F963" i="41"/>
  <c r="F959" i="41"/>
  <c r="F955" i="41"/>
  <c r="F951" i="41"/>
  <c r="F947" i="41"/>
  <c r="F943" i="41"/>
  <c r="F939" i="41"/>
  <c r="F935" i="41"/>
  <c r="F931" i="41"/>
  <c r="F927" i="41"/>
  <c r="F916" i="41"/>
  <c r="F911" i="41"/>
  <c r="F900" i="41"/>
  <c r="F895" i="41"/>
  <c r="F884" i="41"/>
  <c r="F879" i="41"/>
  <c r="F868" i="41"/>
  <c r="F863" i="41"/>
  <c r="F852" i="41"/>
  <c r="F847" i="41"/>
  <c r="F836" i="41"/>
  <c r="F831" i="41"/>
  <c r="F820" i="41"/>
  <c r="F815" i="41"/>
  <c r="F804" i="41"/>
  <c r="F799" i="41"/>
  <c r="F788" i="41"/>
  <c r="F783" i="41"/>
  <c r="F772" i="41"/>
  <c r="F767" i="41"/>
  <c r="F756" i="41"/>
  <c r="F751" i="41"/>
  <c r="F740" i="41"/>
  <c r="F735" i="41"/>
  <c r="F724" i="41"/>
  <c r="F719" i="41"/>
  <c r="F708" i="41"/>
  <c r="F703" i="41"/>
  <c r="F692" i="41"/>
  <c r="F687" i="41"/>
  <c r="F676" i="41"/>
  <c r="F671" i="41"/>
  <c r="F660" i="41"/>
  <c r="F655" i="41"/>
  <c r="F644" i="41"/>
  <c r="F639" i="41"/>
  <c r="F628" i="41"/>
  <c r="F623" i="41"/>
  <c r="F612" i="41"/>
  <c r="F607" i="41"/>
  <c r="F596" i="41"/>
  <c r="F591" i="41"/>
  <c r="F580" i="41"/>
  <c r="F575" i="41"/>
  <c r="F564" i="41"/>
  <c r="F559" i="41"/>
  <c r="F548" i="41"/>
  <c r="F543" i="41"/>
  <c r="F532" i="41"/>
  <c r="F527" i="41"/>
  <c r="F516" i="41"/>
  <c r="F511" i="41"/>
  <c r="F500" i="41"/>
  <c r="H264" i="41"/>
  <c r="H253" i="41"/>
  <c r="H232" i="41"/>
  <c r="H221" i="41"/>
  <c r="H200" i="41"/>
  <c r="H189" i="41"/>
  <c r="H168" i="41"/>
  <c r="H157" i="41"/>
  <c r="J996" i="41"/>
  <c r="J985" i="41"/>
  <c r="J964" i="41"/>
  <c r="J953" i="41"/>
  <c r="J932" i="41"/>
  <c r="J921" i="41"/>
  <c r="J900" i="41"/>
  <c r="J889" i="41"/>
  <c r="J868" i="41"/>
  <c r="J857" i="41"/>
  <c r="J836" i="41"/>
  <c r="J825" i="41"/>
  <c r="J804" i="41"/>
  <c r="J793" i="41"/>
  <c r="J772" i="41"/>
  <c r="J761" i="41"/>
  <c r="J740" i="41"/>
  <c r="J729" i="41"/>
  <c r="J708" i="41"/>
  <c r="J697" i="41"/>
  <c r="J676" i="41"/>
  <c r="J665" i="41"/>
  <c r="J652" i="41"/>
  <c r="J636" i="41"/>
  <c r="J620" i="41"/>
  <c r="J604" i="41"/>
  <c r="J588" i="41"/>
  <c r="J572" i="41"/>
  <c r="J556" i="41"/>
  <c r="J540" i="41"/>
  <c r="J524" i="41"/>
  <c r="J508" i="41"/>
  <c r="J492" i="41"/>
  <c r="J476" i="41"/>
  <c r="J460" i="41"/>
  <c r="J444" i="41"/>
  <c r="J428" i="41"/>
  <c r="J412" i="41"/>
  <c r="J396" i="41"/>
  <c r="J380" i="41"/>
  <c r="J364" i="41"/>
  <c r="J348" i="41"/>
  <c r="J332" i="41"/>
  <c r="J316" i="41"/>
  <c r="J300" i="41"/>
  <c r="J284" i="41"/>
  <c r="J268" i="41"/>
  <c r="J252" i="41"/>
  <c r="J236" i="41"/>
  <c r="J220" i="41"/>
  <c r="J204" i="41"/>
  <c r="J188" i="41"/>
  <c r="J172" i="41"/>
  <c r="J156" i="41"/>
  <c r="J140" i="41"/>
  <c r="I1000" i="41"/>
  <c r="I984" i="41"/>
  <c r="I968" i="41"/>
  <c r="I952" i="41"/>
  <c r="I936" i="41"/>
  <c r="I920" i="41"/>
  <c r="I904" i="41"/>
  <c r="I888" i="41"/>
  <c r="I872" i="41"/>
  <c r="I856" i="41"/>
  <c r="I840" i="41"/>
  <c r="I824" i="41"/>
  <c r="I808" i="41"/>
  <c r="I792" i="41"/>
  <c r="I776" i="41"/>
  <c r="I760" i="41"/>
  <c r="I744" i="41"/>
  <c r="I728" i="41"/>
  <c r="I712" i="41"/>
  <c r="I696" i="41"/>
  <c r="I680" i="41"/>
  <c r="I664" i="41"/>
  <c r="I648" i="41"/>
  <c r="I627" i="41"/>
  <c r="I585" i="41"/>
  <c r="I563" i="41"/>
  <c r="I521" i="41"/>
  <c r="I499" i="41"/>
  <c r="I457" i="41"/>
  <c r="I435" i="41"/>
  <c r="I393" i="41"/>
  <c r="I371" i="41"/>
  <c r="I329" i="41"/>
  <c r="I307" i="41"/>
  <c r="I265" i="41"/>
  <c r="I243" i="41"/>
  <c r="I201" i="41"/>
  <c r="I179" i="41"/>
  <c r="K993" i="41"/>
  <c r="K907" i="41"/>
  <c r="K865" i="41"/>
  <c r="K779" i="41"/>
  <c r="K737" i="41"/>
  <c r="K651" i="41"/>
  <c r="K609" i="41"/>
  <c r="K523" i="41"/>
  <c r="K481" i="41"/>
  <c r="K395" i="41"/>
  <c r="K353" i="41"/>
  <c r="K267" i="41"/>
  <c r="K225" i="41"/>
  <c r="L999" i="41"/>
  <c r="L957" i="41"/>
  <c r="L871" i="41"/>
  <c r="L823" i="41"/>
  <c r="L759" i="41"/>
  <c r="L695" i="41"/>
  <c r="L611" i="41"/>
  <c r="L441" i="41"/>
  <c r="L355" i="41"/>
  <c r="M871" i="41"/>
  <c r="M700" i="41"/>
  <c r="M217" i="41"/>
  <c r="N683" i="41"/>
  <c r="F5" i="41"/>
  <c r="F4" i="41"/>
  <c r="F3" i="41"/>
  <c r="C3" i="41"/>
  <c r="J5" i="41" l="1"/>
  <c r="J6" i="41" s="1"/>
  <c r="J4" i="41"/>
  <c r="J7" i="41" l="1"/>
  <c r="J2" i="41"/>
  <c r="J3" i="41"/>
  <c r="A15" i="41" l="1"/>
  <c r="A19" i="41"/>
  <c r="A23" i="41"/>
  <c r="A27" i="41"/>
  <c r="A31" i="41"/>
  <c r="A35" i="41"/>
  <c r="A39" i="41"/>
  <c r="A43" i="41"/>
  <c r="A47" i="41"/>
  <c r="A51" i="41"/>
  <c r="A55" i="41"/>
  <c r="A59" i="41"/>
  <c r="A63" i="41"/>
  <c r="A67" i="41"/>
  <c r="A71" i="41"/>
  <c r="A75" i="41"/>
  <c r="A79" i="41"/>
  <c r="A83" i="41"/>
  <c r="A87" i="41"/>
  <c r="A91" i="41"/>
  <c r="A95" i="41"/>
  <c r="A99" i="41"/>
  <c r="A103" i="41"/>
  <c r="A107" i="41"/>
  <c r="A111" i="41"/>
  <c r="A115" i="41"/>
  <c r="A119" i="41"/>
  <c r="A123" i="41"/>
  <c r="A127" i="41"/>
  <c r="A131" i="41"/>
  <c r="A135" i="41"/>
  <c r="A139" i="41"/>
  <c r="A21" i="41"/>
  <c r="A29" i="41"/>
  <c r="A37" i="41"/>
  <c r="A45" i="41"/>
  <c r="A53" i="41"/>
  <c r="A61" i="41"/>
  <c r="A69" i="41"/>
  <c r="A77" i="41"/>
  <c r="A85" i="41"/>
  <c r="A93" i="41"/>
  <c r="A101" i="41"/>
  <c r="A109" i="41"/>
  <c r="A117" i="41"/>
  <c r="A125" i="41"/>
  <c r="A137" i="41"/>
  <c r="A16" i="41"/>
  <c r="A20" i="41"/>
  <c r="A24" i="41"/>
  <c r="A28" i="41"/>
  <c r="A32" i="41"/>
  <c r="A36" i="41"/>
  <c r="A40" i="41"/>
  <c r="A44" i="41"/>
  <c r="A48" i="41"/>
  <c r="A52" i="41"/>
  <c r="A56" i="41"/>
  <c r="A60" i="41"/>
  <c r="A64" i="41"/>
  <c r="A68" i="41"/>
  <c r="A72" i="41"/>
  <c r="A76" i="41"/>
  <c r="A80" i="41"/>
  <c r="A84" i="41"/>
  <c r="A88" i="41"/>
  <c r="A92" i="41"/>
  <c r="A96" i="41"/>
  <c r="A100" i="41"/>
  <c r="A104" i="41"/>
  <c r="A108" i="41"/>
  <c r="A112" i="41"/>
  <c r="A116" i="41"/>
  <c r="A120" i="41"/>
  <c r="A124" i="41"/>
  <c r="A128" i="41"/>
  <c r="A132" i="41"/>
  <c r="A136" i="41"/>
  <c r="A17" i="41"/>
  <c r="A25" i="41"/>
  <c r="A33" i="41"/>
  <c r="A41" i="41"/>
  <c r="A49" i="41"/>
  <c r="A57" i="41"/>
  <c r="A65" i="41"/>
  <c r="A73" i="41"/>
  <c r="A81" i="41"/>
  <c r="A89" i="41"/>
  <c r="A97" i="41"/>
  <c r="A105" i="41"/>
  <c r="A113" i="41"/>
  <c r="A121" i="41"/>
  <c r="A129" i="41"/>
  <c r="A133" i="41"/>
  <c r="A13" i="41"/>
  <c r="A26" i="41"/>
  <c r="A42" i="41"/>
  <c r="A58" i="41"/>
  <c r="A74" i="41"/>
  <c r="A90" i="41"/>
  <c r="A106" i="41"/>
  <c r="A122" i="41"/>
  <c r="A138" i="41"/>
  <c r="A14" i="41"/>
  <c r="A46" i="41"/>
  <c r="A62" i="41"/>
  <c r="A94" i="41"/>
  <c r="A126" i="41"/>
  <c r="A34" i="41"/>
  <c r="A66" i="41"/>
  <c r="A98" i="41"/>
  <c r="A114" i="41"/>
  <c r="A22" i="41"/>
  <c r="A38" i="41"/>
  <c r="A54" i="41"/>
  <c r="A70" i="41"/>
  <c r="A86" i="41"/>
  <c r="A102" i="41"/>
  <c r="A118" i="41"/>
  <c r="A134" i="41"/>
  <c r="A30" i="41"/>
  <c r="A78" i="41"/>
  <c r="A110" i="41"/>
  <c r="A18" i="41"/>
  <c r="A50" i="41"/>
  <c r="A82" i="41"/>
  <c r="A130" i="41"/>
  <c r="M130" i="41" l="1"/>
  <c r="N130" i="41"/>
  <c r="K130" i="41"/>
  <c r="J130" i="41"/>
  <c r="I130" i="41"/>
  <c r="L130" i="41"/>
  <c r="H130" i="41"/>
  <c r="F130" i="41"/>
  <c r="G130" i="41"/>
  <c r="N118" i="41"/>
  <c r="K118" i="41" s="1"/>
  <c r="L118" i="41"/>
  <c r="I118" i="41"/>
  <c r="J118" i="41"/>
  <c r="G118" i="41" s="1"/>
  <c r="H118" i="41"/>
  <c r="F118" i="41"/>
  <c r="M98" i="41"/>
  <c r="N98" i="41"/>
  <c r="K98" i="41"/>
  <c r="J98" i="41"/>
  <c r="G98" i="41"/>
  <c r="H98" i="41"/>
  <c r="F98" i="41"/>
  <c r="N94" i="41"/>
  <c r="M94" i="41"/>
  <c r="K94" i="41"/>
  <c r="J94" i="41"/>
  <c r="F94" i="41"/>
  <c r="H94" i="41"/>
  <c r="G94" i="41"/>
  <c r="M74" i="41"/>
  <c r="N74" i="41"/>
  <c r="J74" i="41"/>
  <c r="K74" i="41"/>
  <c r="H74" i="41"/>
  <c r="G74" i="41"/>
  <c r="F74" i="41"/>
  <c r="I74" i="41" s="1"/>
  <c r="N113" i="41"/>
  <c r="K113" i="41"/>
  <c r="I113" i="41"/>
  <c r="J113" i="41"/>
  <c r="G113" i="41" s="1"/>
  <c r="H113" i="41"/>
  <c r="F113" i="41"/>
  <c r="L113" i="41"/>
  <c r="N49" i="41"/>
  <c r="M49" i="41"/>
  <c r="K49" i="41"/>
  <c r="J49" i="41"/>
  <c r="H49" i="41"/>
  <c r="F49" i="41"/>
  <c r="L49" i="41" s="1"/>
  <c r="G49" i="41"/>
  <c r="M17" i="41"/>
  <c r="N17" i="41"/>
  <c r="K17" i="41"/>
  <c r="J17" i="41"/>
  <c r="H17" i="41"/>
  <c r="F17" i="41"/>
  <c r="O17" i="41" s="1"/>
  <c r="G17" i="41"/>
  <c r="N108" i="41"/>
  <c r="M108" i="41"/>
  <c r="L108" i="41"/>
  <c r="Q108" i="41" s="1"/>
  <c r="K108" i="41"/>
  <c r="I108" i="41"/>
  <c r="F108" i="41"/>
  <c r="H108" i="41"/>
  <c r="J108" i="41"/>
  <c r="G108" i="41" s="1"/>
  <c r="N92" i="41"/>
  <c r="M92" i="41"/>
  <c r="K92" i="41"/>
  <c r="F92" i="41"/>
  <c r="H92" i="41"/>
  <c r="J92" i="41"/>
  <c r="G92" i="41"/>
  <c r="N76" i="41"/>
  <c r="M76" i="41"/>
  <c r="K76" i="41"/>
  <c r="I76" i="41"/>
  <c r="P76" i="41" s="1"/>
  <c r="F76" i="41"/>
  <c r="H76" i="41"/>
  <c r="J76" i="41"/>
  <c r="G76" i="41"/>
  <c r="N60" i="41"/>
  <c r="M60" i="41"/>
  <c r="L60" i="41"/>
  <c r="Q60" i="41" s="1"/>
  <c r="K60" i="41"/>
  <c r="I60" i="41"/>
  <c r="F60" i="41"/>
  <c r="H60" i="41"/>
  <c r="J60" i="41"/>
  <c r="G60" i="41"/>
  <c r="M44" i="41"/>
  <c r="N44" i="41"/>
  <c r="L44" i="41"/>
  <c r="Q44" i="41" s="1"/>
  <c r="K44" i="41"/>
  <c r="F44" i="41"/>
  <c r="H44" i="41"/>
  <c r="J44" i="41"/>
  <c r="G44" i="41"/>
  <c r="N137" i="41"/>
  <c r="H137" i="41" s="1"/>
  <c r="M137" i="41"/>
  <c r="L137" i="41"/>
  <c r="J137" i="41"/>
  <c r="F137" i="41"/>
  <c r="I137" i="41"/>
  <c r="G137" i="41"/>
  <c r="M101" i="41"/>
  <c r="N101" i="41"/>
  <c r="H101" i="41"/>
  <c r="I101" i="41"/>
  <c r="P101" i="41" s="1"/>
  <c r="F101" i="41"/>
  <c r="J101" i="41"/>
  <c r="K101" i="41"/>
  <c r="G101" i="41"/>
  <c r="N69" i="41"/>
  <c r="M69" i="41"/>
  <c r="H69" i="41"/>
  <c r="K69" i="41"/>
  <c r="F69" i="41"/>
  <c r="G69" i="41"/>
  <c r="J69" i="41"/>
  <c r="M37" i="41"/>
  <c r="N37" i="41"/>
  <c r="H37" i="41"/>
  <c r="F37" i="41"/>
  <c r="O37" i="41" s="1"/>
  <c r="K37" i="41"/>
  <c r="G37" i="41"/>
  <c r="J37" i="41"/>
  <c r="N135" i="41"/>
  <c r="K135" i="41" s="1"/>
  <c r="M135" i="41"/>
  <c r="L135" i="41"/>
  <c r="I135" i="41"/>
  <c r="J135" i="41"/>
  <c r="G135" i="41"/>
  <c r="F135" i="41"/>
  <c r="N119" i="41"/>
  <c r="H119" i="41" s="1"/>
  <c r="M119" i="41"/>
  <c r="L119" i="41"/>
  <c r="I119" i="41"/>
  <c r="J119" i="41"/>
  <c r="G119" i="41"/>
  <c r="F119" i="41"/>
  <c r="N103" i="41"/>
  <c r="M103" i="41"/>
  <c r="K103" i="41"/>
  <c r="J103" i="41"/>
  <c r="H103" i="41"/>
  <c r="G103" i="41"/>
  <c r="F103" i="41"/>
  <c r="L103" i="41" s="1"/>
  <c r="Q103" i="41" s="1"/>
  <c r="N87" i="41"/>
  <c r="M87" i="41"/>
  <c r="K87" i="41"/>
  <c r="J87" i="41"/>
  <c r="H87" i="41"/>
  <c r="G87" i="41"/>
  <c r="F87" i="41"/>
  <c r="L87" i="41" s="1"/>
  <c r="N71" i="41"/>
  <c r="M71" i="41"/>
  <c r="K71" i="41"/>
  <c r="J71" i="41"/>
  <c r="H71" i="41"/>
  <c r="G71" i="41"/>
  <c r="F71" i="41"/>
  <c r="N55" i="41"/>
  <c r="M55" i="41"/>
  <c r="K55" i="41"/>
  <c r="J55" i="41"/>
  <c r="H55" i="41"/>
  <c r="G55" i="41"/>
  <c r="F55" i="41"/>
  <c r="N39" i="41"/>
  <c r="M39" i="41"/>
  <c r="K39" i="41"/>
  <c r="J39" i="41"/>
  <c r="H39" i="41"/>
  <c r="G39" i="41"/>
  <c r="F39" i="41"/>
  <c r="I39" i="41" s="1"/>
  <c r="N23" i="41"/>
  <c r="M23" i="41"/>
  <c r="K23" i="41"/>
  <c r="J23" i="41"/>
  <c r="H23" i="41"/>
  <c r="G23" i="41"/>
  <c r="F23" i="41"/>
  <c r="L23" i="41" s="1"/>
  <c r="M82" i="41"/>
  <c r="N82" i="41"/>
  <c r="K82" i="41"/>
  <c r="J82" i="41"/>
  <c r="H82" i="41"/>
  <c r="G82" i="41"/>
  <c r="F82" i="41"/>
  <c r="I82" i="41" s="1"/>
  <c r="N78" i="41"/>
  <c r="M78" i="41"/>
  <c r="K78" i="41"/>
  <c r="J78" i="41"/>
  <c r="F78" i="41"/>
  <c r="I78" i="41" s="1"/>
  <c r="H78" i="41"/>
  <c r="G78" i="41"/>
  <c r="M102" i="41"/>
  <c r="N102" i="41"/>
  <c r="K102" i="41"/>
  <c r="J102" i="41"/>
  <c r="H102" i="41"/>
  <c r="F102" i="41"/>
  <c r="G102" i="41"/>
  <c r="M38" i="41"/>
  <c r="N38" i="41"/>
  <c r="K38" i="41"/>
  <c r="J38" i="41"/>
  <c r="H38" i="41"/>
  <c r="F38" i="41"/>
  <c r="L38" i="41" s="1"/>
  <c r="G38" i="41"/>
  <c r="M66" i="41"/>
  <c r="N66" i="41"/>
  <c r="K66" i="41"/>
  <c r="J66" i="41"/>
  <c r="G66" i="41"/>
  <c r="H66" i="41"/>
  <c r="F66" i="41"/>
  <c r="N62" i="41"/>
  <c r="M62" i="41"/>
  <c r="K62" i="41"/>
  <c r="J62" i="41"/>
  <c r="F62" i="41"/>
  <c r="I62" i="41" s="1"/>
  <c r="H62" i="41"/>
  <c r="G62" i="41"/>
  <c r="M122" i="41"/>
  <c r="N122" i="41"/>
  <c r="K122" i="41" s="1"/>
  <c r="L122" i="41"/>
  <c r="J122" i="41"/>
  <c r="G122" i="41" s="1"/>
  <c r="I122" i="41"/>
  <c r="F122" i="41"/>
  <c r="M58" i="41"/>
  <c r="N58" i="41"/>
  <c r="J58" i="41"/>
  <c r="H58" i="41"/>
  <c r="I58" i="41"/>
  <c r="P58" i="41" s="1"/>
  <c r="G58" i="41"/>
  <c r="K58" i="41"/>
  <c r="F58" i="41"/>
  <c r="L58" i="41" s="1"/>
  <c r="N133" i="41"/>
  <c r="H133" i="41" s="1"/>
  <c r="M133" i="41"/>
  <c r="L133" i="41"/>
  <c r="I133" i="41"/>
  <c r="F133" i="41"/>
  <c r="G133" i="41"/>
  <c r="J133" i="41"/>
  <c r="N105" i="41"/>
  <c r="M105" i="41"/>
  <c r="K105" i="41"/>
  <c r="J105" i="41"/>
  <c r="F105" i="41"/>
  <c r="I105" i="41" s="1"/>
  <c r="G105" i="41"/>
  <c r="H105" i="41"/>
  <c r="N73" i="41"/>
  <c r="M73" i="41"/>
  <c r="K73" i="41"/>
  <c r="J73" i="41"/>
  <c r="F73" i="41"/>
  <c r="I73" i="41" s="1"/>
  <c r="H73" i="41"/>
  <c r="G73" i="41"/>
  <c r="N41" i="41"/>
  <c r="K41" i="41"/>
  <c r="J41" i="41"/>
  <c r="F41" i="41"/>
  <c r="L41" i="41" s="1"/>
  <c r="G41" i="41"/>
  <c r="H41" i="41"/>
  <c r="M41" i="41"/>
  <c r="N136" i="41"/>
  <c r="K136" i="41" s="1"/>
  <c r="M136" i="41"/>
  <c r="L136" i="41"/>
  <c r="I136" i="41"/>
  <c r="J136" i="41"/>
  <c r="F136" i="41"/>
  <c r="G136" i="41"/>
  <c r="N120" i="41"/>
  <c r="K120" i="41" s="1"/>
  <c r="M120" i="41"/>
  <c r="L120" i="41"/>
  <c r="I120" i="41"/>
  <c r="J120" i="41"/>
  <c r="G120" i="41" s="1"/>
  <c r="F120" i="41"/>
  <c r="N104" i="41"/>
  <c r="K104" i="41"/>
  <c r="M104" i="41"/>
  <c r="J104" i="41"/>
  <c r="F104" i="41"/>
  <c r="I104" i="41" s="1"/>
  <c r="H104" i="41"/>
  <c r="G104" i="41"/>
  <c r="N88" i="41"/>
  <c r="M88" i="41"/>
  <c r="K88" i="41"/>
  <c r="J88" i="41"/>
  <c r="F88" i="41"/>
  <c r="G88" i="41"/>
  <c r="H88" i="41"/>
  <c r="N72" i="41"/>
  <c r="M72" i="41"/>
  <c r="K72" i="41"/>
  <c r="J72" i="41"/>
  <c r="F72" i="41"/>
  <c r="I72" i="41" s="1"/>
  <c r="H72" i="41"/>
  <c r="G72" i="41"/>
  <c r="N56" i="41"/>
  <c r="M56" i="41"/>
  <c r="K56" i="41"/>
  <c r="J56" i="41"/>
  <c r="F56" i="41"/>
  <c r="I56" i="41" s="1"/>
  <c r="G56" i="41"/>
  <c r="H56" i="41"/>
  <c r="N40" i="41"/>
  <c r="M40" i="41"/>
  <c r="K40" i="41"/>
  <c r="J40" i="41"/>
  <c r="F40" i="41"/>
  <c r="H40" i="41"/>
  <c r="G40" i="41"/>
  <c r="M24" i="41"/>
  <c r="N24" i="41"/>
  <c r="K24" i="41"/>
  <c r="J24" i="41"/>
  <c r="F24" i="41"/>
  <c r="G24" i="41"/>
  <c r="H24" i="41"/>
  <c r="N125" i="41"/>
  <c r="K125" i="41" s="1"/>
  <c r="M125" i="41"/>
  <c r="L125" i="41"/>
  <c r="I125" i="41"/>
  <c r="F125" i="41"/>
  <c r="J125" i="41"/>
  <c r="G125" i="41"/>
  <c r="M93" i="41"/>
  <c r="N93" i="41"/>
  <c r="K93" i="41"/>
  <c r="F93" i="41"/>
  <c r="I93" i="41" s="1"/>
  <c r="H93" i="41"/>
  <c r="J93" i="41"/>
  <c r="G93" i="41"/>
  <c r="N61" i="41"/>
  <c r="M61" i="41"/>
  <c r="K61" i="41"/>
  <c r="F61" i="41"/>
  <c r="L61" i="41" s="1"/>
  <c r="H61" i="41"/>
  <c r="G61" i="41"/>
  <c r="J61" i="41"/>
  <c r="N29" i="41"/>
  <c r="M29" i="41"/>
  <c r="K29" i="41"/>
  <c r="F29" i="41"/>
  <c r="L29" i="41" s="1"/>
  <c r="H29" i="41"/>
  <c r="J29" i="41"/>
  <c r="G29" i="41"/>
  <c r="N131" i="41"/>
  <c r="K131" i="41" s="1"/>
  <c r="M131" i="41"/>
  <c r="L131" i="41"/>
  <c r="J131" i="41"/>
  <c r="H131" i="41"/>
  <c r="I131" i="41"/>
  <c r="G131" i="41"/>
  <c r="F131" i="41"/>
  <c r="N115" i="41"/>
  <c r="L115" i="41"/>
  <c r="K115" i="41"/>
  <c r="J115" i="41"/>
  <c r="G115" i="41" s="1"/>
  <c r="H115" i="41"/>
  <c r="I115" i="41"/>
  <c r="F115" i="41"/>
  <c r="N99" i="41"/>
  <c r="K99" i="41"/>
  <c r="M99" i="41"/>
  <c r="J99" i="41"/>
  <c r="H99" i="41"/>
  <c r="G99" i="41"/>
  <c r="F99" i="41"/>
  <c r="I99" i="41" s="1"/>
  <c r="N83" i="41"/>
  <c r="M83" i="41"/>
  <c r="K83" i="41"/>
  <c r="J83" i="41"/>
  <c r="H83" i="41"/>
  <c r="G83" i="41"/>
  <c r="F83" i="41"/>
  <c r="L83" i="41" s="1"/>
  <c r="N67" i="41"/>
  <c r="M67" i="41"/>
  <c r="K67" i="41"/>
  <c r="J67" i="41"/>
  <c r="H67" i="41"/>
  <c r="G67" i="41"/>
  <c r="F67" i="41"/>
  <c r="N51" i="41"/>
  <c r="M51" i="41"/>
  <c r="K51" i="41"/>
  <c r="J51" i="41"/>
  <c r="H51" i="41"/>
  <c r="G51" i="41"/>
  <c r="F51" i="41"/>
  <c r="I51" i="41" s="1"/>
  <c r="P51" i="41" s="1"/>
  <c r="N35" i="41"/>
  <c r="M35" i="41"/>
  <c r="K35" i="41"/>
  <c r="J35" i="41"/>
  <c r="H35" i="41"/>
  <c r="G35" i="41"/>
  <c r="F35" i="41"/>
  <c r="L35" i="41" s="1"/>
  <c r="N19" i="41"/>
  <c r="M19" i="41"/>
  <c r="K19" i="41"/>
  <c r="J19" i="41"/>
  <c r="H19" i="41"/>
  <c r="G19" i="41"/>
  <c r="F19" i="41"/>
  <c r="L19" i="41" s="1"/>
  <c r="M50" i="41"/>
  <c r="N50" i="41"/>
  <c r="K50" i="41"/>
  <c r="J50" i="41"/>
  <c r="H50" i="41"/>
  <c r="F50" i="41"/>
  <c r="L50" i="41" s="1"/>
  <c r="G50" i="41"/>
  <c r="N30" i="41"/>
  <c r="M30" i="41"/>
  <c r="K30" i="41"/>
  <c r="J30" i="41"/>
  <c r="F30" i="41"/>
  <c r="I30" i="41" s="1"/>
  <c r="G30" i="41"/>
  <c r="H30" i="41"/>
  <c r="M86" i="41"/>
  <c r="N86" i="41"/>
  <c r="J86" i="41"/>
  <c r="K86" i="41"/>
  <c r="H86" i="41"/>
  <c r="F86" i="41"/>
  <c r="G86" i="41"/>
  <c r="M22" i="41"/>
  <c r="N22" i="41"/>
  <c r="J22" i="41"/>
  <c r="K22" i="41"/>
  <c r="H22" i="41"/>
  <c r="F22" i="41"/>
  <c r="L22" i="41" s="1"/>
  <c r="G22" i="41"/>
  <c r="M34" i="41"/>
  <c r="N34" i="41"/>
  <c r="K34" i="41"/>
  <c r="J34" i="41"/>
  <c r="H34" i="41"/>
  <c r="F34" i="41"/>
  <c r="L34" i="41" s="1"/>
  <c r="Q34" i="41" s="1"/>
  <c r="G34" i="41"/>
  <c r="N46" i="41"/>
  <c r="M46" i="41"/>
  <c r="K46" i="41"/>
  <c r="J46" i="41"/>
  <c r="F46" i="41"/>
  <c r="I46" i="41" s="1"/>
  <c r="H46" i="41"/>
  <c r="G46" i="41"/>
  <c r="N106" i="41"/>
  <c r="J106" i="41"/>
  <c r="M106" i="41" s="1"/>
  <c r="K106" i="41"/>
  <c r="H106" i="41"/>
  <c r="F106" i="41"/>
  <c r="M42" i="41"/>
  <c r="N42" i="41"/>
  <c r="J42" i="41"/>
  <c r="K42" i="41"/>
  <c r="H42" i="41"/>
  <c r="F42" i="41"/>
  <c r="L42" i="41" s="1"/>
  <c r="G42" i="41"/>
  <c r="N129" i="41"/>
  <c r="H129" i="41" s="1"/>
  <c r="M129" i="41"/>
  <c r="I129" i="41"/>
  <c r="L129" i="41"/>
  <c r="K129" i="41"/>
  <c r="J129" i="41"/>
  <c r="F129" i="41"/>
  <c r="G129" i="41"/>
  <c r="N97" i="41"/>
  <c r="M97" i="41"/>
  <c r="J97" i="41"/>
  <c r="H97" i="41"/>
  <c r="F97" i="41"/>
  <c r="L97" i="41" s="1"/>
  <c r="K97" i="41"/>
  <c r="G97" i="41"/>
  <c r="N65" i="41"/>
  <c r="M65" i="41"/>
  <c r="K65" i="41"/>
  <c r="J65" i="41"/>
  <c r="H65" i="41"/>
  <c r="F65" i="41"/>
  <c r="G65" i="41"/>
  <c r="N33" i="41"/>
  <c r="M33" i="41"/>
  <c r="J33" i="41"/>
  <c r="H33" i="41"/>
  <c r="F33" i="41"/>
  <c r="G33" i="41"/>
  <c r="K33" i="41"/>
  <c r="N132" i="41"/>
  <c r="K132" i="41" s="1"/>
  <c r="L132" i="41"/>
  <c r="I132" i="41"/>
  <c r="M132" i="41"/>
  <c r="F132" i="41"/>
  <c r="G132" i="41"/>
  <c r="J132" i="41"/>
  <c r="N116" i="41"/>
  <c r="L116" i="41"/>
  <c r="K116" i="41"/>
  <c r="I116" i="41"/>
  <c r="F116" i="41"/>
  <c r="H116" i="41"/>
  <c r="J116" i="41"/>
  <c r="G116" i="41" s="1"/>
  <c r="N100" i="41"/>
  <c r="M100" i="41"/>
  <c r="K100" i="41"/>
  <c r="F100" i="41"/>
  <c r="I100" i="41" s="1"/>
  <c r="G100" i="41"/>
  <c r="J100" i="41"/>
  <c r="H100" i="41"/>
  <c r="N84" i="41"/>
  <c r="M84" i="41"/>
  <c r="K84" i="41"/>
  <c r="F84" i="41"/>
  <c r="L84" i="41" s="1"/>
  <c r="H84" i="41"/>
  <c r="G84" i="41"/>
  <c r="J84" i="41"/>
  <c r="N68" i="41"/>
  <c r="M68" i="41"/>
  <c r="K68" i="41"/>
  <c r="F68" i="41"/>
  <c r="H68" i="41"/>
  <c r="G68" i="41"/>
  <c r="J68" i="41"/>
  <c r="N52" i="41"/>
  <c r="M52" i="41"/>
  <c r="K52" i="41"/>
  <c r="F52" i="41"/>
  <c r="I52" i="41" s="1"/>
  <c r="H52" i="41"/>
  <c r="G52" i="41"/>
  <c r="J52" i="41"/>
  <c r="N36" i="41"/>
  <c r="M36" i="41"/>
  <c r="K36" i="41"/>
  <c r="F36" i="41"/>
  <c r="I36" i="41" s="1"/>
  <c r="G36" i="41"/>
  <c r="J36" i="41"/>
  <c r="H36" i="41"/>
  <c r="N20" i="41"/>
  <c r="M20" i="41"/>
  <c r="K20" i="41"/>
  <c r="F20" i="41"/>
  <c r="L20" i="41" s="1"/>
  <c r="H20" i="41"/>
  <c r="G20" i="41"/>
  <c r="J20" i="41"/>
  <c r="N117" i="41"/>
  <c r="L117" i="41"/>
  <c r="K117" i="41"/>
  <c r="H117" i="41"/>
  <c r="F117" i="41"/>
  <c r="I117" i="41"/>
  <c r="J117" i="41"/>
  <c r="G117" i="41" s="1"/>
  <c r="N85" i="41"/>
  <c r="M85" i="41"/>
  <c r="K85" i="41"/>
  <c r="H85" i="41"/>
  <c r="F85" i="41"/>
  <c r="I85" i="41" s="1"/>
  <c r="G85" i="41"/>
  <c r="J85" i="41"/>
  <c r="N53" i="41"/>
  <c r="M53" i="41"/>
  <c r="K53" i="41"/>
  <c r="H53" i="41"/>
  <c r="F53" i="41"/>
  <c r="I53" i="41" s="1"/>
  <c r="G53" i="41"/>
  <c r="J53" i="41"/>
  <c r="N21" i="41"/>
  <c r="M21" i="41"/>
  <c r="K21" i="41"/>
  <c r="H21" i="41"/>
  <c r="F21" i="41"/>
  <c r="G21" i="41"/>
  <c r="J21" i="41"/>
  <c r="N127" i="41"/>
  <c r="K127" i="41" s="1"/>
  <c r="L127" i="41"/>
  <c r="M127" i="41"/>
  <c r="J127" i="41"/>
  <c r="H127" i="41"/>
  <c r="G127" i="41"/>
  <c r="F127" i="41"/>
  <c r="I127" i="41"/>
  <c r="N111" i="41"/>
  <c r="L111" i="41"/>
  <c r="J111" i="41"/>
  <c r="M111" i="41" s="1"/>
  <c r="H111" i="41"/>
  <c r="K111" i="41"/>
  <c r="I111" i="41"/>
  <c r="G111" i="41"/>
  <c r="F111" i="41"/>
  <c r="N95" i="41"/>
  <c r="M95" i="41"/>
  <c r="K95" i="41"/>
  <c r="J95" i="41"/>
  <c r="H95" i="41"/>
  <c r="G95" i="41"/>
  <c r="F95" i="41"/>
  <c r="I95" i="41" s="1"/>
  <c r="N79" i="41"/>
  <c r="M79" i="41"/>
  <c r="J79" i="41"/>
  <c r="H79" i="41"/>
  <c r="G79" i="41"/>
  <c r="K79" i="41"/>
  <c r="F79" i="41"/>
  <c r="L79" i="41" s="1"/>
  <c r="N63" i="41"/>
  <c r="M63" i="41"/>
  <c r="K63" i="41"/>
  <c r="J63" i="41"/>
  <c r="H63" i="41"/>
  <c r="G63" i="41"/>
  <c r="F63" i="41"/>
  <c r="L63" i="41" s="1"/>
  <c r="N47" i="41"/>
  <c r="M47" i="41"/>
  <c r="J47" i="41"/>
  <c r="H47" i="41"/>
  <c r="K47" i="41"/>
  <c r="G47" i="41"/>
  <c r="F47" i="41"/>
  <c r="N31" i="41"/>
  <c r="M31" i="41"/>
  <c r="K31" i="41"/>
  <c r="J31" i="41"/>
  <c r="H31" i="41"/>
  <c r="G31" i="41"/>
  <c r="F31" i="41"/>
  <c r="I31" i="41" s="1"/>
  <c r="N15" i="41"/>
  <c r="M15" i="41"/>
  <c r="J15" i="41"/>
  <c r="H15" i="41"/>
  <c r="G15" i="41"/>
  <c r="K15" i="41"/>
  <c r="F15" i="41"/>
  <c r="I15" i="41" s="1"/>
  <c r="M18" i="41"/>
  <c r="N18" i="41"/>
  <c r="K18" i="41"/>
  <c r="J18" i="41"/>
  <c r="H18" i="41"/>
  <c r="F18" i="41"/>
  <c r="L18" i="41" s="1"/>
  <c r="G18" i="41"/>
  <c r="M134" i="41"/>
  <c r="N134" i="41"/>
  <c r="H134" i="41" s="1"/>
  <c r="L134" i="41"/>
  <c r="I134" i="41"/>
  <c r="J134" i="41"/>
  <c r="F134" i="41"/>
  <c r="G134" i="41"/>
  <c r="M70" i="41"/>
  <c r="N70" i="41"/>
  <c r="K70" i="41"/>
  <c r="J70" i="41"/>
  <c r="H70" i="41"/>
  <c r="F70" i="41"/>
  <c r="G70" i="41"/>
  <c r="N114" i="41"/>
  <c r="K114" i="41"/>
  <c r="L114" i="41"/>
  <c r="J114" i="41"/>
  <c r="M114" i="41" s="1"/>
  <c r="I114" i="41"/>
  <c r="H114" i="41"/>
  <c r="F114" i="41"/>
  <c r="G114" i="41"/>
  <c r="N126" i="41"/>
  <c r="K126" i="41" s="1"/>
  <c r="M126" i="41"/>
  <c r="L126" i="41"/>
  <c r="J126" i="41"/>
  <c r="F126" i="41"/>
  <c r="G126" i="41"/>
  <c r="I126" i="41"/>
  <c r="N14" i="41"/>
  <c r="M14" i="41"/>
  <c r="K14" i="41"/>
  <c r="J14" i="41"/>
  <c r="F14" i="41"/>
  <c r="I14" i="41" s="1"/>
  <c r="G14" i="41"/>
  <c r="H14" i="41"/>
  <c r="M90" i="41"/>
  <c r="N90" i="41"/>
  <c r="J90" i="41"/>
  <c r="H90" i="41"/>
  <c r="K90" i="41"/>
  <c r="G90" i="41"/>
  <c r="F90" i="41"/>
  <c r="L90" i="41" s="1"/>
  <c r="M26" i="41"/>
  <c r="N26" i="41"/>
  <c r="J26" i="41"/>
  <c r="H26" i="41"/>
  <c r="K26" i="41"/>
  <c r="F26" i="41"/>
  <c r="G26" i="41"/>
  <c r="N121" i="41"/>
  <c r="K121" i="41" s="1"/>
  <c r="M121" i="41"/>
  <c r="L121" i="41"/>
  <c r="I121" i="41"/>
  <c r="J121" i="41"/>
  <c r="G121" i="41" s="1"/>
  <c r="F121" i="41"/>
  <c r="N89" i="41"/>
  <c r="M89" i="41"/>
  <c r="K89" i="41"/>
  <c r="J89" i="41"/>
  <c r="F89" i="41"/>
  <c r="L89" i="41" s="1"/>
  <c r="H89" i="41"/>
  <c r="G89" i="41"/>
  <c r="N57" i="41"/>
  <c r="M57" i="41"/>
  <c r="K57" i="41"/>
  <c r="J57" i="41"/>
  <c r="F57" i="41"/>
  <c r="L57" i="41" s="1"/>
  <c r="G57" i="41"/>
  <c r="H57" i="41"/>
  <c r="N25" i="41"/>
  <c r="M25" i="41"/>
  <c r="K25" i="41"/>
  <c r="J25" i="41"/>
  <c r="F25" i="41"/>
  <c r="G25" i="41"/>
  <c r="H25" i="41"/>
  <c r="N128" i="41"/>
  <c r="K128" i="41" s="1"/>
  <c r="M128" i="41"/>
  <c r="L128" i="41"/>
  <c r="I128" i="41"/>
  <c r="J128" i="41"/>
  <c r="F128" i="41"/>
  <c r="G128" i="41"/>
  <c r="N112" i="41"/>
  <c r="L112" i="41"/>
  <c r="K112" i="41"/>
  <c r="I112" i="41"/>
  <c r="J112" i="41"/>
  <c r="M112" i="41" s="1"/>
  <c r="H112" i="41"/>
  <c r="F112" i="41"/>
  <c r="N96" i="41"/>
  <c r="M96" i="41"/>
  <c r="K96" i="41"/>
  <c r="J96" i="41"/>
  <c r="H96" i="41"/>
  <c r="F96" i="41"/>
  <c r="G96" i="41"/>
  <c r="N80" i="41"/>
  <c r="M80" i="41"/>
  <c r="K80" i="41"/>
  <c r="J80" i="41"/>
  <c r="H80" i="41"/>
  <c r="F80" i="41"/>
  <c r="L80" i="41" s="1"/>
  <c r="G80" i="41"/>
  <c r="M64" i="41"/>
  <c r="N64" i="41"/>
  <c r="K64" i="41"/>
  <c r="J64" i="41"/>
  <c r="H64" i="41"/>
  <c r="F64" i="41"/>
  <c r="I64" i="41" s="1"/>
  <c r="G64" i="41"/>
  <c r="N48" i="41"/>
  <c r="M48" i="41"/>
  <c r="K48" i="41"/>
  <c r="J48" i="41"/>
  <c r="H48" i="41"/>
  <c r="F48" i="41"/>
  <c r="I48" i="41" s="1"/>
  <c r="G48" i="41"/>
  <c r="N32" i="41"/>
  <c r="M32" i="41"/>
  <c r="K32" i="41"/>
  <c r="J32" i="41"/>
  <c r="H32" i="41"/>
  <c r="F32" i="41"/>
  <c r="G32" i="41"/>
  <c r="N16" i="41"/>
  <c r="M16" i="41"/>
  <c r="K16" i="41"/>
  <c r="J16" i="41"/>
  <c r="H16" i="41"/>
  <c r="F16" i="41"/>
  <c r="L16" i="41" s="1"/>
  <c r="G16" i="41"/>
  <c r="N109" i="41"/>
  <c r="L109" i="41"/>
  <c r="K109" i="41"/>
  <c r="I109" i="41"/>
  <c r="F109" i="41"/>
  <c r="J109" i="41"/>
  <c r="G109" i="41" s="1"/>
  <c r="H109" i="41"/>
  <c r="N77" i="41"/>
  <c r="M77" i="41"/>
  <c r="K77" i="41"/>
  <c r="F77" i="41"/>
  <c r="I77" i="41" s="1"/>
  <c r="G77" i="41"/>
  <c r="J77" i="41"/>
  <c r="H77" i="41"/>
  <c r="N45" i="41"/>
  <c r="M45" i="41"/>
  <c r="K45" i="41"/>
  <c r="F45" i="41"/>
  <c r="I45" i="41" s="1"/>
  <c r="J45" i="41"/>
  <c r="H45" i="41"/>
  <c r="G45" i="41"/>
  <c r="N139" i="41"/>
  <c r="K139" i="41" s="1"/>
  <c r="L139" i="41"/>
  <c r="M139" i="41"/>
  <c r="I139" i="41"/>
  <c r="J139" i="41"/>
  <c r="G139" i="41"/>
  <c r="F139" i="41"/>
  <c r="N123" i="41"/>
  <c r="K123" i="41" s="1"/>
  <c r="L123" i="41"/>
  <c r="I123" i="41"/>
  <c r="J123" i="41"/>
  <c r="M123" i="41" s="1"/>
  <c r="F123" i="41"/>
  <c r="N107" i="41"/>
  <c r="L107" i="41"/>
  <c r="I107" i="41"/>
  <c r="J107" i="41"/>
  <c r="G107" i="41" s="1"/>
  <c r="H107" i="41"/>
  <c r="K107" i="41"/>
  <c r="F107" i="41"/>
  <c r="N91" i="41"/>
  <c r="M91" i="41"/>
  <c r="K91" i="41"/>
  <c r="J91" i="41"/>
  <c r="H91" i="41"/>
  <c r="G91" i="41"/>
  <c r="F91" i="41"/>
  <c r="L91" i="41" s="1"/>
  <c r="N75" i="41"/>
  <c r="M75" i="41"/>
  <c r="J75" i="41"/>
  <c r="H75" i="41"/>
  <c r="G75" i="41"/>
  <c r="K75" i="41"/>
  <c r="F75" i="41"/>
  <c r="I75" i="41" s="1"/>
  <c r="N59" i="41"/>
  <c r="M59" i="41"/>
  <c r="K59" i="41"/>
  <c r="J59" i="41"/>
  <c r="H59" i="41"/>
  <c r="G59" i="41"/>
  <c r="F59" i="41"/>
  <c r="N43" i="41"/>
  <c r="M43" i="41"/>
  <c r="J43" i="41"/>
  <c r="H43" i="41"/>
  <c r="K43" i="41"/>
  <c r="G43" i="41"/>
  <c r="F43" i="41"/>
  <c r="N27" i="41"/>
  <c r="M27" i="41"/>
  <c r="K27" i="41"/>
  <c r="J27" i="41"/>
  <c r="H27" i="41"/>
  <c r="G27" i="41"/>
  <c r="F27" i="41"/>
  <c r="I27" i="41" s="1"/>
  <c r="N110" i="41"/>
  <c r="L110" i="41"/>
  <c r="K110" i="41"/>
  <c r="J110" i="41"/>
  <c r="M110" i="41" s="1"/>
  <c r="I110" i="41"/>
  <c r="F110" i="41"/>
  <c r="H110" i="41"/>
  <c r="G110" i="41"/>
  <c r="M54" i="41"/>
  <c r="N54" i="41"/>
  <c r="J54" i="41"/>
  <c r="H54" i="41"/>
  <c r="K54" i="41"/>
  <c r="F54" i="41"/>
  <c r="L54" i="41" s="1"/>
  <c r="G54" i="41"/>
  <c r="M138" i="41"/>
  <c r="N138" i="41"/>
  <c r="K138" i="41" s="1"/>
  <c r="L138" i="41"/>
  <c r="J138" i="41"/>
  <c r="I138" i="41"/>
  <c r="F138" i="41"/>
  <c r="G138" i="41"/>
  <c r="M13" i="41"/>
  <c r="K13" i="41"/>
  <c r="N13" i="41"/>
  <c r="H13" i="41"/>
  <c r="G13" i="41"/>
  <c r="J13" i="41"/>
  <c r="F13" i="41"/>
  <c r="M81" i="41"/>
  <c r="N81" i="41"/>
  <c r="K81" i="41"/>
  <c r="J81" i="41"/>
  <c r="H81" i="41"/>
  <c r="F81" i="41"/>
  <c r="G81" i="41"/>
  <c r="N124" i="41"/>
  <c r="K124" i="41" s="1"/>
  <c r="L124" i="41"/>
  <c r="I124" i="41"/>
  <c r="F124" i="41"/>
  <c r="J124" i="41"/>
  <c r="G124" i="41" s="1"/>
  <c r="N28" i="41"/>
  <c r="M28" i="41"/>
  <c r="K28" i="41"/>
  <c r="F28" i="41"/>
  <c r="I28" i="41" s="1"/>
  <c r="H28" i="41"/>
  <c r="J28" i="41"/>
  <c r="G28" i="41"/>
  <c r="H138" i="41" l="1"/>
  <c r="P27" i="41"/>
  <c r="Q91" i="41"/>
  <c r="L15" i="41"/>
  <c r="Q15" i="41" s="1"/>
  <c r="P95" i="41"/>
  <c r="P53" i="41"/>
  <c r="Q29" i="41"/>
  <c r="Q23" i="41"/>
  <c r="Q90" i="41"/>
  <c r="I63" i="41"/>
  <c r="P63" i="41" s="1"/>
  <c r="Q79" i="41"/>
  <c r="G112" i="41"/>
  <c r="O112" i="41" s="1"/>
  <c r="P82" i="41"/>
  <c r="I23" i="41"/>
  <c r="P23" i="41" s="1"/>
  <c r="L75" i="41"/>
  <c r="Q75" i="41" s="1"/>
  <c r="L45" i="41"/>
  <c r="Q45" i="41" s="1"/>
  <c r="P48" i="41"/>
  <c r="O25" i="41"/>
  <c r="Q20" i="41"/>
  <c r="P116" i="41"/>
  <c r="G106" i="41"/>
  <c r="P93" i="41"/>
  <c r="P104" i="41"/>
  <c r="P105" i="41"/>
  <c r="Q58" i="41"/>
  <c r="Q122" i="41"/>
  <c r="Q87" i="41"/>
  <c r="M124" i="41"/>
  <c r="O106" i="41"/>
  <c r="P39" i="41"/>
  <c r="G123" i="41"/>
  <c r="H139" i="41"/>
  <c r="O139" i="41" s="1"/>
  <c r="I89" i="41"/>
  <c r="L36" i="41"/>
  <c r="Q36" i="41" s="1"/>
  <c r="Q61" i="41"/>
  <c r="O71" i="41"/>
  <c r="O26" i="41"/>
  <c r="O70" i="41"/>
  <c r="L95" i="41"/>
  <c r="Q95" i="41" s="1"/>
  <c r="I61" i="41"/>
  <c r="O88" i="41"/>
  <c r="P73" i="41"/>
  <c r="P45" i="41"/>
  <c r="P77" i="41"/>
  <c r="Q16" i="41"/>
  <c r="Q80" i="41"/>
  <c r="I26" i="41"/>
  <c r="P26" i="41" s="1"/>
  <c r="L26" i="41"/>
  <c r="Q26" i="41" s="1"/>
  <c r="P15" i="41"/>
  <c r="P31" i="41"/>
  <c r="Q132" i="41"/>
  <c r="O33" i="41"/>
  <c r="Q35" i="41"/>
  <c r="L56" i="41"/>
  <c r="Q56" i="41" s="1"/>
  <c r="H122" i="41"/>
  <c r="O122" i="41" s="1"/>
  <c r="O55" i="41"/>
  <c r="O98" i="41"/>
  <c r="Q130" i="41"/>
  <c r="O43" i="41"/>
  <c r="I90" i="41"/>
  <c r="P90" i="41" s="1"/>
  <c r="I18" i="41"/>
  <c r="I79" i="41"/>
  <c r="P79" i="41" s="1"/>
  <c r="M117" i="41"/>
  <c r="Q117" i="41" s="1"/>
  <c r="P52" i="41"/>
  <c r="L100" i="41"/>
  <c r="Q100" i="41" s="1"/>
  <c r="Q42" i="41"/>
  <c r="Q22" i="41"/>
  <c r="P99" i="41"/>
  <c r="L73" i="41"/>
  <c r="Q73" i="41" s="1"/>
  <c r="O66" i="41"/>
  <c r="Q38" i="41"/>
  <c r="Q49" i="41"/>
  <c r="O13" i="41"/>
  <c r="Q110" i="41"/>
  <c r="O32" i="41"/>
  <c r="O96" i="41"/>
  <c r="P89" i="41"/>
  <c r="O47" i="41"/>
  <c r="Q127" i="41"/>
  <c r="I34" i="41"/>
  <c r="P34" i="41" s="1"/>
  <c r="I50" i="41"/>
  <c r="P50" i="41" s="1"/>
  <c r="O24" i="41"/>
  <c r="Q41" i="41"/>
  <c r="L13" i="41"/>
  <c r="Q13" i="41" s="1"/>
  <c r="P110" i="41"/>
  <c r="O109" i="41"/>
  <c r="M109" i="41"/>
  <c r="Q109" i="41" s="1"/>
  <c r="L64" i="41"/>
  <c r="Q64" i="41" s="1"/>
  <c r="H121" i="41"/>
  <c r="O121" i="41" s="1"/>
  <c r="K134" i="41"/>
  <c r="P134" i="41" s="1"/>
  <c r="L31" i="41"/>
  <c r="Q31" i="41" s="1"/>
  <c r="O68" i="41"/>
  <c r="H132" i="41"/>
  <c r="O132" i="41" s="1"/>
  <c r="O65" i="41"/>
  <c r="I19" i="41"/>
  <c r="P19" i="41" s="1"/>
  <c r="O51" i="41"/>
  <c r="L105" i="41"/>
  <c r="Q105" i="41" s="1"/>
  <c r="K133" i="41"/>
  <c r="P133" i="41" s="1"/>
  <c r="L39" i="41"/>
  <c r="Q39" i="41" s="1"/>
  <c r="L37" i="41"/>
  <c r="Q37" i="41" s="1"/>
  <c r="L74" i="41"/>
  <c r="Q74" i="41" s="1"/>
  <c r="M118" i="41"/>
  <c r="Q118" i="41" s="1"/>
  <c r="O110" i="41"/>
  <c r="Q57" i="41"/>
  <c r="O21" i="41"/>
  <c r="O86" i="41"/>
  <c r="P56" i="41"/>
  <c r="H120" i="41"/>
  <c r="O120" i="41" s="1"/>
  <c r="O102" i="41"/>
  <c r="P74" i="41"/>
  <c r="P28" i="41"/>
  <c r="I13" i="41"/>
  <c r="O59" i="41"/>
  <c r="P109" i="41"/>
  <c r="P112" i="41"/>
  <c r="O111" i="41"/>
  <c r="L66" i="41"/>
  <c r="Q66" i="41" s="1"/>
  <c r="O82" i="41"/>
  <c r="O92" i="41"/>
  <c r="O107" i="41"/>
  <c r="O117" i="41"/>
  <c r="I33" i="41"/>
  <c r="P33" i="41" s="1"/>
  <c r="L65" i="41"/>
  <c r="Q65" i="41" s="1"/>
  <c r="O115" i="41"/>
  <c r="L24" i="41"/>
  <c r="Q24" i="41" s="1"/>
  <c r="L88" i="41"/>
  <c r="Q88" i="41" s="1"/>
  <c r="I98" i="41"/>
  <c r="P98" i="41" s="1"/>
  <c r="P13" i="41"/>
  <c r="P107" i="41"/>
  <c r="O48" i="41"/>
  <c r="P64" i="41"/>
  <c r="L96" i="41"/>
  <c r="Q96" i="41" s="1"/>
  <c r="P128" i="41"/>
  <c r="O57" i="41"/>
  <c r="Q89" i="41"/>
  <c r="P121" i="41"/>
  <c r="P126" i="41"/>
  <c r="P114" i="41"/>
  <c r="L70" i="41"/>
  <c r="Q70" i="41" s="1"/>
  <c r="O134" i="41"/>
  <c r="Q18" i="41"/>
  <c r="P127" i="41"/>
  <c r="O53" i="41"/>
  <c r="L53" i="41"/>
  <c r="Q53" i="41" s="1"/>
  <c r="P85" i="41"/>
  <c r="O20" i="41"/>
  <c r="I68" i="41"/>
  <c r="P68" i="41" s="1"/>
  <c r="O84" i="41"/>
  <c r="I65" i="41"/>
  <c r="P65" i="41" s="1"/>
  <c r="Q50" i="41"/>
  <c r="Q19" i="41"/>
  <c r="O67" i="41"/>
  <c r="Q83" i="41"/>
  <c r="O131" i="41"/>
  <c r="O29" i="41"/>
  <c r="O40" i="41"/>
  <c r="O41" i="41"/>
  <c r="P62" i="41"/>
  <c r="L102" i="41"/>
  <c r="Q102" i="41" s="1"/>
  <c r="I71" i="41"/>
  <c r="P71" i="41" s="1"/>
  <c r="O44" i="41"/>
  <c r="I17" i="41"/>
  <c r="P17" i="41" s="1"/>
  <c r="O28" i="41"/>
  <c r="H124" i="41"/>
  <c r="O124" i="41" s="1"/>
  <c r="Q124" i="41"/>
  <c r="O81" i="41"/>
  <c r="I81" i="41"/>
  <c r="P81" i="41" s="1"/>
  <c r="Q54" i="41"/>
  <c r="O27" i="41"/>
  <c r="L59" i="41"/>
  <c r="Q59" i="41" s="1"/>
  <c r="P75" i="41"/>
  <c r="O91" i="41"/>
  <c r="I91" i="41"/>
  <c r="P91" i="41" s="1"/>
  <c r="M107" i="41"/>
  <c r="Q107" i="41" s="1"/>
  <c r="H123" i="41"/>
  <c r="Q123" i="41"/>
  <c r="P139" i="41"/>
  <c r="O77" i="41"/>
  <c r="O16" i="41"/>
  <c r="I32" i="41"/>
  <c r="P32" i="41" s="1"/>
  <c r="O80" i="41"/>
  <c r="I96" i="41"/>
  <c r="P96" i="41" s="1"/>
  <c r="Q112" i="41"/>
  <c r="H128" i="41"/>
  <c r="O128" i="41" s="1"/>
  <c r="Q128" i="41"/>
  <c r="L25" i="41"/>
  <c r="Q25" i="41" s="1"/>
  <c r="I57" i="41"/>
  <c r="P57" i="41" s="1"/>
  <c r="O90" i="41"/>
  <c r="P14" i="41"/>
  <c r="Q126" i="41"/>
  <c r="O114" i="41"/>
  <c r="Q114" i="41"/>
  <c r="I70" i="41"/>
  <c r="P70" i="41" s="1"/>
  <c r="P18" i="41"/>
  <c r="O31" i="41"/>
  <c r="L47" i="41"/>
  <c r="Q47" i="41" s="1"/>
  <c r="Q63" i="41"/>
  <c r="O95" i="41"/>
  <c r="Q111" i="41"/>
  <c r="I21" i="41"/>
  <c r="P21" i="41" s="1"/>
  <c r="O85" i="41"/>
  <c r="P117" i="41"/>
  <c r="P36" i="41"/>
  <c r="O52" i="41"/>
  <c r="L68" i="41"/>
  <c r="Q68" i="41" s="1"/>
  <c r="P100" i="41"/>
  <c r="O116" i="41"/>
  <c r="M116" i="41"/>
  <c r="Q116" i="41" s="1"/>
  <c r="L33" i="41"/>
  <c r="Q33" i="41" s="1"/>
  <c r="P129" i="41"/>
  <c r="O42" i="41"/>
  <c r="I42" i="41"/>
  <c r="P42" i="41" s="1"/>
  <c r="I106" i="41"/>
  <c r="P106" i="41" s="1"/>
  <c r="P46" i="41"/>
  <c r="O22" i="41"/>
  <c r="I22" i="41"/>
  <c r="P22" i="41" s="1"/>
  <c r="O30" i="41"/>
  <c r="O35" i="41"/>
  <c r="I35" i="41"/>
  <c r="P35" i="41" s="1"/>
  <c r="I67" i="41"/>
  <c r="P67" i="41" s="1"/>
  <c r="L67" i="41"/>
  <c r="Q67" i="41" s="1"/>
  <c r="O83" i="41"/>
  <c r="O99" i="41"/>
  <c r="M115" i="41"/>
  <c r="Q115" i="41" s="1"/>
  <c r="P131" i="41"/>
  <c r="Q131" i="41"/>
  <c r="I29" i="41"/>
  <c r="P29" i="41" s="1"/>
  <c r="P61" i="41"/>
  <c r="O93" i="41"/>
  <c r="H125" i="41"/>
  <c r="O125" i="41" s="1"/>
  <c r="Q125" i="41"/>
  <c r="I40" i="41"/>
  <c r="P40" i="41" s="1"/>
  <c r="O72" i="41"/>
  <c r="L72" i="41"/>
  <c r="Q72" i="41" s="1"/>
  <c r="Q136" i="41"/>
  <c r="I41" i="41"/>
  <c r="P41" i="41" s="1"/>
  <c r="O105" i="41"/>
  <c r="O133" i="41"/>
  <c r="Q133" i="41"/>
  <c r="O62" i="41"/>
  <c r="O38" i="41"/>
  <c r="I38" i="41"/>
  <c r="P38" i="41" s="1"/>
  <c r="I102" i="41"/>
  <c r="P102" i="41" s="1"/>
  <c r="P78" i="41"/>
  <c r="O39" i="41"/>
  <c r="L71" i="41"/>
  <c r="Q71" i="41" s="1"/>
  <c r="O103" i="41"/>
  <c r="I103" i="41"/>
  <c r="P103" i="41" s="1"/>
  <c r="H135" i="41"/>
  <c r="O135" i="41" s="1"/>
  <c r="Q135" i="41"/>
  <c r="I37" i="41"/>
  <c r="P37" i="41" s="1"/>
  <c r="O101" i="41"/>
  <c r="K137" i="41"/>
  <c r="P137" i="41" s="1"/>
  <c r="P60" i="41"/>
  <c r="O76" i="41"/>
  <c r="L92" i="41"/>
  <c r="Q92" i="41" s="1"/>
  <c r="L17" i="41"/>
  <c r="Q17" i="41" s="1"/>
  <c r="O113" i="41"/>
  <c r="O118" i="41"/>
  <c r="O130" i="41"/>
  <c r="L21" i="41"/>
  <c r="Q21" i="41" s="1"/>
  <c r="I86" i="41"/>
  <c r="P86" i="41" s="1"/>
  <c r="P30" i="41"/>
  <c r="P120" i="41"/>
  <c r="I55" i="41"/>
  <c r="P55" i="41" s="1"/>
  <c r="O119" i="41"/>
  <c r="O137" i="41"/>
  <c r="P124" i="41"/>
  <c r="O138" i="41"/>
  <c r="I43" i="41"/>
  <c r="P43" i="41" s="1"/>
  <c r="I59" i="41"/>
  <c r="P59" i="41" s="1"/>
  <c r="P123" i="41"/>
  <c r="Q139" i="41"/>
  <c r="Q84" i="41"/>
  <c r="Q97" i="41"/>
  <c r="L106" i="41"/>
  <c r="Q106" i="41" s="1"/>
  <c r="L86" i="41"/>
  <c r="Q86" i="41" s="1"/>
  <c r="P125" i="41"/>
  <c r="L40" i="41"/>
  <c r="Q40" i="41" s="1"/>
  <c r="P72" i="41"/>
  <c r="O104" i="41"/>
  <c r="P136" i="41"/>
  <c r="I66" i="41"/>
  <c r="P66" i="41" s="1"/>
  <c r="K119" i="41"/>
  <c r="P119" i="41" s="1"/>
  <c r="P135" i="41"/>
  <c r="O69" i="41"/>
  <c r="I92" i="41"/>
  <c r="P92" i="41" s="1"/>
  <c r="O108" i="41"/>
  <c r="M113" i="41"/>
  <c r="Q113" i="41" s="1"/>
  <c r="O94" i="41"/>
  <c r="L94" i="41"/>
  <c r="Q94" i="41" s="1"/>
  <c r="L28" i="41"/>
  <c r="Q28" i="41" s="1"/>
  <c r="L81" i="41"/>
  <c r="Q81" i="41" s="1"/>
  <c r="P138" i="41"/>
  <c r="Q138" i="41"/>
  <c r="O54" i="41"/>
  <c r="I54" i="41"/>
  <c r="P54" i="41" s="1"/>
  <c r="L27" i="41"/>
  <c r="Q27" i="41" s="1"/>
  <c r="L43" i="41"/>
  <c r="Q43" i="41" s="1"/>
  <c r="O75" i="41"/>
  <c r="O45" i="41"/>
  <c r="L77" i="41"/>
  <c r="Q77" i="41" s="1"/>
  <c r="I16" i="41"/>
  <c r="P16" i="41" s="1"/>
  <c r="L32" i="41"/>
  <c r="Q32" i="41" s="1"/>
  <c r="L48" i="41"/>
  <c r="Q48" i="41" s="1"/>
  <c r="O64" i="41"/>
  <c r="I80" i="41"/>
  <c r="P80" i="41" s="1"/>
  <c r="I25" i="41"/>
  <c r="P25" i="41" s="1"/>
  <c r="O89" i="41"/>
  <c r="Q121" i="41"/>
  <c r="O14" i="41"/>
  <c r="L14" i="41"/>
  <c r="Q14" i="41" s="1"/>
  <c r="N2" i="41" s="1"/>
  <c r="H126" i="41"/>
  <c r="O126" i="41" s="1"/>
  <c r="Q134" i="41"/>
  <c r="O18" i="41"/>
  <c r="O15" i="41"/>
  <c r="I47" i="41"/>
  <c r="P47" i="41" s="1"/>
  <c r="O63" i="41"/>
  <c r="O79" i="41"/>
  <c r="P111" i="41"/>
  <c r="O127" i="41"/>
  <c r="L85" i="41"/>
  <c r="Q85" i="41" s="1"/>
  <c r="I20" i="41"/>
  <c r="P20" i="41" s="1"/>
  <c r="O36" i="41"/>
  <c r="L52" i="41"/>
  <c r="Q52" i="41" s="1"/>
  <c r="I84" i="41"/>
  <c r="P84" i="41" s="1"/>
  <c r="O100" i="41"/>
  <c r="P132" i="41"/>
  <c r="O97" i="41"/>
  <c r="I97" i="41"/>
  <c r="P97" i="41" s="1"/>
  <c r="O129" i="41"/>
  <c r="Q129" i="41"/>
  <c r="O46" i="41"/>
  <c r="L46" i="41"/>
  <c r="Q46" i="41" s="1"/>
  <c r="O34" i="41"/>
  <c r="L30" i="41"/>
  <c r="Q30" i="41" s="1"/>
  <c r="O50" i="41"/>
  <c r="O19" i="41"/>
  <c r="L51" i="41"/>
  <c r="Q51" i="41" s="1"/>
  <c r="I83" i="41"/>
  <c r="P83" i="41" s="1"/>
  <c r="L99" i="41"/>
  <c r="Q99" i="41" s="1"/>
  <c r="P115" i="41"/>
  <c r="O61" i="41"/>
  <c r="L93" i="41"/>
  <c r="Q93" i="41" s="1"/>
  <c r="I24" i="41"/>
  <c r="P24" i="41" s="1"/>
  <c r="O56" i="41"/>
  <c r="I88" i="41"/>
  <c r="P88" i="41" s="1"/>
  <c r="L104" i="41"/>
  <c r="Q104" i="41" s="1"/>
  <c r="Q120" i="41"/>
  <c r="H136" i="41"/>
  <c r="O136" i="41" s="1"/>
  <c r="O73" i="41"/>
  <c r="O58" i="41"/>
  <c r="P122" i="41"/>
  <c r="L62" i="41"/>
  <c r="Q62" i="41" s="1"/>
  <c r="O78" i="41"/>
  <c r="L78" i="41"/>
  <c r="Q78" i="41" s="1"/>
  <c r="L82" i="41"/>
  <c r="Q82" i="41" s="1"/>
  <c r="O23" i="41"/>
  <c r="L55" i="41"/>
  <c r="Q55" i="41" s="1"/>
  <c r="O87" i="41"/>
  <c r="I87" i="41"/>
  <c r="P87" i="41" s="1"/>
  <c r="Q119" i="41"/>
  <c r="I69" i="41"/>
  <c r="P69" i="41" s="1"/>
  <c r="L69" i="41"/>
  <c r="Q69" i="41" s="1"/>
  <c r="L101" i="41"/>
  <c r="Q101" i="41" s="1"/>
  <c r="Q137" i="41"/>
  <c r="I44" i="41"/>
  <c r="P44" i="41" s="1"/>
  <c r="O60" i="41"/>
  <c r="L76" i="41"/>
  <c r="Q76" i="41" s="1"/>
  <c r="P108" i="41"/>
  <c r="O49" i="41"/>
  <c r="I49" i="41"/>
  <c r="P49" i="41" s="1"/>
  <c r="P113" i="41"/>
  <c r="O74" i="41"/>
  <c r="I94" i="41"/>
  <c r="P94" i="41" s="1"/>
  <c r="L98" i="41"/>
  <c r="Q98" i="41" s="1"/>
  <c r="P118" i="41"/>
  <c r="P130" i="41"/>
  <c r="L4" i="41" l="1"/>
  <c r="N6" i="41"/>
  <c r="M6" i="41"/>
  <c r="O123" i="41"/>
  <c r="M3" i="41"/>
  <c r="M5" i="41"/>
  <c r="L7" i="41"/>
  <c r="M4" i="41"/>
  <c r="L6" i="41"/>
  <c r="L3" i="41"/>
  <c r="N3" i="41"/>
  <c r="M7" i="41"/>
  <c r="M2" i="41"/>
  <c r="N5" i="41"/>
  <c r="N7" i="41"/>
  <c r="L2" i="41"/>
  <c r="N4" i="41"/>
  <c r="L5" i="41"/>
</calcChain>
</file>

<file path=xl/sharedStrings.xml><?xml version="1.0" encoding="utf-8"?>
<sst xmlns="http://schemas.openxmlformats.org/spreadsheetml/2006/main" count="88" uniqueCount="63">
  <si>
    <t>PGA</t>
  </si>
  <si>
    <t>PGV</t>
  </si>
  <si>
    <t>PGD</t>
  </si>
  <si>
    <t>T5</t>
  </si>
  <si>
    <t>T6</t>
  </si>
  <si>
    <t>REAL</t>
  </si>
  <si>
    <t>T</t>
  </si>
  <si>
    <t>[s]</t>
  </si>
  <si>
    <t>Sa(T)</t>
  </si>
  <si>
    <t>[g]</t>
  </si>
  <si>
    <t>αA</t>
  </si>
  <si>
    <t>AMPLIFICATION FACTORS</t>
  </si>
  <si>
    <t>αV</t>
  </si>
  <si>
    <t>αD</t>
  </si>
  <si>
    <t>ζ</t>
  </si>
  <si>
    <t>αA,h</t>
  </si>
  <si>
    <t>αV,h</t>
  </si>
  <si>
    <t>αD,h</t>
  </si>
  <si>
    <t>αA,v</t>
  </si>
  <si>
    <t>αV,v</t>
  </si>
  <si>
    <t>αD,v</t>
  </si>
  <si>
    <t>CONTROL PERIODS</t>
  </si>
  <si>
    <t>[m/s2]</t>
  </si>
  <si>
    <t>[m/s]</t>
  </si>
  <si>
    <t>[m]</t>
  </si>
  <si>
    <t>Direction</t>
  </si>
  <si>
    <t>[H/V]</t>
  </si>
  <si>
    <t>H</t>
  </si>
  <si>
    <t>V</t>
  </si>
  <si>
    <t>α Matrix</t>
  </si>
  <si>
    <t>ζ^2</t>
  </si>
  <si>
    <t>ζ^0</t>
  </si>
  <si>
    <t>ζ^1</t>
  </si>
  <si>
    <t>SMOOTH</t>
  </si>
  <si>
    <t>Sv(T)</t>
  </si>
  <si>
    <t>Sd(T)</t>
  </si>
  <si>
    <t>[cm/s]</t>
  </si>
  <si>
    <t>[cm]</t>
  </si>
  <si>
    <t>Branch</t>
  </si>
  <si>
    <t>[I to VII]</t>
  </si>
  <si>
    <t>I</t>
  </si>
  <si>
    <t>II</t>
  </si>
  <si>
    <t>III</t>
  </si>
  <si>
    <t>IV</t>
  </si>
  <si>
    <t>VI</t>
  </si>
  <si>
    <t>VII</t>
  </si>
  <si>
    <r>
      <t>T1  (</t>
    </r>
    <r>
      <rPr>
        <sz val="11"/>
        <color theme="1"/>
        <rFont val="Calibri"/>
        <family val="2"/>
      </rPr>
      <t>≡</t>
    </r>
    <r>
      <rPr>
        <sz val="11"/>
        <color theme="1"/>
        <rFont val="Calibri"/>
        <family val="2"/>
        <scheme val="minor"/>
      </rPr>
      <t>Ta)</t>
    </r>
  </si>
  <si>
    <t>T2  (≡Tb)</t>
  </si>
  <si>
    <t>T3  (≡Tc)</t>
  </si>
  <si>
    <t>T4  (≡Td)</t>
  </si>
  <si>
    <t>Sa(T)_I-III</t>
  </si>
  <si>
    <t>Sv(T)_IV</t>
  </si>
  <si>
    <t>Sd(T)_V-VII</t>
  </si>
  <si>
    <t>Sa(T)'</t>
  </si>
  <si>
    <t>Sv(T)'</t>
  </si>
  <si>
    <t>Sd(T)'</t>
  </si>
  <si>
    <t>Sv(T)_V-VII</t>
  </si>
  <si>
    <t>Sa(T)_V-VIII</t>
  </si>
  <si>
    <t>Sa(T)_IV</t>
  </si>
  <si>
    <t>Sv(T)_I-III</t>
  </si>
  <si>
    <t>Sd(T)_I-III</t>
  </si>
  <si>
    <t>Sd(T)_IV</t>
  </si>
  <si>
    <t>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</si>
</sst>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2" fillId="0" borderId="2" xfId="1" applyNumberFormat="1" applyFont="1" applyFill="1" applyBorder="1" applyAlignment="1">
      <alignment horizontal="right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/>
    <xf numFmtId="165" fontId="0" fillId="0" borderId="2" xfId="0" applyNumberFormat="1" applyFill="1" applyBorder="1" applyAlignment="1"/>
    <xf numFmtId="0" fontId="4" fillId="0" borderId="0" xfId="0" applyFont="1" applyFill="1" applyBorder="1"/>
    <xf numFmtId="0" fontId="4" fillId="0" borderId="3" xfId="0" applyFont="1" applyFill="1" applyBorder="1"/>
    <xf numFmtId="9" fontId="0" fillId="0" borderId="4" xfId="4" applyFont="1" applyFill="1" applyBorder="1"/>
    <xf numFmtId="2" fontId="0" fillId="0" borderId="0" xfId="0" applyNumberFormat="1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10" xfId="0" applyFill="1" applyBorder="1"/>
    <xf numFmtId="165" fontId="0" fillId="0" borderId="6" xfId="0" applyNumberFormat="1" applyFill="1" applyBorder="1"/>
    <xf numFmtId="165" fontId="0" fillId="0" borderId="8" xfId="0" applyNumberFormat="1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4" xfId="0" applyFill="1" applyBorder="1"/>
    <xf numFmtId="0" fontId="4" fillId="0" borderId="0" xfId="0" applyFont="1"/>
    <xf numFmtId="165" fontId="0" fillId="0" borderId="0" xfId="0" applyNumberFormat="1"/>
    <xf numFmtId="165" fontId="1" fillId="0" borderId="2" xfId="1" applyNumberFormat="1" applyFont="1" applyFill="1" applyBorder="1" applyAlignment="1">
      <alignment horizontal="right" vertic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3" borderId="0" xfId="0" applyFill="1" applyBorder="1"/>
    <xf numFmtId="165" fontId="0" fillId="3" borderId="0" xfId="0" applyNumberFormat="1" applyFill="1" applyBorder="1"/>
    <xf numFmtId="0" fontId="5" fillId="0" borderId="0" xfId="0" applyFont="1" applyFill="1" applyBorder="1"/>
  </cellXfs>
  <cellStyles count="5">
    <cellStyle name="Normal" xfId="0" builtinId="0"/>
    <cellStyle name="Normale 2" xfId="1"/>
    <cellStyle name="Normale 3" xfId="3"/>
    <cellStyle name="Porcentaje" xfId="4" builtinId="5"/>
    <cellStyle name="Stile 1" xfId="2"/>
  </cellStyles>
  <dxfs count="0"/>
  <tableStyles count="0" defaultTableStyle="TableStyleMedium9" defaultPivotStyle="PivotStyleLight16"/>
  <colors>
    <mruColors>
      <color rgb="FFCC00CC"/>
      <color rgb="FFFFFF00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02294076866"/>
          <c:y val="5.2647929248160898E-2"/>
          <c:w val="0.85461600607544597"/>
          <c:h val="0.756455627386392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Smooth!$C$13:$C$139</c:f>
              <c:numCache>
                <c:formatCode>0.000</c:formatCode>
                <c:ptCount val="127"/>
                <c:pt idx="0">
                  <c:v>0.38809723800000001</c:v>
                </c:pt>
                <c:pt idx="1">
                  <c:v>0.42213499999999998</c:v>
                </c:pt>
                <c:pt idx="2">
                  <c:v>0.42246499999999998</c:v>
                </c:pt>
                <c:pt idx="3">
                  <c:v>0.41995300000000002</c:v>
                </c:pt>
                <c:pt idx="4">
                  <c:v>0.42085400000000001</c:v>
                </c:pt>
                <c:pt idx="5">
                  <c:v>0.42800300000000002</c:v>
                </c:pt>
                <c:pt idx="6">
                  <c:v>0.43484</c:v>
                </c:pt>
                <c:pt idx="7">
                  <c:v>0.44114999999999999</c:v>
                </c:pt>
                <c:pt idx="8">
                  <c:v>0.44278099999999998</c:v>
                </c:pt>
                <c:pt idx="9">
                  <c:v>0.43769200000000003</c:v>
                </c:pt>
                <c:pt idx="10">
                  <c:v>0.43978400000000001</c:v>
                </c:pt>
                <c:pt idx="11">
                  <c:v>0.45971200000000001</c:v>
                </c:pt>
                <c:pt idx="12">
                  <c:v>0.48054000000000002</c:v>
                </c:pt>
                <c:pt idx="13">
                  <c:v>0.482074</c:v>
                </c:pt>
                <c:pt idx="14">
                  <c:v>0.468997</c:v>
                </c:pt>
                <c:pt idx="15">
                  <c:v>0.46023199999999997</c:v>
                </c:pt>
                <c:pt idx="16">
                  <c:v>0.458173</c:v>
                </c:pt>
                <c:pt idx="17">
                  <c:v>0.45097799999999999</c:v>
                </c:pt>
                <c:pt idx="18">
                  <c:v>0.45021600000000001</c:v>
                </c:pt>
                <c:pt idx="19">
                  <c:v>0.460588</c:v>
                </c:pt>
                <c:pt idx="20">
                  <c:v>0.45836900000000003</c:v>
                </c:pt>
                <c:pt idx="21">
                  <c:v>0.42952000000000001</c:v>
                </c:pt>
                <c:pt idx="22">
                  <c:v>0.41107700000000003</c:v>
                </c:pt>
                <c:pt idx="23">
                  <c:v>0.39655800000000002</c:v>
                </c:pt>
                <c:pt idx="24">
                  <c:v>0.39108999999999999</c:v>
                </c:pt>
                <c:pt idx="25">
                  <c:v>0.394042</c:v>
                </c:pt>
                <c:pt idx="26">
                  <c:v>0.40110400000000002</c:v>
                </c:pt>
                <c:pt idx="27">
                  <c:v>0.40359600000000001</c:v>
                </c:pt>
                <c:pt idx="28">
                  <c:v>0.42331299999999999</c:v>
                </c:pt>
                <c:pt idx="29">
                  <c:v>0.453704</c:v>
                </c:pt>
                <c:pt idx="30">
                  <c:v>0.47629300000000002</c:v>
                </c:pt>
                <c:pt idx="31">
                  <c:v>0.48824000000000001</c:v>
                </c:pt>
                <c:pt idx="32">
                  <c:v>0.49257099999999998</c:v>
                </c:pt>
                <c:pt idx="33">
                  <c:v>0.48804399999999998</c:v>
                </c:pt>
                <c:pt idx="34">
                  <c:v>0.48665999999999998</c:v>
                </c:pt>
                <c:pt idx="35">
                  <c:v>0.48706300000000002</c:v>
                </c:pt>
                <c:pt idx="36">
                  <c:v>0.490871</c:v>
                </c:pt>
                <c:pt idx="37">
                  <c:v>0.49584499999999998</c:v>
                </c:pt>
                <c:pt idx="38">
                  <c:v>0.49887300000000001</c:v>
                </c:pt>
                <c:pt idx="39">
                  <c:v>0.50296799999999997</c:v>
                </c:pt>
                <c:pt idx="40">
                  <c:v>0.51710299999999998</c:v>
                </c:pt>
                <c:pt idx="41">
                  <c:v>0.53867900000000002</c:v>
                </c:pt>
                <c:pt idx="42">
                  <c:v>0.55568799999999996</c:v>
                </c:pt>
                <c:pt idx="43">
                  <c:v>0.56981599999999999</c:v>
                </c:pt>
                <c:pt idx="44">
                  <c:v>0.58621699999999999</c:v>
                </c:pt>
                <c:pt idx="45">
                  <c:v>0.610761</c:v>
                </c:pt>
                <c:pt idx="46">
                  <c:v>0.62416300000000002</c:v>
                </c:pt>
                <c:pt idx="47">
                  <c:v>0.64599300000000004</c:v>
                </c:pt>
                <c:pt idx="48">
                  <c:v>0.65531399999999995</c:v>
                </c:pt>
                <c:pt idx="49">
                  <c:v>0.66434199999999999</c:v>
                </c:pt>
                <c:pt idx="50">
                  <c:v>0.65634599999999998</c:v>
                </c:pt>
                <c:pt idx="51">
                  <c:v>0.63913900000000001</c:v>
                </c:pt>
                <c:pt idx="52">
                  <c:v>0.61479499999999998</c:v>
                </c:pt>
                <c:pt idx="53">
                  <c:v>0.59094400000000002</c:v>
                </c:pt>
                <c:pt idx="54">
                  <c:v>0.58821000000000001</c:v>
                </c:pt>
                <c:pt idx="55">
                  <c:v>0.60825300000000004</c:v>
                </c:pt>
                <c:pt idx="56">
                  <c:v>0.65389699999999995</c:v>
                </c:pt>
                <c:pt idx="57">
                  <c:v>0.71811700000000001</c:v>
                </c:pt>
                <c:pt idx="58">
                  <c:v>0.80315300000000001</c:v>
                </c:pt>
                <c:pt idx="59">
                  <c:v>0.85972899999999997</c:v>
                </c:pt>
                <c:pt idx="60">
                  <c:v>0.89880899999999997</c:v>
                </c:pt>
                <c:pt idx="61">
                  <c:v>0.89632100000000003</c:v>
                </c:pt>
                <c:pt idx="62">
                  <c:v>0.85799599999999998</c:v>
                </c:pt>
                <c:pt idx="63">
                  <c:v>0.75992199999999999</c:v>
                </c:pt>
                <c:pt idx="64">
                  <c:v>0.65281900000000004</c:v>
                </c:pt>
                <c:pt idx="65">
                  <c:v>0.54312099999999996</c:v>
                </c:pt>
                <c:pt idx="66">
                  <c:v>0.53349100000000005</c:v>
                </c:pt>
                <c:pt idx="67">
                  <c:v>0.57863600000000004</c:v>
                </c:pt>
                <c:pt idx="68">
                  <c:v>0.63368400000000003</c:v>
                </c:pt>
                <c:pt idx="69">
                  <c:v>0.70265999999999995</c:v>
                </c:pt>
                <c:pt idx="70">
                  <c:v>0.75250499999999998</c:v>
                </c:pt>
                <c:pt idx="71">
                  <c:v>0.80894500000000003</c:v>
                </c:pt>
                <c:pt idx="72">
                  <c:v>0.85573200000000005</c:v>
                </c:pt>
                <c:pt idx="73">
                  <c:v>0.89663999999999999</c:v>
                </c:pt>
                <c:pt idx="74">
                  <c:v>0.91813599999999995</c:v>
                </c:pt>
                <c:pt idx="75">
                  <c:v>0.928813</c:v>
                </c:pt>
                <c:pt idx="76">
                  <c:v>0.92312499999999997</c:v>
                </c:pt>
                <c:pt idx="77">
                  <c:v>0.902806</c:v>
                </c:pt>
                <c:pt idx="78">
                  <c:v>0.86454200000000003</c:v>
                </c:pt>
                <c:pt idx="79">
                  <c:v>0.81640199999999996</c:v>
                </c:pt>
                <c:pt idx="80">
                  <c:v>0.75603799999999999</c:v>
                </c:pt>
                <c:pt idx="81">
                  <c:v>0.73055099999999995</c:v>
                </c:pt>
                <c:pt idx="82">
                  <c:v>0.72784499999999996</c:v>
                </c:pt>
                <c:pt idx="83">
                  <c:v>0.73012900000000003</c:v>
                </c:pt>
                <c:pt idx="84">
                  <c:v>0.72686099999999998</c:v>
                </c:pt>
                <c:pt idx="85">
                  <c:v>0.72908399999999995</c:v>
                </c:pt>
                <c:pt idx="86">
                  <c:v>0.74178699999999997</c:v>
                </c:pt>
                <c:pt idx="87">
                  <c:v>0.76922000000000001</c:v>
                </c:pt>
                <c:pt idx="88">
                  <c:v>0.79726600000000003</c:v>
                </c:pt>
                <c:pt idx="89">
                  <c:v>0.83895500000000001</c:v>
                </c:pt>
                <c:pt idx="90">
                  <c:v>0.886104</c:v>
                </c:pt>
                <c:pt idx="91">
                  <c:v>0.92819700000000005</c:v>
                </c:pt>
                <c:pt idx="92">
                  <c:v>0.952596</c:v>
                </c:pt>
                <c:pt idx="93">
                  <c:v>0.95281499999999997</c:v>
                </c:pt>
                <c:pt idx="94">
                  <c:v>0.93000499999999997</c:v>
                </c:pt>
                <c:pt idx="95">
                  <c:v>0.88774500000000001</c:v>
                </c:pt>
                <c:pt idx="96">
                  <c:v>0.84348500000000004</c:v>
                </c:pt>
                <c:pt idx="97">
                  <c:v>0.80691500000000005</c:v>
                </c:pt>
                <c:pt idx="98">
                  <c:v>0.75476100000000002</c:v>
                </c:pt>
                <c:pt idx="99">
                  <c:v>0.69319799999999998</c:v>
                </c:pt>
                <c:pt idx="100">
                  <c:v>0.621062</c:v>
                </c:pt>
                <c:pt idx="101">
                  <c:v>0.54417199999999999</c:v>
                </c:pt>
                <c:pt idx="102">
                  <c:v>0.46920600000000001</c:v>
                </c:pt>
                <c:pt idx="103">
                  <c:v>0.39726600000000001</c:v>
                </c:pt>
                <c:pt idx="104">
                  <c:v>0.333345</c:v>
                </c:pt>
                <c:pt idx="105">
                  <c:v>0.27694000000000002</c:v>
                </c:pt>
                <c:pt idx="106">
                  <c:v>0.23649400000000001</c:v>
                </c:pt>
                <c:pt idx="107">
                  <c:v>0.222161</c:v>
                </c:pt>
                <c:pt idx="108">
                  <c:v>0.20593900000000001</c:v>
                </c:pt>
                <c:pt idx="109">
                  <c:v>0.18711800000000001</c:v>
                </c:pt>
                <c:pt idx="110">
                  <c:v>0.166988</c:v>
                </c:pt>
                <c:pt idx="111">
                  <c:v>0.14873</c:v>
                </c:pt>
                <c:pt idx="112">
                  <c:v>0.128941</c:v>
                </c:pt>
                <c:pt idx="113">
                  <c:v>0.108789</c:v>
                </c:pt>
                <c:pt idx="114">
                  <c:v>8.8198600000000002E-2</c:v>
                </c:pt>
                <c:pt idx="115">
                  <c:v>7.0592299999999997E-2</c:v>
                </c:pt>
                <c:pt idx="116">
                  <c:v>5.8561500000000002E-2</c:v>
                </c:pt>
                <c:pt idx="117">
                  <c:v>4.72367E-2</c:v>
                </c:pt>
                <c:pt idx="118">
                  <c:v>3.6798900000000002E-2</c:v>
                </c:pt>
                <c:pt idx="119">
                  <c:v>2.7695399999999998E-2</c:v>
                </c:pt>
                <c:pt idx="120">
                  <c:v>2.01386E-2</c:v>
                </c:pt>
                <c:pt idx="121">
                  <c:v>1.3786700000000001E-2</c:v>
                </c:pt>
                <c:pt idx="122">
                  <c:v>8.0000000000000002E-3</c:v>
                </c:pt>
                <c:pt idx="123">
                  <c:v>4.0000000000000001E-3</c:v>
                </c:pt>
                <c:pt idx="124">
                  <c:v>1E-3</c:v>
                </c:pt>
                <c:pt idx="125">
                  <c:v>5.0000000000000001E-4</c:v>
                </c:pt>
                <c:pt idx="126">
                  <c:v>1E-4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Smooth!$O$13:$O$139</c:f>
              <c:numCache>
                <c:formatCode>0.000</c:formatCode>
                <c:ptCount val="127"/>
                <c:pt idx="0">
                  <c:v>0.38809723800000001</c:v>
                </c:pt>
                <c:pt idx="1">
                  <c:v>0.41299320906204984</c:v>
                </c:pt>
                <c:pt idx="2">
                  <c:v>0.41544073499845779</c:v>
                </c:pt>
                <c:pt idx="3">
                  <c:v>0.41819420167691679</c:v>
                </c:pt>
                <c:pt idx="4">
                  <c:v>0.42094766835537573</c:v>
                </c:pt>
                <c:pt idx="5">
                  <c:v>0.42370113503383472</c:v>
                </c:pt>
                <c:pt idx="6">
                  <c:v>0.42645460171229371</c:v>
                </c:pt>
                <c:pt idx="7">
                  <c:v>0.42981994987485467</c:v>
                </c:pt>
                <c:pt idx="8">
                  <c:v>0.43287935729536459</c:v>
                </c:pt>
                <c:pt idx="9">
                  <c:v>0.43624470545792565</c:v>
                </c:pt>
                <c:pt idx="10">
                  <c:v>0.43991599436253764</c:v>
                </c:pt>
                <c:pt idx="11">
                  <c:v>0.44358728326714958</c:v>
                </c:pt>
                <c:pt idx="12">
                  <c:v>0.4475645129138125</c:v>
                </c:pt>
                <c:pt idx="13">
                  <c:v>0.45154174256047552</c:v>
                </c:pt>
                <c:pt idx="14">
                  <c:v>0.4561308536912404</c:v>
                </c:pt>
                <c:pt idx="15">
                  <c:v>0.46071996482200539</c:v>
                </c:pt>
                <c:pt idx="16">
                  <c:v>0.46530907595277038</c:v>
                </c:pt>
                <c:pt idx="17">
                  <c:v>0.47051006856763739</c:v>
                </c:pt>
                <c:pt idx="18">
                  <c:v>0.47601700192455537</c:v>
                </c:pt>
                <c:pt idx="19">
                  <c:v>0.48182987602352428</c:v>
                </c:pt>
                <c:pt idx="20">
                  <c:v>0.48794869086454434</c:v>
                </c:pt>
                <c:pt idx="21">
                  <c:v>0.4946793871896662</c:v>
                </c:pt>
                <c:pt idx="22">
                  <c:v>0.49804473535222715</c:v>
                </c:pt>
                <c:pt idx="23">
                  <c:v>0.50171602425683914</c:v>
                </c:pt>
                <c:pt idx="24">
                  <c:v>0.50538731316145113</c:v>
                </c:pt>
                <c:pt idx="25">
                  <c:v>0.50905860206606302</c:v>
                </c:pt>
                <c:pt idx="26">
                  <c:v>0.51303583171272604</c:v>
                </c:pt>
                <c:pt idx="27">
                  <c:v>0.51731900210144</c:v>
                </c:pt>
                <c:pt idx="28">
                  <c:v>0.52160217249015406</c:v>
                </c:pt>
                <c:pt idx="29">
                  <c:v>0.5258853428788679</c:v>
                </c:pt>
                <c:pt idx="30">
                  <c:v>0.53047445400963289</c:v>
                </c:pt>
                <c:pt idx="31">
                  <c:v>0.53536950588244892</c:v>
                </c:pt>
                <c:pt idx="32">
                  <c:v>0.54026455775526494</c:v>
                </c:pt>
                <c:pt idx="33">
                  <c:v>0.54546555037013178</c:v>
                </c:pt>
                <c:pt idx="34">
                  <c:v>0.55097248372704977</c:v>
                </c:pt>
                <c:pt idx="35">
                  <c:v>0.55678535782601868</c:v>
                </c:pt>
                <c:pt idx="36">
                  <c:v>0.5625982319249877</c:v>
                </c:pt>
                <c:pt idx="37">
                  <c:v>0.56871704676600765</c:v>
                </c:pt>
                <c:pt idx="38">
                  <c:v>0.57514180234907863</c:v>
                </c:pt>
                <c:pt idx="39">
                  <c:v>0.58187249867420066</c:v>
                </c:pt>
                <c:pt idx="40">
                  <c:v>0.58921507648342442</c:v>
                </c:pt>
                <c:pt idx="41">
                  <c:v>0.5965576542926484</c:v>
                </c:pt>
                <c:pt idx="42">
                  <c:v>0.60267646913366835</c:v>
                </c:pt>
                <c:pt idx="43">
                  <c:v>0.60879528397468841</c:v>
                </c:pt>
                <c:pt idx="44">
                  <c:v>0.61491409881570835</c:v>
                </c:pt>
                <c:pt idx="45">
                  <c:v>0.62409232107723833</c:v>
                </c:pt>
                <c:pt idx="46">
                  <c:v>0.63021113591825828</c:v>
                </c:pt>
                <c:pt idx="47">
                  <c:v>0.63938935817978815</c:v>
                </c:pt>
                <c:pt idx="48">
                  <c:v>0.6455081730208081</c:v>
                </c:pt>
                <c:pt idx="49">
                  <c:v>0.65468639528233807</c:v>
                </c:pt>
                <c:pt idx="50">
                  <c:v>0.66386461754386805</c:v>
                </c:pt>
                <c:pt idx="51">
                  <c:v>0.67304283980539803</c:v>
                </c:pt>
                <c:pt idx="52">
                  <c:v>0.6822210620669279</c:v>
                </c:pt>
                <c:pt idx="53">
                  <c:v>0.69445869174896779</c:v>
                </c:pt>
                <c:pt idx="54">
                  <c:v>0.70486067697870169</c:v>
                </c:pt>
                <c:pt idx="55">
                  <c:v>0.71587454369253767</c:v>
                </c:pt>
                <c:pt idx="56">
                  <c:v>0.72811217337457745</c:v>
                </c:pt>
                <c:pt idx="57">
                  <c:v>0.74034980305661746</c:v>
                </c:pt>
                <c:pt idx="58">
                  <c:v>0.75564684015916739</c:v>
                </c:pt>
                <c:pt idx="59">
                  <c:v>0.76788446984120728</c:v>
                </c:pt>
                <c:pt idx="60">
                  <c:v>0.7831815069437571</c:v>
                </c:pt>
                <c:pt idx="61">
                  <c:v>0.80153795146681717</c:v>
                </c:pt>
                <c:pt idx="62">
                  <c:v>0.81377558114885695</c:v>
                </c:pt>
                <c:pt idx="63">
                  <c:v>0.83650673648840723</c:v>
                </c:pt>
                <c:pt idx="64">
                  <c:v>0.83650673648840723</c:v>
                </c:pt>
                <c:pt idx="65">
                  <c:v>0.83650673648840723</c:v>
                </c:pt>
                <c:pt idx="66">
                  <c:v>0.83650673648840723</c:v>
                </c:pt>
                <c:pt idx="67">
                  <c:v>0.83650673648840723</c:v>
                </c:pt>
                <c:pt idx="68">
                  <c:v>0.83650673648840723</c:v>
                </c:pt>
                <c:pt idx="69">
                  <c:v>0.83650673648840723</c:v>
                </c:pt>
                <c:pt idx="70">
                  <c:v>0.83650673648840723</c:v>
                </c:pt>
                <c:pt idx="71">
                  <c:v>0.83650673648840723</c:v>
                </c:pt>
                <c:pt idx="72">
                  <c:v>0.83650673648840723</c:v>
                </c:pt>
                <c:pt idx="73">
                  <c:v>0.83650673648840723</c:v>
                </c:pt>
                <c:pt idx="74">
                  <c:v>0.83650673648840723</c:v>
                </c:pt>
                <c:pt idx="75">
                  <c:v>0.83650673648840723</c:v>
                </c:pt>
                <c:pt idx="76">
                  <c:v>0.83650673648840723</c:v>
                </c:pt>
                <c:pt idx="77">
                  <c:v>0.83650673648840723</c:v>
                </c:pt>
                <c:pt idx="78">
                  <c:v>0.83650673648840723</c:v>
                </c:pt>
                <c:pt idx="79">
                  <c:v>0.83650673648840723</c:v>
                </c:pt>
                <c:pt idx="80">
                  <c:v>0.83650673648840723</c:v>
                </c:pt>
                <c:pt idx="81">
                  <c:v>0.83650673648840723</c:v>
                </c:pt>
                <c:pt idx="82">
                  <c:v>0.83650673648840723</c:v>
                </c:pt>
                <c:pt idx="83">
                  <c:v>0.83650673648840723</c:v>
                </c:pt>
                <c:pt idx="84">
                  <c:v>0.83650673648840723</c:v>
                </c:pt>
                <c:pt idx="85">
                  <c:v>0.83650673648840723</c:v>
                </c:pt>
                <c:pt idx="86">
                  <c:v>0.83650673648840723</c:v>
                </c:pt>
                <c:pt idx="87">
                  <c:v>0.83650673648840723</c:v>
                </c:pt>
                <c:pt idx="88">
                  <c:v>0.83650673648840723</c:v>
                </c:pt>
                <c:pt idx="89">
                  <c:v>0.83650673648840723</c:v>
                </c:pt>
                <c:pt idx="90">
                  <c:v>0.83650673648840723</c:v>
                </c:pt>
                <c:pt idx="91">
                  <c:v>0.83650673648840723</c:v>
                </c:pt>
                <c:pt idx="92">
                  <c:v>0.83650673648840723</c:v>
                </c:pt>
                <c:pt idx="93">
                  <c:v>0.83650673648840723</c:v>
                </c:pt>
                <c:pt idx="94">
                  <c:v>0.8200979718670347</c:v>
                </c:pt>
                <c:pt idx="95">
                  <c:v>0.8152601642986691</c:v>
                </c:pt>
                <c:pt idx="96">
                  <c:v>0.74628915439900168</c:v>
                </c:pt>
                <c:pt idx="97">
                  <c:v>0.7094003368811802</c:v>
                </c:pt>
                <c:pt idx="98">
                  <c:v>0.67112334028687193</c:v>
                </c:pt>
                <c:pt idx="99">
                  <c:v>0.6345996210875865</c:v>
                </c:pt>
                <c:pt idx="100">
                  <c:v>0.5970313235192013</c:v>
                </c:pt>
                <c:pt idx="101">
                  <c:v>0.53581932395103504</c:v>
                </c:pt>
                <c:pt idx="102">
                  <c:v>0.52261145266036535</c:v>
                </c:pt>
                <c:pt idx="103">
                  <c:v>0.48523352041547563</c:v>
                </c:pt>
                <c:pt idx="104">
                  <c:v>0.44795267370888453</c:v>
                </c:pt>
                <c:pt idx="105">
                  <c:v>0.38895294812368891</c:v>
                </c:pt>
                <c:pt idx="106">
                  <c:v>0.35073449367352699</c:v>
                </c:pt>
                <c:pt idx="107">
                  <c:v>0.31673739367010234</c:v>
                </c:pt>
                <c:pt idx="108">
                  <c:v>0.28466398317792951</c:v>
                </c:pt>
                <c:pt idx="109">
                  <c:v>0.25189205233663248</c:v>
                </c:pt>
                <c:pt idx="110">
                  <c:v>0.22447007595105725</c:v>
                </c:pt>
                <c:pt idx="111">
                  <c:v>0.19827830497683699</c:v>
                </c:pt>
                <c:pt idx="112">
                  <c:v>0.17151669698935251</c:v>
                </c:pt>
                <c:pt idx="113">
                  <c:v>0.14788939689388048</c:v>
                </c:pt>
                <c:pt idx="114">
                  <c:v>0.12576087119420812</c:v>
                </c:pt>
                <c:pt idx="115">
                  <c:v>9.9234521750092522E-2</c:v>
                </c:pt>
                <c:pt idx="116">
                  <c:v>8.7683623418381748E-2</c:v>
                </c:pt>
                <c:pt idx="117">
                  <c:v>7.1165995794482378E-2</c:v>
                </c:pt>
                <c:pt idx="118">
                  <c:v>5.326273270533477E-2</c:v>
                </c:pt>
                <c:pt idx="119">
                  <c:v>4.2569037768160858E-2</c:v>
                </c:pt>
                <c:pt idx="120">
                  <c:v>2.9963734413171014E-2</c:v>
                </c:pt>
                <c:pt idx="121">
                  <c:v>1.9790208846604759E-2</c:v>
                </c:pt>
                <c:pt idx="122">
                  <c:v>1.1733106020720427E-2</c:v>
                </c:pt>
                <c:pt idx="123">
                  <c:v>6.6267889186708397E-3</c:v>
                </c:pt>
                <c:pt idx="124">
                  <c:v>3.7482530512910491E-3</c:v>
                </c:pt>
                <c:pt idx="125">
                  <c:v>1.9075198720148239E-3</c:v>
                </c:pt>
                <c:pt idx="126">
                  <c:v>1.3246665777880721E-3</c:v>
                </c:pt>
              </c:numCache>
            </c:numRef>
          </c:yVal>
          <c:smooth val="0"/>
        </c:ser>
        <c:ser>
          <c:idx val="2"/>
          <c:order val="2"/>
          <c:tx>
            <c:v>T1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(Smooth!$J$2,Smooth!$J$2)</c:f>
              <c:numCache>
                <c:formatCode>0.00</c:formatCode>
                <c:ptCount val="2"/>
                <c:pt idx="0">
                  <c:v>3.1862485886923878E-2</c:v>
                </c:pt>
                <c:pt idx="1">
                  <c:v>3.1862485886923878E-2</c:v>
                </c:pt>
              </c:numCache>
            </c:numRef>
          </c:xVal>
          <c:yVal>
            <c:numRef>
              <c:f>Smooth!$K$2:$L$2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0.40792842616514569</c:v>
                </c:pt>
              </c:numCache>
            </c:numRef>
          </c:yVal>
          <c:smooth val="0"/>
        </c:ser>
        <c:ser>
          <c:idx val="3"/>
          <c:order val="3"/>
          <c:tx>
            <c:v>T2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(Smooth!$J$3,Smooth!$J$3)</c:f>
              <c:numCache>
                <c:formatCode>0.00</c:formatCode>
                <c:ptCount val="2"/>
                <c:pt idx="0">
                  <c:v>0.17842992096677374</c:v>
                </c:pt>
                <c:pt idx="1">
                  <c:v>0.17842992096677374</c:v>
                </c:pt>
              </c:numCache>
            </c:numRef>
          </c:xVal>
          <c:yVal>
            <c:numRef>
              <c:f>Smooth!$K$3:$L$3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0.83488691710589635</c:v>
                </c:pt>
              </c:numCache>
            </c:numRef>
          </c:yVal>
          <c:smooth val="0"/>
        </c:ser>
        <c:ser>
          <c:idx val="4"/>
          <c:order val="4"/>
          <c:tx>
            <c:v>T3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(Smooth!$J$4,Smooth!$J$4)</c:f>
              <c:numCache>
                <c:formatCode>0.00</c:formatCode>
                <c:ptCount val="2"/>
                <c:pt idx="0">
                  <c:v>0.44607480241693431</c:v>
                </c:pt>
                <c:pt idx="1">
                  <c:v>0.44607480241693431</c:v>
                </c:pt>
              </c:numCache>
            </c:numRef>
          </c:xVal>
          <c:yVal>
            <c:numRef>
              <c:f>Smooth!$K$4:$L$4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0.82742054518402308</c:v>
                </c:pt>
              </c:numCache>
            </c:numRef>
          </c:yVal>
          <c:smooth val="0"/>
        </c:ser>
        <c:ser>
          <c:idx val="5"/>
          <c:order val="5"/>
          <c:tx>
            <c:v>T4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(Smooth!$J$5,Smooth!$J$5)</c:f>
              <c:numCache>
                <c:formatCode>0.00</c:formatCode>
                <c:ptCount val="2"/>
                <c:pt idx="0">
                  <c:v>0.93994262573996268</c:v>
                </c:pt>
                <c:pt idx="1">
                  <c:v>0.93994262573996268</c:v>
                </c:pt>
              </c:numCache>
            </c:numRef>
          </c:xVal>
          <c:yVal>
            <c:numRef>
              <c:f>Smooth!$K$5:$L$5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0.39383958990083928</c:v>
                </c:pt>
              </c:numCache>
            </c:numRef>
          </c:yVal>
          <c:smooth val="0"/>
        </c:ser>
        <c:ser>
          <c:idx val="6"/>
          <c:order val="6"/>
          <c:tx>
            <c:v>T5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(Smooth!$J$6,Smooth!$J$6)</c:f>
              <c:numCache>
                <c:formatCode>0.00</c:formatCode>
                <c:ptCount val="2"/>
                <c:pt idx="0">
                  <c:v>2.5378450894978992</c:v>
                </c:pt>
                <c:pt idx="1">
                  <c:v>2.5378450894978992</c:v>
                </c:pt>
              </c:numCache>
            </c:numRef>
          </c:xVal>
          <c:yVal>
            <c:numRef>
              <c:f>Smooth!$K$6:$L$6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5.4619138397347861E-2</c:v>
                </c:pt>
              </c:numCache>
            </c:numRef>
          </c:yVal>
          <c:smooth val="0"/>
        </c:ser>
        <c:ser>
          <c:idx val="7"/>
          <c:order val="7"/>
          <c:tx>
            <c:v>T6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(Smooth!$J$7,Smooth!$J$7)</c:f>
              <c:numCache>
                <c:formatCode>0.00</c:formatCode>
                <c:ptCount val="2"/>
                <c:pt idx="0">
                  <c:v>9.399426257399627</c:v>
                </c:pt>
                <c:pt idx="1">
                  <c:v>9.399426257399627</c:v>
                </c:pt>
              </c:numCache>
            </c:numRef>
          </c:xVal>
          <c:yVal>
            <c:numRef>
              <c:f>Smooth!$K$7:$L$7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2.4100180604723722E-3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61888"/>
        <c:axId val="41863808"/>
      </c:scatterChart>
      <c:valAx>
        <c:axId val="41861888"/>
        <c:scaling>
          <c:orientation val="minMax"/>
          <c:max val="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[s]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153974503187105"/>
              <c:y val="0.9041881020354670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863808"/>
        <c:crosses val="autoZero"/>
        <c:crossBetween val="midCat"/>
        <c:majorUnit val="0.5"/>
      </c:valAx>
      <c:valAx>
        <c:axId val="41863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</a:t>
                </a:r>
                <a:r>
                  <a:rPr lang="en-US" baseline="-25000"/>
                  <a:t>a</a:t>
                </a:r>
                <a:r>
                  <a:rPr lang="en-US"/>
                  <a:t>(T) [g]</a:t>
                </a:r>
              </a:p>
            </c:rich>
          </c:tx>
          <c:layout>
            <c:manualLayout>
              <c:xMode val="edge"/>
              <c:yMode val="edge"/>
              <c:x val="4.7619047619047623E-3"/>
              <c:y val="0.325769563655671"/>
            </c:manualLayout>
          </c:layout>
          <c:overlay val="0"/>
        </c:title>
        <c:numFmt formatCode="0.0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861888"/>
        <c:crosses val="autoZero"/>
        <c:crossBetween val="midCat"/>
        <c:majorUnit val="0.2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02294076866"/>
          <c:y val="5.2647929248160898E-2"/>
          <c:w val="0.85461600607544597"/>
          <c:h val="0.756455627386392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Smooth!$D$13:$D$139</c:f>
              <c:numCache>
                <c:formatCode>0.000</c:formatCode>
                <c:ptCount val="127"/>
                <c:pt idx="0">
                  <c:v>0</c:v>
                </c:pt>
                <c:pt idx="1">
                  <c:v>2.636334373438296</c:v>
                </c:pt>
                <c:pt idx="2">
                  <c:v>2.6911632086799293</c:v>
                </c:pt>
                <c:pt idx="3">
                  <c:v>2.734172318373258</c:v>
                </c:pt>
                <c:pt idx="4">
                  <c:v>2.7991759454083067</c:v>
                </c:pt>
                <c:pt idx="5">
                  <c:v>2.9068673177010864</c:v>
                </c:pt>
                <c:pt idx="6">
                  <c:v>3.0144049634120802</c:v>
                </c:pt>
                <c:pt idx="7">
                  <c:v>3.1339121579781843</c:v>
                </c:pt>
                <c:pt idx="8">
                  <c:v>3.2146305574372098</c:v>
                </c:pt>
                <c:pt idx="9">
                  <c:v>3.2528549702084786</c:v>
                </c:pt>
                <c:pt idx="10">
                  <c:v>3.3507990686097786</c:v>
                </c:pt>
                <c:pt idx="11">
                  <c:v>3.5887646945943419</c:v>
                </c:pt>
                <c:pt idx="12">
                  <c:v>3.8488948645787233</c:v>
                </c:pt>
                <c:pt idx="13">
                  <c:v>3.9590281725378711</c:v>
                </c:pt>
                <c:pt idx="14">
                  <c:v>3.9614708888592349</c:v>
                </c:pt>
                <c:pt idx="15">
                  <c:v>3.9952203998370015</c:v>
                </c:pt>
                <c:pt idx="16">
                  <c:v>4.0846489730254989</c:v>
                </c:pt>
                <c:pt idx="17">
                  <c:v>4.1402047698123816</c:v>
                </c:pt>
                <c:pt idx="18">
                  <c:v>4.2597360397785584</c:v>
                </c:pt>
                <c:pt idx="19">
                  <c:v>4.4945040404476559</c:v>
                </c:pt>
                <c:pt idx="20">
                  <c:v>4.6159818424198251</c:v>
                </c:pt>
                <c:pt idx="21">
                  <c:v>4.4729944972155682</c:v>
                </c:pt>
                <c:pt idx="22">
                  <c:v>4.3515302942534282</c:v>
                </c:pt>
                <c:pt idx="23">
                  <c:v>4.2721347771372979</c:v>
                </c:pt>
                <c:pt idx="24">
                  <c:v>4.2865013271572128</c:v>
                </c:pt>
                <c:pt idx="25">
                  <c:v>4.3926830219796882</c:v>
                </c:pt>
                <c:pt idx="26">
                  <c:v>4.5528206548536199</c:v>
                </c:pt>
                <c:pt idx="27">
                  <c:v>4.6693260436034203</c:v>
                </c:pt>
                <c:pt idx="28">
                  <c:v>4.989967264800244</c:v>
                </c:pt>
                <c:pt idx="29">
                  <c:v>5.4473852054769134</c:v>
                </c:pt>
                <c:pt idx="30">
                  <c:v>5.8301455959514623</c:v>
                </c:pt>
                <c:pt idx="31">
                  <c:v>6.0983519229038752</c:v>
                </c:pt>
                <c:pt idx="32">
                  <c:v>6.2754971553273355</c:v>
                </c:pt>
                <c:pt idx="33">
                  <c:v>6.3473598201263579</c:v>
                </c:pt>
                <c:pt idx="34">
                  <c:v>6.4661287961021721</c:v>
                </c:pt>
                <c:pt idx="35">
                  <c:v>6.615970057973632</c:v>
                </c:pt>
                <c:pt idx="36">
                  <c:v>6.8133119748964335</c:v>
                </c:pt>
                <c:pt idx="37">
                  <c:v>7.0371848734074298</c:v>
                </c:pt>
                <c:pt idx="38">
                  <c:v>7.2437272153971071</c:v>
                </c:pt>
                <c:pt idx="39">
                  <c:v>7.4759509365298795</c:v>
                </c:pt>
                <c:pt idx="40">
                  <c:v>7.8798148671862647</c:v>
                </c:pt>
                <c:pt idx="41">
                  <c:v>8.4104490503592917</c:v>
                </c:pt>
                <c:pt idx="42">
                  <c:v>8.849532512189958</c:v>
                </c:pt>
                <c:pt idx="43">
                  <c:v>9.2524579081841161</c:v>
                </c:pt>
                <c:pt idx="44">
                  <c:v>9.7018244698823235</c:v>
                </c:pt>
                <c:pt idx="45">
                  <c:v>10.394101045273112</c:v>
                </c:pt>
                <c:pt idx="46">
                  <c:v>10.817082404897056</c:v>
                </c:pt>
                <c:pt idx="47">
                  <c:v>11.497986710570069</c:v>
                </c:pt>
                <c:pt idx="48">
                  <c:v>11.86852023268977</c:v>
                </c:pt>
                <c:pt idx="49">
                  <c:v>12.343201250069916</c:v>
                </c:pt>
                <c:pt idx="50">
                  <c:v>12.502066727562584</c:v>
                </c:pt>
                <c:pt idx="51">
                  <c:v>12.473676335065935</c:v>
                </c:pt>
                <c:pt idx="52">
                  <c:v>12.28653537749201</c:v>
                </c:pt>
                <c:pt idx="53">
                  <c:v>12.178937387149841</c:v>
                </c:pt>
                <c:pt idx="54">
                  <c:v>12.434840154200607</c:v>
                </c:pt>
                <c:pt idx="55">
                  <c:v>13.20043366096912</c:v>
                </c:pt>
                <c:pt idx="56">
                  <c:v>14.599383651184448</c:v>
                </c:pt>
                <c:pt idx="57">
                  <c:v>16.481687735784</c:v>
                </c:pt>
                <c:pt idx="58">
                  <c:v>19.060356217594684</c:v>
                </c:pt>
                <c:pt idx="59">
                  <c:v>20.939934254948671</c:v>
                </c:pt>
                <c:pt idx="60">
                  <c:v>22.593443504966885</c:v>
                </c:pt>
                <c:pt idx="61">
                  <c:v>23.370563382749356</c:v>
                </c:pt>
                <c:pt idx="62">
                  <c:v>22.907121143082691</c:v>
                </c:pt>
                <c:pt idx="63">
                  <c:v>21.237881226504776</c:v>
                </c:pt>
                <c:pt idx="64">
                  <c:v>18.662519271381484</c:v>
                </c:pt>
                <c:pt idx="65">
                  <c:v>16.340579302249989</c:v>
                </c:pt>
                <c:pt idx="66">
                  <c:v>16.658896575976527</c:v>
                </c:pt>
                <c:pt idx="67">
                  <c:v>18.429975434861106</c:v>
                </c:pt>
                <c:pt idx="68">
                  <c:v>20.579044944647897</c:v>
                </c:pt>
                <c:pt idx="69">
                  <c:v>23.367592678228089</c:v>
                </c:pt>
                <c:pt idx="70">
                  <c:v>25.495190584615589</c:v>
                </c:pt>
                <c:pt idx="71">
                  <c:v>28.038908829999368</c:v>
                </c:pt>
                <c:pt idx="72">
                  <c:v>30.3286283258673</c:v>
                </c:pt>
                <c:pt idx="73">
                  <c:v>32.618438689976735</c:v>
                </c:pt>
                <c:pt idx="74">
                  <c:v>34.117178871527592</c:v>
                </c:pt>
                <c:pt idx="75">
                  <c:v>35.384026423342526</c:v>
                </c:pt>
                <c:pt idx="76">
                  <c:v>36.032107152928369</c:v>
                </c:pt>
                <c:pt idx="77">
                  <c:v>36.084736726915644</c:v>
                </c:pt>
                <c:pt idx="78">
                  <c:v>35.500215053521202</c:v>
                </c:pt>
                <c:pt idx="79">
                  <c:v>34.415728196478511</c:v>
                </c:pt>
                <c:pt idx="80">
                  <c:v>32.815389202097712</c:v>
                </c:pt>
                <c:pt idx="81">
                  <c:v>32.621634067005814</c:v>
                </c:pt>
                <c:pt idx="82">
                  <c:v>33.409915125395173</c:v>
                </c:pt>
                <c:pt idx="83">
                  <c:v>34.540718399473583</c:v>
                </c:pt>
                <c:pt idx="84">
                  <c:v>35.407486667278285</c:v>
                </c:pt>
                <c:pt idx="85">
                  <c:v>36.767934128573515</c:v>
                </c:pt>
                <c:pt idx="86">
                  <c:v>39.215279140764878</c:v>
                </c:pt>
                <c:pt idx="87">
                  <c:v>41.434185078469625</c:v>
                </c:pt>
                <c:pt idx="88">
                  <c:v>44.438623575680488</c:v>
                </c:pt>
                <c:pt idx="89">
                  <c:v>48.465146492184509</c:v>
                </c:pt>
                <c:pt idx="90">
                  <c:v>53.264096613159857</c:v>
                </c:pt>
                <c:pt idx="91">
                  <c:v>57.968130015807887</c:v>
                </c:pt>
                <c:pt idx="92">
                  <c:v>62.020312125240018</c:v>
                </c:pt>
                <c:pt idx="93">
                  <c:v>64.71232172006647</c:v>
                </c:pt>
                <c:pt idx="94">
                  <c:v>66.067187498141266</c:v>
                </c:pt>
                <c:pt idx="95">
                  <c:v>63.439285994164798</c:v>
                </c:pt>
                <c:pt idx="96">
                  <c:v>65.847077918781935</c:v>
                </c:pt>
                <c:pt idx="97">
                  <c:v>66.26781817404374</c:v>
                </c:pt>
                <c:pt idx="98">
                  <c:v>65.519923521210501</c:v>
                </c:pt>
                <c:pt idx="99">
                  <c:v>63.639061462519315</c:v>
                </c:pt>
                <c:pt idx="100">
                  <c:v>60.604394130296541</c:v>
                </c:pt>
                <c:pt idx="101">
                  <c:v>59.167619032340326</c:v>
                </c:pt>
                <c:pt idx="102">
                  <c:v>52.305927540998205</c:v>
                </c:pt>
                <c:pt idx="103">
                  <c:v>47.697638350973143</c:v>
                </c:pt>
                <c:pt idx="104">
                  <c:v>43.353891436838097</c:v>
                </c:pt>
                <c:pt idx="105">
                  <c:v>41.059677397896969</c:v>
                </c:pt>
                <c:pt idx="106">
                  <c:v>36.924044518454778</c:v>
                </c:pt>
                <c:pt idx="107">
                  <c:v>36.500308156158134</c:v>
                </c:pt>
                <c:pt idx="108">
                  <c:v>35.690342640978315</c:v>
                </c:pt>
                <c:pt idx="109">
                  <c:v>34.473605957871996</c:v>
                </c:pt>
                <c:pt idx="110">
                  <c:v>32.590004112407321</c:v>
                </c:pt>
                <c:pt idx="111">
                  <c:v>30.884413464339925</c:v>
                </c:pt>
                <c:pt idx="112">
                  <c:v>28.788312645070615</c:v>
                </c:pt>
                <c:pt idx="113">
                  <c:v>26.157416314333521</c:v>
                </c:pt>
                <c:pt idx="114">
                  <c:v>22.996794357933791</c:v>
                </c:pt>
                <c:pt idx="115">
                  <c:v>20.720695105909734</c:v>
                </c:pt>
                <c:pt idx="116">
                  <c:v>18.286531016156768</c:v>
                </c:pt>
                <c:pt idx="117">
                  <c:v>16.372751234385916</c:v>
                </c:pt>
                <c:pt idx="118">
                  <c:v>14.730756756409725</c:v>
                </c:pt>
                <c:pt idx="119">
                  <c:v>12.286095091196962</c:v>
                </c:pt>
                <c:pt idx="120">
                  <c:v>10.470384934028122</c:v>
                </c:pt>
                <c:pt idx="121">
                  <c:v>8.610124985201832</c:v>
                </c:pt>
                <c:pt idx="122">
                  <c:v>6.2452399669259728</c:v>
                </c:pt>
                <c:pt idx="123">
                  <c:v>3.9345011791633633</c:v>
                </c:pt>
                <c:pt idx="124">
                  <c:v>1.2178217935505649</c:v>
                </c:pt>
                <c:pt idx="125">
                  <c:v>0.7806549958657466</c:v>
                </c:pt>
                <c:pt idx="126">
                  <c:v>0.1873571990077792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Smooth!$P$13:$P$139</c:f>
              <c:numCache>
                <c:formatCode>0.000</c:formatCode>
                <c:ptCount val="127"/>
                <c:pt idx="0">
                  <c:v>0</c:v>
                </c:pt>
                <c:pt idx="1">
                  <c:v>2.5792416953033279</c:v>
                </c:pt>
                <c:pt idx="2">
                  <c:v>2.6464176237435004</c:v>
                </c:pt>
                <c:pt idx="3">
                  <c:v>2.72272137579498</c:v>
                </c:pt>
                <c:pt idx="4">
                  <c:v>2.7997989505531162</c:v>
                </c:pt>
                <c:pt idx="5">
                  <c:v>2.8776503480179083</c:v>
                </c:pt>
                <c:pt idx="6">
                  <c:v>2.9562755681893571</c:v>
                </c:pt>
                <c:pt idx="7">
                  <c:v>3.053423929852388</c:v>
                </c:pt>
                <c:pt idx="8">
                  <c:v>3.1427437257819535</c:v>
                </c:pt>
                <c:pt idx="9">
                  <c:v>3.2420989151639676</c:v>
                </c:pt>
                <c:pt idx="10">
                  <c:v>3.3518047591011397</c:v>
                </c:pt>
                <c:pt idx="11">
                  <c:v>3.4628862878501447</c:v>
                </c:pt>
                <c:pt idx="12">
                  <c:v>3.5847770327582524</c:v>
                </c:pt>
                <c:pt idx="13">
                  <c:v>3.708282296646916</c:v>
                </c:pt>
                <c:pt idx="14">
                  <c:v>3.852794577381859</c:v>
                </c:pt>
                <c:pt idx="15">
                  <c:v>3.9994563656352922</c:v>
                </c:pt>
                <c:pt idx="16">
                  <c:v>4.148267661407214</c:v>
                </c:pt>
                <c:pt idx="17">
                  <c:v>4.3195189790377428</c:v>
                </c:pt>
                <c:pt idx="18">
                  <c:v>4.5038532141135992</c:v>
                </c:pt>
                <c:pt idx="19">
                  <c:v>4.7017862484392197</c:v>
                </c:pt>
                <c:pt idx="20">
                  <c:v>4.9138626239192895</c:v>
                </c:pt>
                <c:pt idx="21">
                  <c:v>5.1515602923853283</c:v>
                </c:pt>
                <c:pt idx="22">
                  <c:v>5.2721430626832628</c:v>
                </c:pt>
                <c:pt idx="23">
                  <c:v>5.4050062676196236</c:v>
                </c:pt>
                <c:pt idx="24">
                  <c:v>5.5392451573678141</c:v>
                </c:pt>
                <c:pt idx="25">
                  <c:v>5.6748597319278389</c:v>
                </c:pt>
                <c:pt idx="26">
                  <c:v>5.8233279431312193</c:v>
                </c:pt>
                <c:pt idx="27">
                  <c:v>5.9850223722811577</c:v>
                </c:pt>
                <c:pt idx="28">
                  <c:v>6.1485892613138722</c:v>
                </c:pt>
                <c:pt idx="29">
                  <c:v>6.3140286102293546</c:v>
                </c:pt>
                <c:pt idx="30">
                  <c:v>6.4933629127638186</c:v>
                </c:pt>
                <c:pt idx="31">
                  <c:v>6.6870220704209604</c:v>
                </c:pt>
                <c:pt idx="32">
                  <c:v>6.883126889965804</c:v>
                </c:pt>
                <c:pt idx="33">
                  <c:v>7.0941679801052464</c:v>
                </c:pt>
                <c:pt idx="34">
                  <c:v>7.3206325625434845</c:v>
                </c:pt>
                <c:pt idx="35">
                  <c:v>7.5630365190849522</c:v>
                </c:pt>
                <c:pt idx="36">
                  <c:v>7.8088892410227535</c:v>
                </c:pt>
                <c:pt idx="37">
                  <c:v>8.0714073929366936</c:v>
                </c:pt>
                <c:pt idx="38">
                  <c:v>8.3511641768317091</c:v>
                </c:pt>
                <c:pt idx="39">
                  <c:v>8.6487614548129734</c:v>
                </c:pt>
                <c:pt idx="40">
                  <c:v>8.978686489237889</c:v>
                </c:pt>
                <c:pt idx="41">
                  <c:v>9.3141142629101399</c:v>
                </c:pt>
                <c:pt idx="42">
                  <c:v>9.5978408890065037</c:v>
                </c:pt>
                <c:pt idx="43">
                  <c:v>9.8853888618024062</c:v>
                </c:pt>
                <c:pt idx="44">
                  <c:v>10.17675818129784</c:v>
                </c:pt>
                <c:pt idx="45">
                  <c:v>10.620977185602626</c:v>
                </c:pt>
                <c:pt idx="46">
                  <c:v>10.921899871846902</c:v>
                </c:pt>
                <c:pt idx="47">
                  <c:v>11.380448926274944</c:v>
                </c:pt>
                <c:pt idx="48">
                  <c:v>11.690924979268061</c:v>
                </c:pt>
                <c:pt idx="49">
                  <c:v>12.163804083819361</c:v>
                </c:pt>
                <c:pt idx="50">
                  <c:v>12.645281218444619</c:v>
                </c:pt>
                <c:pt idx="51">
                  <c:v>13.135356383143833</c:v>
                </c:pt>
                <c:pt idx="52">
                  <c:v>13.634029577917001</c:v>
                </c:pt>
                <c:pt idx="53">
                  <c:v>14.312301884396271</c:v>
                </c:pt>
                <c:pt idx="54">
                  <c:v>14.900851480273683</c:v>
                </c:pt>
                <c:pt idx="55">
                  <c:v>15.536058882718018</c:v>
                </c:pt>
                <c:pt idx="56">
                  <c:v>16.256366002892175</c:v>
                </c:pt>
                <c:pt idx="57">
                  <c:v>16.991958509864482</c:v>
                </c:pt>
                <c:pt idx="58">
                  <c:v>17.932944218764746</c:v>
                </c:pt>
                <c:pt idx="59">
                  <c:v>18.702928846032872</c:v>
                </c:pt>
                <c:pt idx="60">
                  <c:v>19.686904705302915</c:v>
                </c:pt>
                <c:pt idx="61">
                  <c:v>20.899201846698144</c:v>
                </c:pt>
                <c:pt idx="62">
                  <c:v>21.726506674459305</c:v>
                </c:pt>
                <c:pt idx="63">
                  <c:v>23.378229232357956</c:v>
                </c:pt>
                <c:pt idx="64">
                  <c:v>23.913708225948284</c:v>
                </c:pt>
                <c:pt idx="65">
                  <c:v>25.167512698745131</c:v>
                </c:pt>
                <c:pt idx="66">
                  <c:v>26.120926516601074</c:v>
                </c:pt>
                <c:pt idx="67">
                  <c:v>26.643345046933092</c:v>
                </c:pt>
                <c:pt idx="68">
                  <c:v>27.165763577265118</c:v>
                </c:pt>
                <c:pt idx="69">
                  <c:v>27.818786740180144</c:v>
                </c:pt>
                <c:pt idx="70">
                  <c:v>28.341205270512162</c:v>
                </c:pt>
                <c:pt idx="71">
                  <c:v>28.994228433427189</c:v>
                </c:pt>
                <c:pt idx="72">
                  <c:v>29.647251596342219</c:v>
                </c:pt>
                <c:pt idx="73">
                  <c:v>30.430879391840246</c:v>
                </c:pt>
                <c:pt idx="74">
                  <c:v>31.083902554755273</c:v>
                </c:pt>
                <c:pt idx="75">
                  <c:v>31.867530350253304</c:v>
                </c:pt>
                <c:pt idx="76">
                  <c:v>32.651158145751339</c:v>
                </c:pt>
                <c:pt idx="77">
                  <c:v>33.434785941249366</c:v>
                </c:pt>
                <c:pt idx="78">
                  <c:v>34.349018369330409</c:v>
                </c:pt>
                <c:pt idx="79">
                  <c:v>35.263250797411445</c:v>
                </c:pt>
                <c:pt idx="80">
                  <c:v>36.308087858075488</c:v>
                </c:pt>
                <c:pt idx="81">
                  <c:v>37.352924918739532</c:v>
                </c:pt>
                <c:pt idx="82">
                  <c:v>38.397761979403576</c:v>
                </c:pt>
                <c:pt idx="83">
                  <c:v>39.573203672650621</c:v>
                </c:pt>
                <c:pt idx="84">
                  <c:v>40.748645365897673</c:v>
                </c:pt>
                <c:pt idx="85">
                  <c:v>42.185296324310727</c:v>
                </c:pt>
                <c:pt idx="86">
                  <c:v>44.22272859260562</c:v>
                </c:pt>
                <c:pt idx="87">
                  <c:v>45.058598241136849</c:v>
                </c:pt>
                <c:pt idx="88">
                  <c:v>46.625853832132911</c:v>
                </c:pt>
                <c:pt idx="89">
                  <c:v>48.323714055711974</c:v>
                </c:pt>
                <c:pt idx="90">
                  <c:v>50.282783544457061</c:v>
                </c:pt>
                <c:pt idx="91">
                  <c:v>52.241853033202148</c:v>
                </c:pt>
                <c:pt idx="92">
                  <c:v>54.462131787113236</c:v>
                </c:pt>
                <c:pt idx="93">
                  <c:v>56.813015173607333</c:v>
                </c:pt>
                <c:pt idx="94">
                  <c:v>58.259435674200418</c:v>
                </c:pt>
                <c:pt idx="95">
                  <c:v>58.259435674200418</c:v>
                </c:pt>
                <c:pt idx="96">
                  <c:v>58.259435674200418</c:v>
                </c:pt>
                <c:pt idx="97">
                  <c:v>58.259435674200418</c:v>
                </c:pt>
                <c:pt idx="98">
                  <c:v>58.259435674200418</c:v>
                </c:pt>
                <c:pt idx="99">
                  <c:v>58.259435674200418</c:v>
                </c:pt>
                <c:pt idx="100">
                  <c:v>58.259435674200418</c:v>
                </c:pt>
                <c:pt idx="101">
                  <c:v>58.259435674200418</c:v>
                </c:pt>
                <c:pt idx="102">
                  <c:v>58.259435674200418</c:v>
                </c:pt>
                <c:pt idx="103">
                  <c:v>58.259435674200418</c:v>
                </c:pt>
                <c:pt idx="104">
                  <c:v>58.259435674200418</c:v>
                </c:pt>
                <c:pt idx="105">
                  <c:v>57.666940755830232</c:v>
                </c:pt>
                <c:pt idx="106">
                  <c:v>54.760526941736387</c:v>
                </c:pt>
                <c:pt idx="107">
                  <c:v>52.038892845896022</c:v>
                </c:pt>
                <c:pt idx="108">
                  <c:v>49.333808055618363</c:v>
                </c:pt>
                <c:pt idx="109">
                  <c:v>46.407226221810504</c:v>
                </c:pt>
                <c:pt idx="110">
                  <c:v>43.80842155338911</c:v>
                </c:pt>
                <c:pt idx="111">
                  <c:v>41.173328527621344</c:v>
                </c:pt>
                <c:pt idx="112">
                  <c:v>38.294074784431039</c:v>
                </c:pt>
                <c:pt idx="113">
                  <c:v>35.55878372840025</c:v>
                </c:pt>
                <c:pt idx="114">
                  <c:v>32.790734695650535</c:v>
                </c:pt>
                <c:pt idx="115">
                  <c:v>29.127939862625738</c:v>
                </c:pt>
                <c:pt idx="116">
                  <c:v>27.380263470868194</c:v>
                </c:pt>
                <c:pt idx="117">
                  <c:v>24.666904027809181</c:v>
                </c:pt>
                <c:pt idx="118">
                  <c:v>21.321299268835627</c:v>
                </c:pt>
                <c:pt idx="119">
                  <c:v>18.884264027975014</c:v>
                </c:pt>
                <c:pt idx="120">
                  <c:v>15.578631750314607</c:v>
                </c:pt>
                <c:pt idx="121">
                  <c:v>12.3594603242628</c:v>
                </c:pt>
                <c:pt idx="122">
                  <c:v>9.1595078320978729</c:v>
                </c:pt>
                <c:pt idx="123">
                  <c:v>6.5182772036442822</c:v>
                </c:pt>
                <c:pt idx="124">
                  <c:v>4.5647042536046429</c:v>
                </c:pt>
                <c:pt idx="125">
                  <c:v>2.9782298356031238</c:v>
                </c:pt>
                <c:pt idx="126">
                  <c:v>2.4818581963359363</c:v>
                </c:pt>
              </c:numCache>
            </c:numRef>
          </c:yVal>
          <c:smooth val="0"/>
        </c:ser>
        <c:ser>
          <c:idx val="2"/>
          <c:order val="2"/>
          <c:tx>
            <c:v>T1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(Smooth!$J$2,Smooth!$J$2)</c:f>
              <c:numCache>
                <c:formatCode>0.00</c:formatCode>
                <c:ptCount val="2"/>
                <c:pt idx="0">
                  <c:v>3.1862485886923878E-2</c:v>
                </c:pt>
                <c:pt idx="1">
                  <c:v>3.1862485886923878E-2</c:v>
                </c:pt>
              </c:numCache>
            </c:numRef>
          </c:xVal>
          <c:yVal>
            <c:numRef>
              <c:f>(Smooth!$K$2,Smooth!$M$2)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2.0545263028891974</c:v>
                </c:pt>
              </c:numCache>
            </c:numRef>
          </c:yVal>
          <c:smooth val="0"/>
        </c:ser>
        <c:ser>
          <c:idx val="3"/>
          <c:order val="3"/>
          <c:tx>
            <c:v>T2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(Smooth!$J$3,Smooth!$J$3)</c:f>
              <c:numCache>
                <c:formatCode>0.00</c:formatCode>
                <c:ptCount val="2"/>
                <c:pt idx="0">
                  <c:v>0.17842992096677374</c:v>
                </c:pt>
                <c:pt idx="1">
                  <c:v>0.17842992096677374</c:v>
                </c:pt>
              </c:numCache>
            </c:numRef>
          </c:xVal>
          <c:yVal>
            <c:numRef>
              <c:f>(Smooth!$K$3,Smooth!$M$3)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23.260527682487346</c:v>
                </c:pt>
              </c:numCache>
            </c:numRef>
          </c:yVal>
          <c:smooth val="0"/>
        </c:ser>
        <c:ser>
          <c:idx val="4"/>
          <c:order val="4"/>
          <c:tx>
            <c:v>T3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(Smooth!$J$4,Smooth!$J$4)</c:f>
              <c:numCache>
                <c:formatCode>0.00</c:formatCode>
                <c:ptCount val="2"/>
                <c:pt idx="0">
                  <c:v>0.44607480241693431</c:v>
                </c:pt>
                <c:pt idx="1">
                  <c:v>0.44607480241693431</c:v>
                </c:pt>
              </c:numCache>
            </c:numRef>
          </c:xVal>
          <c:yVal>
            <c:numRef>
              <c:f>(Smooth!$K$4,Smooth!$M$4)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57.613956236400917</c:v>
                </c:pt>
              </c:numCache>
            </c:numRef>
          </c:yVal>
          <c:smooth val="0"/>
        </c:ser>
        <c:ser>
          <c:idx val="5"/>
          <c:order val="5"/>
          <c:tx>
            <c:v>T4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(Smooth!$J$5,Smooth!$J$5)</c:f>
              <c:numCache>
                <c:formatCode>0.00</c:formatCode>
                <c:ptCount val="2"/>
                <c:pt idx="0">
                  <c:v>0.93994262573996268</c:v>
                </c:pt>
                <c:pt idx="1">
                  <c:v>0.93994262573996268</c:v>
                </c:pt>
              </c:numCache>
            </c:numRef>
          </c:xVal>
          <c:yVal>
            <c:numRef>
              <c:f>(Smooth!$K$5,Smooth!$M$5)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57.716014042055541</c:v>
                </c:pt>
              </c:numCache>
            </c:numRef>
          </c:yVal>
          <c:smooth val="0"/>
        </c:ser>
        <c:ser>
          <c:idx val="6"/>
          <c:order val="6"/>
          <c:tx>
            <c:v>T5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(Smooth!$J$6,Smooth!$J$6)</c:f>
              <c:numCache>
                <c:formatCode>0.00</c:formatCode>
                <c:ptCount val="2"/>
                <c:pt idx="0">
                  <c:v>2.5378450894978992</c:v>
                </c:pt>
                <c:pt idx="1">
                  <c:v>2.5378450894978992</c:v>
                </c:pt>
              </c:numCache>
            </c:numRef>
          </c:xVal>
          <c:yVal>
            <c:numRef>
              <c:f>(Smooth!$K$6,Smooth!$M$6)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21.57477246619084</c:v>
                </c:pt>
              </c:numCache>
            </c:numRef>
          </c:yVal>
          <c:smooth val="0"/>
        </c:ser>
        <c:ser>
          <c:idx val="7"/>
          <c:order val="7"/>
          <c:tx>
            <c:v>T6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(Smooth!$J$7,Smooth!$J$7)</c:f>
              <c:numCache>
                <c:formatCode>0.00</c:formatCode>
                <c:ptCount val="2"/>
                <c:pt idx="0">
                  <c:v>9.399426257399627</c:v>
                </c:pt>
                <c:pt idx="1">
                  <c:v>9.399426257399627</c:v>
                </c:pt>
              </c:numCache>
            </c:numRef>
          </c:xVal>
          <c:yVal>
            <c:numRef>
              <c:f>(Smooth!$K$7,Smooth!$M$7)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3.4113184168571786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84160"/>
        <c:axId val="192317312"/>
      </c:scatterChart>
      <c:valAx>
        <c:axId val="192284160"/>
        <c:scaling>
          <c:orientation val="minMax"/>
          <c:max val="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[s]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153974503187105"/>
              <c:y val="0.9041881020354670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92317312"/>
        <c:crosses val="autoZero"/>
        <c:crossBetween val="midCat"/>
        <c:majorUnit val="0.5"/>
      </c:valAx>
      <c:valAx>
        <c:axId val="1923173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</a:t>
                </a:r>
                <a:r>
                  <a:rPr lang="en-US" baseline="-25000"/>
                  <a:t>v</a:t>
                </a:r>
                <a:r>
                  <a:rPr lang="en-US"/>
                  <a:t>(T) [g]</a:t>
                </a:r>
              </a:p>
            </c:rich>
          </c:tx>
          <c:layout>
            <c:manualLayout>
              <c:xMode val="edge"/>
              <c:yMode val="edge"/>
              <c:x val="4.7619047619047623E-3"/>
              <c:y val="0.325769563655671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92284160"/>
        <c:crosses val="autoZero"/>
        <c:crossBetween val="midCat"/>
        <c:majorUnit val="2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02294076866"/>
          <c:y val="5.2647929248160898E-2"/>
          <c:w val="0.85461600607544597"/>
          <c:h val="0.756455627386392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Smooth!$E$13:$E$139</c:f>
              <c:numCache>
                <c:formatCode>0.000</c:formatCode>
                <c:ptCount val="127"/>
                <c:pt idx="0">
                  <c:v>0</c:v>
                </c:pt>
                <c:pt idx="1">
                  <c:v>1.6783425887031182E-2</c:v>
                </c:pt>
                <c:pt idx="2">
                  <c:v>1.7475126635001028E-2</c:v>
                </c:pt>
                <c:pt idx="3">
                  <c:v>1.8146048556913281E-2</c:v>
                </c:pt>
                <c:pt idx="4">
                  <c:v>1.8978414521395173E-2</c:v>
                </c:pt>
                <c:pt idx="5">
                  <c:v>2.0124940159811696E-2</c:v>
                </c:pt>
                <c:pt idx="6">
                  <c:v>2.1301230798105277E-2</c:v>
                </c:pt>
                <c:pt idx="7">
                  <c:v>2.2694381307689766E-2</c:v>
                </c:pt>
                <c:pt idx="8">
                  <c:v>2.3790531969512987E-2</c:v>
                </c:pt>
                <c:pt idx="9">
                  <c:v>2.4642898309078645E-2</c:v>
                </c:pt>
                <c:pt idx="10">
                  <c:v>2.6024856271755905E-2</c:v>
                </c:pt>
                <c:pt idx="11">
                  <c:v>2.8558482036918281E-2</c:v>
                </c:pt>
                <c:pt idx="12">
                  <c:v>3.1424873993016078E-2</c:v>
                </c:pt>
                <c:pt idx="13">
                  <c:v>3.3143202324072404E-2</c:v>
                </c:pt>
                <c:pt idx="14">
                  <c:v>3.4109383156723613E-2</c:v>
                </c:pt>
                <c:pt idx="15">
                  <c:v>3.5353764590885427E-2</c:v>
                </c:pt>
                <c:pt idx="16">
                  <c:v>3.7120257474063015E-2</c:v>
                </c:pt>
                <c:pt idx="17">
                  <c:v>3.8745322406263057E-2</c:v>
                </c:pt>
                <c:pt idx="18">
                  <c:v>4.1084257648045602E-2</c:v>
                </c:pt>
                <c:pt idx="19">
                  <c:v>4.4707658423983783E-2</c:v>
                </c:pt>
                <c:pt idx="20">
                  <c:v>4.7385333120108938E-2</c:v>
                </c:pt>
                <c:pt idx="21">
                  <c:v>4.7483675616468803E-2</c:v>
                </c:pt>
                <c:pt idx="22">
                  <c:v>4.6956080320161367E-2</c:v>
                </c:pt>
                <c:pt idx="23">
                  <c:v>4.6915264346197368E-2</c:v>
                </c:pt>
                <c:pt idx="24">
                  <c:v>4.7891694810050213E-2</c:v>
                </c:pt>
                <c:pt idx="25">
                  <c:v>4.9916969249811337E-2</c:v>
                </c:pt>
                <c:pt idx="26">
                  <c:v>5.2678704419181585E-2</c:v>
                </c:pt>
                <c:pt idx="27">
                  <c:v>5.5067142367368045E-2</c:v>
                </c:pt>
                <c:pt idx="28">
                  <c:v>5.9960435682507612E-2</c:v>
                </c:pt>
                <c:pt idx="29">
                  <c:v>6.6670629914815205E-2</c:v>
                </c:pt>
                <c:pt idx="30">
                  <c:v>7.2747084858423752E-2</c:v>
                </c:pt>
                <c:pt idx="31">
                  <c:v>7.7646628259529352E-2</c:v>
                </c:pt>
                <c:pt idx="32">
                  <c:v>8.1500153638565012E-2</c:v>
                </c:pt>
                <c:pt idx="33">
                  <c:v>8.415080045663427E-2</c:v>
                </c:pt>
                <c:pt idx="34">
                  <c:v>8.7577802284379933E-2</c:v>
                </c:pt>
                <c:pt idx="35">
                  <c:v>9.1607897412479489E-2</c:v>
                </c:pt>
                <c:pt idx="36">
                  <c:v>9.6400695659282234E-2</c:v>
                </c:pt>
                <c:pt idx="37">
                  <c:v>0.10180825070713644</c:v>
                </c:pt>
                <c:pt idx="38">
                  <c:v>0.10721737432479582</c:v>
                </c:pt>
                <c:pt idx="39">
                  <c:v>0.11327224876598764</c:v>
                </c:pt>
                <c:pt idx="40">
                  <c:v>0.12240128110794202</c:v>
                </c:pt>
                <c:pt idx="41">
                  <c:v>0.13385645399872181</c:v>
                </c:pt>
                <c:pt idx="42">
                  <c:v>0.14366157802348192</c:v>
                </c:pt>
                <c:pt idx="43">
                  <c:v>0.15314773883106877</c:v>
                </c:pt>
                <c:pt idx="44">
                  <c:v>0.16367389206751801</c:v>
                </c:pt>
                <c:pt idx="45">
                  <c:v>0.18031570907835193</c:v>
                </c:pt>
                <c:pt idx="46">
                  <c:v>0.19109672693746238</c:v>
                </c:pt>
                <c:pt idx="47">
                  <c:v>0.20861560194750489</c:v>
                </c:pt>
                <c:pt idx="48">
                  <c:v>0.21911630481737487</c:v>
                </c:pt>
                <c:pt idx="49">
                  <c:v>0.23377329761067597</c:v>
                </c:pt>
                <c:pt idx="50">
                  <c:v>0.24275141766386873</c:v>
                </c:pt>
                <c:pt idx="51">
                  <c:v>0.24815590590676762</c:v>
                </c:pt>
                <c:pt idx="52">
                  <c:v>0.25029924336656645</c:v>
                </c:pt>
                <c:pt idx="53">
                  <c:v>0.25586062745384974</c:v>
                </c:pt>
                <c:pt idx="54">
                  <c:v>0.26796557391915221</c:v>
                </c:pt>
                <c:pt idx="55">
                  <c:v>0.29202708326588334</c:v>
                </c:pt>
                <c:pt idx="56">
                  <c:v>0.33226966260788415</c:v>
                </c:pt>
                <c:pt idx="57">
                  <c:v>0.3856018848261224</c:v>
                </c:pt>
                <c:pt idx="58">
                  <c:v>0.46109958618662544</c:v>
                </c:pt>
                <c:pt idx="59">
                  <c:v>0.51990027097232416</c:v>
                </c:pt>
                <c:pt idx="60">
                  <c:v>0.57893317266055622</c:v>
                </c:pt>
                <c:pt idx="61">
                  <c:v>0.62116329442957019</c:v>
                </c:pt>
                <c:pt idx="62">
                  <c:v>0.6234286470894278</c:v>
                </c:pt>
                <c:pt idx="63">
                  <c:v>0.60504036626142721</c:v>
                </c:pt>
                <c:pt idx="64">
                  <c:v>0.54384951446288488</c:v>
                </c:pt>
                <c:pt idx="65">
                  <c:v>0.50115180081439115</c:v>
                </c:pt>
                <c:pt idx="66">
                  <c:v>0.53026914730466279</c:v>
                </c:pt>
                <c:pt idx="67">
                  <c:v>0.5983772250701509</c:v>
                </c:pt>
                <c:pt idx="68">
                  <c:v>0.68125339922660633</c:v>
                </c:pt>
                <c:pt idx="69">
                  <c:v>0.79216145905726998</c:v>
                </c:pt>
                <c:pt idx="70">
                  <c:v>0.88051777663469977</c:v>
                </c:pt>
                <c:pt idx="71">
                  <c:v>0.99068186850182083</c:v>
                </c:pt>
                <c:pt idx="72">
                  <c:v>1.0957179031637145</c:v>
                </c:pt>
                <c:pt idx="73">
                  <c:v>1.2095928805537859</c:v>
                </c:pt>
                <c:pt idx="74">
                  <c:v>1.2923204034974491</c:v>
                </c:pt>
                <c:pt idx="75">
                  <c:v>1.3740964216716849</c:v>
                </c:pt>
                <c:pt idx="76">
                  <c:v>1.4336719908513473</c:v>
                </c:pt>
                <c:pt idx="77">
                  <c:v>1.4702244403861213</c:v>
                </c:pt>
                <c:pt idx="78">
                  <c:v>1.4859591278340152</c:v>
                </c:pt>
                <c:pt idx="79">
                  <c:v>1.4789069808957025</c:v>
                </c:pt>
                <c:pt idx="80">
                  <c:v>1.4519193294775159</c:v>
                </c:pt>
                <c:pt idx="81">
                  <c:v>1.4848817736606981</c:v>
                </c:pt>
                <c:pt idx="82">
                  <c:v>1.5633018233032725</c:v>
                </c:pt>
                <c:pt idx="83">
                  <c:v>1.6656897995800841</c:v>
                </c:pt>
                <c:pt idx="84">
                  <c:v>1.758206275974008</c:v>
                </c:pt>
                <c:pt idx="85">
                  <c:v>1.8901309038202148</c:v>
                </c:pt>
                <c:pt idx="86">
                  <c:v>2.1133060490656423</c:v>
                </c:pt>
                <c:pt idx="87">
                  <c:v>2.2750871020368977</c:v>
                </c:pt>
                <c:pt idx="88">
                  <c:v>2.5249276984382423</c:v>
                </c:pt>
                <c:pt idx="89">
                  <c:v>2.8539830238044788</c:v>
                </c:pt>
                <c:pt idx="90">
                  <c:v>3.2637390421438397</c:v>
                </c:pt>
                <c:pt idx="91">
                  <c:v>3.6903657735237974</c:v>
                </c:pt>
                <c:pt idx="92">
                  <c:v>4.1161399659298441</c:v>
                </c:pt>
                <c:pt idx="93">
                  <c:v>4.4801893581051955</c:v>
                </c:pt>
                <c:pt idx="94">
                  <c:v>4.7842883572612553</c:v>
                </c:pt>
                <c:pt idx="95">
                  <c:v>4.6212485833181747</c:v>
                </c:pt>
                <c:pt idx="96">
                  <c:v>5.2399439694656689</c:v>
                </c:pt>
                <c:pt idx="97">
                  <c:v>5.5476435367451638</c:v>
                </c:pt>
                <c:pt idx="98">
                  <c:v>5.797867752868398</c:v>
                </c:pt>
                <c:pt idx="99">
                  <c:v>5.9555410688274666</c:v>
                </c:pt>
                <c:pt idx="100">
                  <c:v>6.0284305618288405</c:v>
                </c:pt>
                <c:pt idx="101">
                  <c:v>6.5578727794386369</c:v>
                </c:pt>
                <c:pt idx="102">
                  <c:v>5.9438693017056483</c:v>
                </c:pt>
                <c:pt idx="103">
                  <c:v>5.8377211714551747</c:v>
                </c:pt>
                <c:pt idx="104">
                  <c:v>5.7476884416603324</c:v>
                </c:pt>
                <c:pt idx="105">
                  <c:v>6.2054941484043269</c:v>
                </c:pt>
                <c:pt idx="106">
                  <c:v>5.8766442040572811</c:v>
                </c:pt>
                <c:pt idx="107">
                  <c:v>6.1130258610765802</c:v>
                </c:pt>
                <c:pt idx="108">
                  <c:v>6.3051268416702166</c:v>
                </c:pt>
                <c:pt idx="109">
                  <c:v>6.4742408573890993</c:v>
                </c:pt>
                <c:pt idx="110">
                  <c:v>6.4835753123435298</c:v>
                </c:pt>
                <c:pt idx="111">
                  <c:v>6.5374913995669726</c:v>
                </c:pt>
                <c:pt idx="112">
                  <c:v>6.5519772328552044</c:v>
                </c:pt>
                <c:pt idx="113">
                  <c:v>6.4111464416057009</c:v>
                </c:pt>
                <c:pt idx="114">
                  <c:v>6.1122893405460639</c:v>
                </c:pt>
                <c:pt idx="115">
                  <c:v>6.1998659747624858</c:v>
                </c:pt>
                <c:pt idx="116">
                  <c:v>5.8207836064492202</c:v>
                </c:pt>
                <c:pt idx="117">
                  <c:v>5.7848855259455183</c:v>
                </c:pt>
                <c:pt idx="118">
                  <c:v>6.0109936921011133</c:v>
                </c:pt>
                <c:pt idx="119">
                  <c:v>5.5558574633680102</c:v>
                </c:pt>
                <c:pt idx="120">
                  <c:v>5.5491570160238641</c:v>
                </c:pt>
                <c:pt idx="121">
                  <c:v>5.4813758081356152</c:v>
                </c:pt>
                <c:pt idx="122">
                  <c:v>4.9698040576566695</c:v>
                </c:pt>
                <c:pt idx="123">
                  <c:v>3.9450304609678639</c:v>
                </c:pt>
                <c:pt idx="124">
                  <c:v>1.5118143943391584</c:v>
                </c:pt>
                <c:pt idx="125">
                  <c:v>1.2424510144141674</c:v>
                </c:pt>
                <c:pt idx="126">
                  <c:v>0.35782589215128013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Smooth!$B$13:$B$139</c:f>
              <c:numCache>
                <c:formatCode>0.000</c:formatCode>
                <c:ptCount val="127"/>
                <c:pt idx="0">
                  <c:v>0</c:v>
                </c:pt>
                <c:pt idx="1">
                  <c:v>0.04</c:v>
                </c:pt>
                <c:pt idx="2">
                  <c:v>4.0800000000000003E-2</c:v>
                </c:pt>
                <c:pt idx="3">
                  <c:v>4.1700000000000001E-2</c:v>
                </c:pt>
                <c:pt idx="4">
                  <c:v>4.2599999999999999E-2</c:v>
                </c:pt>
                <c:pt idx="5">
                  <c:v>4.3499999999999997E-2</c:v>
                </c:pt>
                <c:pt idx="6">
                  <c:v>4.4400000000000002E-2</c:v>
                </c:pt>
                <c:pt idx="7">
                  <c:v>4.5499999999999999E-2</c:v>
                </c:pt>
                <c:pt idx="8">
                  <c:v>4.65E-2</c:v>
                </c:pt>
                <c:pt idx="9">
                  <c:v>4.7600000000000003E-2</c:v>
                </c:pt>
                <c:pt idx="10">
                  <c:v>4.8800000000000003E-2</c:v>
                </c:pt>
                <c:pt idx="11">
                  <c:v>0.05</c:v>
                </c:pt>
                <c:pt idx="12">
                  <c:v>5.1299999999999998E-2</c:v>
                </c:pt>
                <c:pt idx="13">
                  <c:v>5.2600000000000001E-2</c:v>
                </c:pt>
                <c:pt idx="14">
                  <c:v>5.4100000000000002E-2</c:v>
                </c:pt>
                <c:pt idx="15">
                  <c:v>5.5599999999999997E-2</c:v>
                </c:pt>
                <c:pt idx="16">
                  <c:v>5.7099999999999998E-2</c:v>
                </c:pt>
                <c:pt idx="17">
                  <c:v>5.8799999999999998E-2</c:v>
                </c:pt>
                <c:pt idx="18">
                  <c:v>6.0600000000000001E-2</c:v>
                </c:pt>
                <c:pt idx="19">
                  <c:v>6.25E-2</c:v>
                </c:pt>
                <c:pt idx="20">
                  <c:v>6.4500000000000002E-2</c:v>
                </c:pt>
                <c:pt idx="21">
                  <c:v>6.6699999999999995E-2</c:v>
                </c:pt>
                <c:pt idx="22">
                  <c:v>6.7799999999999999E-2</c:v>
                </c:pt>
                <c:pt idx="23">
                  <c:v>6.9000000000000006E-2</c:v>
                </c:pt>
                <c:pt idx="24">
                  <c:v>7.0199999999999999E-2</c:v>
                </c:pt>
                <c:pt idx="25">
                  <c:v>7.1400000000000005E-2</c:v>
                </c:pt>
                <c:pt idx="26">
                  <c:v>7.2700000000000001E-2</c:v>
                </c:pt>
                <c:pt idx="27">
                  <c:v>7.4099999999999999E-2</c:v>
                </c:pt>
                <c:pt idx="28">
                  <c:v>7.5499999999999998E-2</c:v>
                </c:pt>
                <c:pt idx="29">
                  <c:v>7.6899999999999996E-2</c:v>
                </c:pt>
                <c:pt idx="30">
                  <c:v>7.8399999999999997E-2</c:v>
                </c:pt>
                <c:pt idx="31">
                  <c:v>0.08</c:v>
                </c:pt>
                <c:pt idx="32">
                  <c:v>8.1600000000000006E-2</c:v>
                </c:pt>
                <c:pt idx="33">
                  <c:v>8.3299999999999999E-2</c:v>
                </c:pt>
                <c:pt idx="34">
                  <c:v>8.5099999999999995E-2</c:v>
                </c:pt>
                <c:pt idx="35">
                  <c:v>8.6999999999999994E-2</c:v>
                </c:pt>
                <c:pt idx="36">
                  <c:v>8.8900000000000007E-2</c:v>
                </c:pt>
                <c:pt idx="37">
                  <c:v>9.0899999999999995E-2</c:v>
                </c:pt>
                <c:pt idx="38">
                  <c:v>9.2999999999999999E-2</c:v>
                </c:pt>
                <c:pt idx="39">
                  <c:v>9.5200000000000007E-2</c:v>
                </c:pt>
                <c:pt idx="40">
                  <c:v>9.7600000000000006E-2</c:v>
                </c:pt>
                <c:pt idx="41">
                  <c:v>0.1</c:v>
                </c:pt>
                <c:pt idx="42">
                  <c:v>0.10199999999999999</c:v>
                </c:pt>
                <c:pt idx="43">
                  <c:v>0.104</c:v>
                </c:pt>
                <c:pt idx="44">
                  <c:v>0.106</c:v>
                </c:pt>
                <c:pt idx="45">
                  <c:v>0.109</c:v>
                </c:pt>
                <c:pt idx="46">
                  <c:v>0.111</c:v>
                </c:pt>
                <c:pt idx="47">
                  <c:v>0.114</c:v>
                </c:pt>
                <c:pt idx="48">
                  <c:v>0.11600000000000001</c:v>
                </c:pt>
                <c:pt idx="49">
                  <c:v>0.11899999999999999</c:v>
                </c:pt>
                <c:pt idx="50">
                  <c:v>0.122</c:v>
                </c:pt>
                <c:pt idx="51">
                  <c:v>0.125</c:v>
                </c:pt>
                <c:pt idx="52">
                  <c:v>0.128</c:v>
                </c:pt>
                <c:pt idx="53">
                  <c:v>0.13200000000000001</c:v>
                </c:pt>
                <c:pt idx="54">
                  <c:v>0.13539999999999999</c:v>
                </c:pt>
                <c:pt idx="55">
                  <c:v>0.13900000000000001</c:v>
                </c:pt>
                <c:pt idx="56">
                  <c:v>0.14299999999999999</c:v>
                </c:pt>
                <c:pt idx="57">
                  <c:v>0.14699999999999999</c:v>
                </c:pt>
                <c:pt idx="58">
                  <c:v>0.152</c:v>
                </c:pt>
                <c:pt idx="59">
                  <c:v>0.156</c:v>
                </c:pt>
                <c:pt idx="60">
                  <c:v>0.161</c:v>
                </c:pt>
                <c:pt idx="61">
                  <c:v>0.16700000000000001</c:v>
                </c:pt>
                <c:pt idx="62">
                  <c:v>0.17100000000000001</c:v>
                </c:pt>
                <c:pt idx="63">
                  <c:v>0.17899999999999999</c:v>
                </c:pt>
                <c:pt idx="64">
                  <c:v>0.18310000000000001</c:v>
                </c:pt>
                <c:pt idx="65">
                  <c:v>0.19270000000000001</c:v>
                </c:pt>
                <c:pt idx="66">
                  <c:v>0.2</c:v>
                </c:pt>
                <c:pt idx="67">
                  <c:v>0.20399999999999999</c:v>
                </c:pt>
                <c:pt idx="68">
                  <c:v>0.20799999999999999</c:v>
                </c:pt>
                <c:pt idx="69">
                  <c:v>0.21299999999999999</c:v>
                </c:pt>
                <c:pt idx="70">
                  <c:v>0.217</c:v>
                </c:pt>
                <c:pt idx="71">
                  <c:v>0.222</c:v>
                </c:pt>
                <c:pt idx="72">
                  <c:v>0.22700000000000001</c:v>
                </c:pt>
                <c:pt idx="73">
                  <c:v>0.23300000000000001</c:v>
                </c:pt>
                <c:pt idx="74">
                  <c:v>0.23799999999999999</c:v>
                </c:pt>
                <c:pt idx="75">
                  <c:v>0.24399999999999999</c:v>
                </c:pt>
                <c:pt idx="76">
                  <c:v>0.25</c:v>
                </c:pt>
                <c:pt idx="77">
                  <c:v>0.25600000000000001</c:v>
                </c:pt>
                <c:pt idx="78">
                  <c:v>0.26300000000000001</c:v>
                </c:pt>
                <c:pt idx="79">
                  <c:v>0.27</c:v>
                </c:pt>
                <c:pt idx="80">
                  <c:v>0.27800000000000002</c:v>
                </c:pt>
                <c:pt idx="81">
                  <c:v>0.28599999999999998</c:v>
                </c:pt>
                <c:pt idx="82">
                  <c:v>0.29399999999999998</c:v>
                </c:pt>
                <c:pt idx="83">
                  <c:v>0.30299999999999999</c:v>
                </c:pt>
                <c:pt idx="84">
                  <c:v>0.312</c:v>
                </c:pt>
                <c:pt idx="85">
                  <c:v>0.32300000000000001</c:v>
                </c:pt>
                <c:pt idx="86">
                  <c:v>0.33860000000000001</c:v>
                </c:pt>
                <c:pt idx="87">
                  <c:v>0.34499999999999997</c:v>
                </c:pt>
                <c:pt idx="88">
                  <c:v>0.35699999999999998</c:v>
                </c:pt>
                <c:pt idx="89">
                  <c:v>0.37</c:v>
                </c:pt>
                <c:pt idx="90">
                  <c:v>0.38500000000000001</c:v>
                </c:pt>
                <c:pt idx="91">
                  <c:v>0.4</c:v>
                </c:pt>
                <c:pt idx="92">
                  <c:v>0.41699999999999998</c:v>
                </c:pt>
                <c:pt idx="93">
                  <c:v>0.435</c:v>
                </c:pt>
                <c:pt idx="94">
                  <c:v>0.45500000000000002</c:v>
                </c:pt>
                <c:pt idx="95">
                  <c:v>0.4577</c:v>
                </c:pt>
                <c:pt idx="96">
                  <c:v>0.5</c:v>
                </c:pt>
                <c:pt idx="97">
                  <c:v>0.52600000000000002</c:v>
                </c:pt>
                <c:pt idx="98">
                  <c:v>0.55600000000000005</c:v>
                </c:pt>
                <c:pt idx="99">
                  <c:v>0.58799999999999997</c:v>
                </c:pt>
                <c:pt idx="100">
                  <c:v>0.625</c:v>
                </c:pt>
                <c:pt idx="101">
                  <c:v>0.69640000000000002</c:v>
                </c:pt>
                <c:pt idx="102">
                  <c:v>0.71399999999999997</c:v>
                </c:pt>
                <c:pt idx="103">
                  <c:v>0.76900000000000002</c:v>
                </c:pt>
                <c:pt idx="104">
                  <c:v>0.83299999999999996</c:v>
                </c:pt>
                <c:pt idx="105">
                  <c:v>0.9496</c:v>
                </c:pt>
                <c:pt idx="106">
                  <c:v>1</c:v>
                </c:pt>
                <c:pt idx="107">
                  <c:v>1.0523</c:v>
                </c:pt>
                <c:pt idx="108">
                  <c:v>1.1100000000000001</c:v>
                </c:pt>
                <c:pt idx="109">
                  <c:v>1.18</c:v>
                </c:pt>
                <c:pt idx="110">
                  <c:v>1.25</c:v>
                </c:pt>
                <c:pt idx="111">
                  <c:v>1.33</c:v>
                </c:pt>
                <c:pt idx="112">
                  <c:v>1.43</c:v>
                </c:pt>
                <c:pt idx="113">
                  <c:v>1.54</c:v>
                </c:pt>
                <c:pt idx="114">
                  <c:v>1.67</c:v>
                </c:pt>
                <c:pt idx="115">
                  <c:v>1.88</c:v>
                </c:pt>
                <c:pt idx="116">
                  <c:v>2</c:v>
                </c:pt>
                <c:pt idx="117">
                  <c:v>2.2200000000000002</c:v>
                </c:pt>
                <c:pt idx="118">
                  <c:v>2.5638999999999998</c:v>
                </c:pt>
                <c:pt idx="119">
                  <c:v>2.8412999999999999</c:v>
                </c:pt>
                <c:pt idx="120">
                  <c:v>3.33</c:v>
                </c:pt>
                <c:pt idx="121">
                  <c:v>4</c:v>
                </c:pt>
                <c:pt idx="122">
                  <c:v>5</c:v>
                </c:pt>
                <c:pt idx="123">
                  <c:v>6.3</c:v>
                </c:pt>
                <c:pt idx="124">
                  <c:v>7.8</c:v>
                </c:pt>
                <c:pt idx="125">
                  <c:v>10</c:v>
                </c:pt>
                <c:pt idx="126">
                  <c:v>12</c:v>
                </c:pt>
              </c:numCache>
            </c:numRef>
          </c:xVal>
          <c:yVal>
            <c:numRef>
              <c:f>Smooth!$Q$13:$Q$139</c:f>
              <c:numCache>
                <c:formatCode>0.000</c:formatCode>
                <c:ptCount val="127"/>
                <c:pt idx="0">
                  <c:v>0</c:v>
                </c:pt>
                <c:pt idx="1">
                  <c:v>1.6419962609449792E-2</c:v>
                </c:pt>
                <c:pt idx="2">
                  <c:v>1.7184570209214857E-2</c:v>
                </c:pt>
                <c:pt idx="3">
                  <c:v>1.8070051386343038E-2</c:v>
                </c:pt>
                <c:pt idx="4">
                  <c:v>1.8982638496635656E-2</c:v>
                </c:pt>
                <c:pt idx="5">
                  <c:v>1.9922664065906592E-2</c:v>
                </c:pt>
                <c:pt idx="6">
                  <c:v>2.0890460619969714E-2</c:v>
                </c:pt>
                <c:pt idx="7">
                  <c:v>2.2111521786494514E-2</c:v>
                </c:pt>
                <c:pt idx="8">
                  <c:v>2.3258518745559561E-2</c:v>
                </c:pt>
                <c:pt idx="9">
                  <c:v>2.4561412853041927E-2</c:v>
                </c:pt>
                <c:pt idx="10">
                  <c:v>2.6032667229666434E-2</c:v>
                </c:pt>
                <c:pt idx="11">
                  <c:v>2.7556773503824725E-2</c:v>
                </c:pt>
                <c:pt idx="12">
                  <c:v>2.9268444712328163E-2</c:v>
                </c:pt>
                <c:pt idx="13">
                  <c:v>3.1044070685094106E-2</c:v>
                </c:pt>
                <c:pt idx="14">
                  <c:v>3.3173649422401329E-2</c:v>
                </c:pt>
                <c:pt idx="15">
                  <c:v>3.5391248715078906E-2</c:v>
                </c:pt>
                <c:pt idx="16">
                  <c:v>3.7698408034487367E-2</c:v>
                </c:pt>
                <c:pt idx="17">
                  <c:v>4.0423400480835092E-2</c:v>
                </c:pt>
                <c:pt idx="18">
                  <c:v>4.3438716420381884E-2</c:v>
                </c:pt>
                <c:pt idx="19">
                  <c:v>4.6769532675037508E-2</c:v>
                </c:pt>
                <c:pt idx="20">
                  <c:v>5.0443226444496662E-2</c:v>
                </c:pt>
                <c:pt idx="21">
                  <c:v>5.4687082220775937E-2</c:v>
                </c:pt>
                <c:pt idx="22">
                  <c:v>5.6890141253907872E-2</c:v>
                </c:pt>
                <c:pt idx="23">
                  <c:v>5.9356109080469378E-2</c:v>
                </c:pt>
                <c:pt idx="24">
                  <c:v>6.1888196995063774E-2</c:v>
                </c:pt>
                <c:pt idx="25">
                  <c:v>6.4487193207027713E-2</c:v>
                </c:pt>
                <c:pt idx="26">
                  <c:v>6.7379190771579639E-2</c:v>
                </c:pt>
                <c:pt idx="27">
                  <c:v>7.0583650824251887E-2</c:v>
                </c:pt>
                <c:pt idx="28">
                  <c:v>7.3882667235478525E-2</c:v>
                </c:pt>
                <c:pt idx="29">
                  <c:v>7.7277491652493036E-2</c:v>
                </c:pt>
                <c:pt idx="30">
                  <c:v>8.1022543100706432E-2</c:v>
                </c:pt>
                <c:pt idx="31">
                  <c:v>8.5141809365767693E-2</c:v>
                </c:pt>
                <c:pt idx="32">
                  <c:v>8.9391467346891046E-2</c:v>
                </c:pt>
                <c:pt idx="33">
                  <c:v>9.4051689366461119E-2</c:v>
                </c:pt>
                <c:pt idx="34">
                  <c:v>9.9151274491392979E-2</c:v>
                </c:pt>
                <c:pt idx="35">
                  <c:v>0.10472143427132959</c:v>
                </c:pt>
                <c:pt idx="36">
                  <c:v>0.11048699339388765</c:v>
                </c:pt>
                <c:pt idx="37">
                  <c:v>0.11677053853235576</c:v>
                </c:pt>
                <c:pt idx="38">
                  <c:v>0.12360900251626945</c:v>
                </c:pt>
                <c:pt idx="39">
                  <c:v>0.13104214665726424</c:v>
                </c:pt>
                <c:pt idx="40">
                  <c:v>0.13947062811409949</c:v>
                </c:pt>
                <c:pt idx="41">
                  <c:v>0.1482387325464874</c:v>
                </c:pt>
                <c:pt idx="42">
                  <c:v>0.15580946969047937</c:v>
                </c:pt>
                <c:pt idx="43">
                  <c:v>0.16362408418110747</c:v>
                </c:pt>
                <c:pt idx="44">
                  <c:v>0.1716862251356705</c:v>
                </c:pt>
                <c:pt idx="45">
                  <c:v>0.18425153113148468</c:v>
                </c:pt>
                <c:pt idx="46">
                  <c:v>0.19294845313406817</c:v>
                </c:pt>
                <c:pt idx="47">
                  <c:v>0.20648303593925216</c:v>
                </c:pt>
                <c:pt idx="48">
                  <c:v>0.21583754597297503</c:v>
                </c:pt>
                <c:pt idx="49">
                  <c:v>0.23037561606220691</c:v>
                </c:pt>
                <c:pt idx="50">
                  <c:v>0.24553219954971311</c:v>
                </c:pt>
                <c:pt idx="51">
                  <c:v>0.26131961220637767</c:v>
                </c:pt>
                <c:pt idx="52">
                  <c:v>0.27775016980308465</c:v>
                </c:pt>
                <c:pt idx="53">
                  <c:v>0.30067931413411514</c:v>
                </c:pt>
                <c:pt idx="54">
                  <c:v>0.32110708053185077</c:v>
                </c:pt>
                <c:pt idx="55">
                  <c:v>0.34369703886183367</c:v>
                </c:pt>
                <c:pt idx="56">
                  <c:v>0.36998118386819961</c:v>
                </c:pt>
                <c:pt idx="57">
                  <c:v>0.39754006587962715</c:v>
                </c:pt>
                <c:pt idx="58">
                  <c:v>0.43382574092436083</c:v>
                </c:pt>
                <c:pt idx="59">
                  <c:v>0.46435951787817226</c:v>
                </c:pt>
                <c:pt idx="60">
                  <c:v>0.50445617988251645</c:v>
                </c:pt>
                <c:pt idx="61">
                  <c:v>0.55547728385640538</c:v>
                </c:pt>
                <c:pt idx="62">
                  <c:v>0.5912976396044326</c:v>
                </c:pt>
                <c:pt idx="63">
                  <c:v>0.66601617300867333</c:v>
                </c:pt>
                <c:pt idx="64">
                  <c:v>0.69687583002969056</c:v>
                </c:pt>
                <c:pt idx="65">
                  <c:v>0.77186641169193371</c:v>
                </c:pt>
                <c:pt idx="66">
                  <c:v>0.83145491465144472</c:v>
                </c:pt>
                <c:pt idx="67">
                  <c:v>0.86504569320336266</c:v>
                </c:pt>
                <c:pt idx="68">
                  <c:v>0.8993016356870025</c:v>
                </c:pt>
                <c:pt idx="69">
                  <c:v>0.94305695057053474</c:v>
                </c:pt>
                <c:pt idx="70">
                  <c:v>0.97880951190054688</c:v>
                </c:pt>
                <c:pt idx="71">
                  <c:v>1.0244356003420449</c:v>
                </c:pt>
                <c:pt idx="72">
                  <c:v>1.0711010074268572</c:v>
                </c:pt>
                <c:pt idx="73">
                  <c:v>1.1284713965378068</c:v>
                </c:pt>
                <c:pt idx="74">
                  <c:v>1.1774233046379108</c:v>
                </c:pt>
                <c:pt idx="75">
                  <c:v>1.2375374949672102</c:v>
                </c:pt>
                <c:pt idx="76">
                  <c:v>1.2991483041428824</c:v>
                </c:pt>
                <c:pt idx="77">
                  <c:v>1.3622557321649271</c:v>
                </c:pt>
                <c:pt idx="78">
                  <c:v>1.4377726247881444</c:v>
                </c:pt>
                <c:pt idx="79">
                  <c:v>1.5153265819522581</c:v>
                </c:pt>
                <c:pt idx="80">
                  <c:v>1.6064540405980563</c:v>
                </c:pt>
                <c:pt idx="81">
                  <c:v>1.7002421549707392</c:v>
                </c:pt>
                <c:pt idx="82">
                  <c:v>1.7966909250703065</c:v>
                </c:pt>
                <c:pt idx="83">
                  <c:v>1.908376106480862</c:v>
                </c:pt>
                <c:pt idx="84">
                  <c:v>2.0234286802957557</c:v>
                </c:pt>
                <c:pt idx="85">
                  <c:v>2.1686214947667644</c:v>
                </c:pt>
                <c:pt idx="86">
                  <c:v>2.3831568176647884</c:v>
                </c:pt>
                <c:pt idx="87">
                  <c:v>2.4740980304097047</c:v>
                </c:pt>
                <c:pt idx="88">
                  <c:v>2.6492024354352992</c:v>
                </c:pt>
                <c:pt idx="89">
                  <c:v>2.8456544453945694</c:v>
                </c:pt>
                <c:pt idx="90">
                  <c:v>3.0810601181052601</c:v>
                </c:pt>
                <c:pt idx="91">
                  <c:v>3.3258196586057789</c:v>
                </c:pt>
                <c:pt idx="92">
                  <c:v>3.6145215913456261</c:v>
                </c:pt>
                <c:pt idx="93">
                  <c:v>3.9333014056229905</c:v>
                </c:pt>
                <c:pt idx="94">
                  <c:v>4.2188861120284544</c:v>
                </c:pt>
                <c:pt idx="95">
                  <c:v>4.2439212603855454</c:v>
                </c:pt>
                <c:pt idx="96">
                  <c:v>4.6361385846466527</c:v>
                </c:pt>
                <c:pt idx="97">
                  <c:v>4.8772177910482784</c:v>
                </c:pt>
                <c:pt idx="98">
                  <c:v>5.1553861061270778</c:v>
                </c:pt>
                <c:pt idx="99">
                  <c:v>5.4520989755444624</c:v>
                </c:pt>
                <c:pt idx="100">
                  <c:v>5.7951732308083157</c:v>
                </c:pt>
                <c:pt idx="101">
                  <c:v>6.4572138206958574</c:v>
                </c:pt>
                <c:pt idx="102">
                  <c:v>6.6204058988754193</c:v>
                </c:pt>
                <c:pt idx="103">
                  <c:v>7.1303811431865523</c:v>
                </c:pt>
                <c:pt idx="104">
                  <c:v>7.7238068820213233</c:v>
                </c:pt>
                <c:pt idx="105">
                  <c:v>8.7154085490942563</c:v>
                </c:pt>
                <c:pt idx="106">
                  <c:v>8.7154085490942563</c:v>
                </c:pt>
                <c:pt idx="107">
                  <c:v>8.7154085490942563</c:v>
                </c:pt>
                <c:pt idx="108">
                  <c:v>8.7154085490942563</c:v>
                </c:pt>
                <c:pt idx="109">
                  <c:v>8.7154085490942563</c:v>
                </c:pt>
                <c:pt idx="110">
                  <c:v>8.7154085490942563</c:v>
                </c:pt>
                <c:pt idx="111">
                  <c:v>8.7154085490942563</c:v>
                </c:pt>
                <c:pt idx="112">
                  <c:v>8.7154085490942563</c:v>
                </c:pt>
                <c:pt idx="113">
                  <c:v>8.7154085490942563</c:v>
                </c:pt>
                <c:pt idx="114">
                  <c:v>8.7154085490942563</c:v>
                </c:pt>
                <c:pt idx="115">
                  <c:v>8.7154085490942563</c:v>
                </c:pt>
                <c:pt idx="116">
                  <c:v>8.7154085490942563</c:v>
                </c:pt>
                <c:pt idx="117">
                  <c:v>8.7154085490942563</c:v>
                </c:pt>
                <c:pt idx="118">
                  <c:v>8.700313061418548</c:v>
                </c:pt>
                <c:pt idx="119">
                  <c:v>8.5395952465980347</c:v>
                </c:pt>
                <c:pt idx="120">
                  <c:v>8.2564561114041481</c:v>
                </c:pt>
                <c:pt idx="121">
                  <c:v>7.8682768182183374</c:v>
                </c:pt>
                <c:pt idx="122">
                  <c:v>7.2889047388365329</c:v>
                </c:pt>
                <c:pt idx="123">
                  <c:v>6.5357210356401874</c:v>
                </c:pt>
                <c:pt idx="124">
                  <c:v>5.6666629165674802</c:v>
                </c:pt>
                <c:pt idx="125">
                  <c:v>4.74</c:v>
                </c:pt>
                <c:pt idx="126">
                  <c:v>4.74</c:v>
                </c:pt>
              </c:numCache>
            </c:numRef>
          </c:yVal>
          <c:smooth val="0"/>
        </c:ser>
        <c:ser>
          <c:idx val="2"/>
          <c:order val="2"/>
          <c:tx>
            <c:v>T1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(Smooth!$J$2,Smooth!$J$2)</c:f>
              <c:numCache>
                <c:formatCode>0.00</c:formatCode>
                <c:ptCount val="2"/>
                <c:pt idx="0">
                  <c:v>3.1862485886923878E-2</c:v>
                </c:pt>
                <c:pt idx="1">
                  <c:v>3.1862485886923878E-2</c:v>
                </c:pt>
              </c:numCache>
            </c:numRef>
          </c:xVal>
          <c:yVal>
            <c:numRef>
              <c:f>(Smooth!$K$2,Smooth!$N$2)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1.3079520672685294E-2</c:v>
                </c:pt>
              </c:numCache>
            </c:numRef>
          </c:yVal>
          <c:smooth val="0"/>
        </c:ser>
        <c:ser>
          <c:idx val="3"/>
          <c:order val="3"/>
          <c:tx>
            <c:v>T2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(Smooth!$J$3,Smooth!$J$3)</c:f>
              <c:numCache>
                <c:formatCode>0.00</c:formatCode>
                <c:ptCount val="2"/>
                <c:pt idx="0">
                  <c:v>0.17842992096677374</c:v>
                </c:pt>
                <c:pt idx="1">
                  <c:v>0.17842992096677374</c:v>
                </c:pt>
              </c:numCache>
            </c:numRef>
          </c:xVal>
          <c:yVal>
            <c:numRef>
              <c:f>(Smooth!$K$3,Smooth!$N$3)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0.6606917393477767</c:v>
                </c:pt>
              </c:numCache>
            </c:numRef>
          </c:yVal>
          <c:smooth val="0"/>
        </c:ser>
        <c:ser>
          <c:idx val="4"/>
          <c:order val="4"/>
          <c:tx>
            <c:v>T3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(Smooth!$J$4,Smooth!$J$4)</c:f>
              <c:numCache>
                <c:formatCode>0.00</c:formatCode>
                <c:ptCount val="2"/>
                <c:pt idx="0">
                  <c:v>0.44607480241693431</c:v>
                </c:pt>
                <c:pt idx="1">
                  <c:v>0.44607480241693431</c:v>
                </c:pt>
              </c:numCache>
            </c:numRef>
          </c:xVal>
          <c:yVal>
            <c:numRef>
              <c:f>(Smooth!$K$4,Smooth!$N$4)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4.0914411154599257</c:v>
                </c:pt>
              </c:numCache>
            </c:numRef>
          </c:yVal>
          <c:smooth val="0"/>
        </c:ser>
        <c:ser>
          <c:idx val="5"/>
          <c:order val="5"/>
          <c:tx>
            <c:v>T4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(Smooth!$J$5,Smooth!$J$5)</c:f>
              <c:numCache>
                <c:formatCode>0.00</c:formatCode>
                <c:ptCount val="2"/>
                <c:pt idx="0">
                  <c:v>0.93994262573996268</c:v>
                </c:pt>
                <c:pt idx="1">
                  <c:v>0.93994262573996268</c:v>
                </c:pt>
              </c:numCache>
            </c:numRef>
          </c:xVal>
          <c:yVal>
            <c:numRef>
              <c:f>(Smooth!$K$5,Smooth!$N$5)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8.6332793173978555</c:v>
                </c:pt>
              </c:numCache>
            </c:numRef>
          </c:yVal>
          <c:smooth val="0"/>
        </c:ser>
        <c:ser>
          <c:idx val="6"/>
          <c:order val="6"/>
          <c:tx>
            <c:v>T5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(Smooth!$J$6,Smooth!$J$6)</c:f>
              <c:numCache>
                <c:formatCode>0.00</c:formatCode>
                <c:ptCount val="2"/>
                <c:pt idx="0">
                  <c:v>2.5378450894978992</c:v>
                </c:pt>
                <c:pt idx="1">
                  <c:v>2.5378450894978992</c:v>
                </c:pt>
              </c:numCache>
            </c:numRef>
          </c:xVal>
          <c:yVal>
            <c:numRef>
              <c:f>(Smooth!$K$6,Smooth!$N$6)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8.70145674150106</c:v>
                </c:pt>
              </c:numCache>
            </c:numRef>
          </c:yVal>
          <c:smooth val="0"/>
        </c:ser>
        <c:ser>
          <c:idx val="7"/>
          <c:order val="7"/>
          <c:tx>
            <c:v>T6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(Smooth!$J$7,Smooth!$J$7)</c:f>
              <c:numCache>
                <c:formatCode>0.00</c:formatCode>
                <c:ptCount val="2"/>
                <c:pt idx="0">
                  <c:v>9.399426257399627</c:v>
                </c:pt>
                <c:pt idx="1">
                  <c:v>9.399426257399627</c:v>
                </c:pt>
              </c:numCache>
            </c:numRef>
          </c:xVal>
          <c:yVal>
            <c:numRef>
              <c:f>(Smooth!$K$7,Smooth!$N$7)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4.9929679163326863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7424"/>
        <c:axId val="41952000"/>
      </c:scatterChart>
      <c:valAx>
        <c:axId val="41847424"/>
        <c:scaling>
          <c:orientation val="minMax"/>
          <c:max val="5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[s]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153974503187105"/>
              <c:y val="0.9041881020354670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952000"/>
        <c:crosses val="autoZero"/>
        <c:crossBetween val="midCat"/>
        <c:majorUnit val="0.5"/>
      </c:valAx>
      <c:valAx>
        <c:axId val="419520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S</a:t>
                </a:r>
                <a:r>
                  <a:rPr lang="en-US" baseline="-25000"/>
                  <a:t>d</a:t>
                </a:r>
                <a:r>
                  <a:rPr lang="en-US"/>
                  <a:t>(T) [g]</a:t>
                </a:r>
              </a:p>
            </c:rich>
          </c:tx>
          <c:layout>
            <c:manualLayout>
              <c:xMode val="edge"/>
              <c:yMode val="edge"/>
              <c:x val="4.7619047619047623E-3"/>
              <c:y val="0.325769563655671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847424"/>
        <c:crosses val="autoZero"/>
        <c:crossBetween val="midCat"/>
        <c:majorUnit val="2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26</xdr:col>
      <xdr:colOff>11206</xdr:colOff>
      <xdr:row>13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13</xdr:row>
      <xdr:rowOff>0</xdr:rowOff>
    </xdr:from>
    <xdr:to>
      <xdr:col>26</xdr:col>
      <xdr:colOff>11206</xdr:colOff>
      <xdr:row>26</xdr:row>
      <xdr:rowOff>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26</xdr:col>
      <xdr:colOff>11206</xdr:colOff>
      <xdr:row>39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urt%20Haselton\Desktop\NewFiles_toCSUCDesktop\ATC-63\ATC-63_Report\Appendix_A_GMs_fromKircher\Figures\ATC-63%20Working\Ground%20Motions\Final%20-%20GroundMotionSets_2006_06_06\Far-Fie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"/>
      <sheetName val="Mod_Nov06"/>
      <sheetName val="GroundMotionScaling"/>
    </sheetNames>
    <sheetDataSet>
      <sheetData sheetId="0"/>
      <sheetData sheetId="1"/>
      <sheetData sheetId="2">
        <row r="9">
          <cell r="B9">
            <v>0.42399999999999999</v>
          </cell>
        </row>
        <row r="10">
          <cell r="B10">
            <v>1</v>
          </cell>
        </row>
        <row r="77">
          <cell r="C77">
            <v>130.16410997741744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zoomScale="85" zoomScaleNormal="85" workbookViewId="0">
      <selection activeCell="O7" sqref="O7"/>
    </sheetView>
  </sheetViews>
  <sheetFormatPr baseColWidth="10" defaultRowHeight="15" x14ac:dyDescent="0.25"/>
  <cols>
    <col min="1" max="1" width="8.42578125" style="1" customWidth="1"/>
    <col min="2" max="2" width="8.140625" style="7" customWidth="1"/>
    <col min="3" max="3" width="9" style="8" customWidth="1"/>
    <col min="4" max="4" width="8.7109375" style="1" customWidth="1"/>
    <col min="5" max="5" width="9.140625" style="1" customWidth="1"/>
    <col min="6" max="6" width="8.5703125" style="1" customWidth="1"/>
    <col min="7" max="7" width="8.5703125" style="1" bestFit="1" customWidth="1"/>
    <col min="8" max="8" width="11.7109375" style="1" customWidth="1"/>
    <col min="9" max="9" width="9.7109375" style="1" bestFit="1" customWidth="1"/>
    <col min="10" max="10" width="8.28515625" style="1" bestFit="1" customWidth="1"/>
    <col min="11" max="11" width="10.85546875" style="1" bestFit="1" customWidth="1"/>
    <col min="12" max="12" width="10" style="1" bestFit="1" customWidth="1"/>
    <col min="13" max="13" width="8.5703125" style="1" bestFit="1" customWidth="1"/>
    <col min="14" max="14" width="11" style="1" bestFit="1" customWidth="1"/>
    <col min="15" max="17" width="11.42578125" style="1"/>
    <col min="18" max="18" width="4" style="1" customWidth="1"/>
    <col min="19" max="16384" width="11.42578125" style="1"/>
  </cols>
  <sheetData>
    <row r="1" spans="1:17" x14ac:dyDescent="0.25">
      <c r="A1" s="1" t="s">
        <v>62</v>
      </c>
      <c r="B1" s="1"/>
      <c r="C1" s="1"/>
      <c r="E1" s="1" t="s">
        <v>11</v>
      </c>
      <c r="H1" s="1" t="s">
        <v>21</v>
      </c>
      <c r="L1" s="1" t="s">
        <v>8</v>
      </c>
      <c r="M1" s="1" t="s">
        <v>34</v>
      </c>
      <c r="N1" s="1" t="s">
        <v>35</v>
      </c>
    </row>
    <row r="2" spans="1:17" x14ac:dyDescent="0.25">
      <c r="A2" s="19" t="s">
        <v>25</v>
      </c>
      <c r="B2" s="20" t="s">
        <v>26</v>
      </c>
      <c r="C2" s="21" t="s">
        <v>27</v>
      </c>
      <c r="E2" s="11" t="s">
        <v>14</v>
      </c>
      <c r="F2" s="12">
        <v>0.05</v>
      </c>
      <c r="H2" s="1" t="s">
        <v>46</v>
      </c>
      <c r="I2" s="1" t="s">
        <v>7</v>
      </c>
      <c r="J2" s="13">
        <f>J4/IF(C2=aux!A2,14,10)</f>
        <v>3.1862485886923878E-2</v>
      </c>
      <c r="K2" s="29">
        <v>0</v>
      </c>
      <c r="L2" s="2">
        <f>INDEX(O13:O1000,MATCH(J2,$B13:$B1000,1)+1)+(1-($J2-INDEX($B13:$B1000,MATCH($J2,$B13:$B1000,1)))/(INDEX($B13:$B1000,MATCH($J2,$B13:$B1000,1)+1)-INDEX($B13:$B1000,MATCH($J2,$B13:$B1000,1))))*(INDEX(O13:O1000,MATCH($J2,$B13:$B1000,1))-INDEX(O13:O1000,MATCH($J2,$B13:$B1000,1)+1))</f>
        <v>0.40792842616514569</v>
      </c>
      <c r="M2" s="2">
        <f>INDEX(P13:P1000,MATCH(J2,$B13:$B1000,1)+1)+(1-($J2-INDEX($B13:$B1000,MATCH($J2,$B13:$B1000,1)))/(INDEX($B13:$B1000,MATCH($J2,$B13:$B1000,1)+1)-INDEX($B13:$B1000,MATCH($J2,$B13:$B1000,1))))*(INDEX(P13:P1000,MATCH($J2,$B13:$B1000,1))-INDEX(P13:P1000,MATCH($J2,$B13:$B1000,1)+1))</f>
        <v>2.0545263028891974</v>
      </c>
      <c r="N2" s="2">
        <f>INDEX(Q13:Q1000,MATCH(J2,$B13:$B1000,1)+1)+(1-($J2-INDEX($B13:$B1000,MATCH($J2,$B13:$B1000,1)))/(INDEX($B13:$B1000,MATCH($J2,$B13:$B1000,1)+1)-INDEX($B13:$B1000,MATCH($J2,$B13:$B1000,1))))*(INDEX(Q13:Q1000,MATCH($J2,$B13:$B1000,1))-INDEX(Q13:Q1000,MATCH($J2,$B13:$B1000,1)+1))</f>
        <v>1.3079520672685294E-2</v>
      </c>
    </row>
    <row r="3" spans="1:17" x14ac:dyDescent="0.25">
      <c r="A3" s="1" t="s">
        <v>0</v>
      </c>
      <c r="B3" s="1" t="s">
        <v>22</v>
      </c>
      <c r="C3" s="2">
        <f>C13*9.81</f>
        <v>3.8072339047800003</v>
      </c>
      <c r="E3" s="10" t="s">
        <v>10</v>
      </c>
      <c r="F3" s="13">
        <f>IF(C2=aux!A2,aux!H3,aux!H6)+IF(C2=aux!A2,aux!I3,aux!I6)*LN($F$2*100)+IF(C2=aux!A2,aux!J3,aux!J6)*LN($F$2*100)^2</f>
        <v>2.155405023749247</v>
      </c>
      <c r="H3" s="1" t="s">
        <v>47</v>
      </c>
      <c r="I3" s="1" t="s">
        <v>7</v>
      </c>
      <c r="J3" s="13">
        <f>J4/IF(C2=aux!A2,2.5,2.7)</f>
        <v>0.17842992096677374</v>
      </c>
      <c r="K3" s="29">
        <v>0</v>
      </c>
      <c r="L3" s="2">
        <f>INDEX(O13:O1000,MATCH(J3,$B13:$B1000,1)+1)+(1-($J3-INDEX($B13:$B1000,MATCH($J3,$B13:$B1000,1)))/(INDEX($B13:$B1000,MATCH($J3,$B13:$B1000,1)+1)-INDEX($B13:$B1000,MATCH($J3,$B13:$B1000,1))))*(INDEX(O13:O1000,MATCH($J3,$B13:$B1000,1))-INDEX(O13:O1000,MATCH($J3,$B13:$B1000,1)+1))</f>
        <v>0.83488691710589635</v>
      </c>
      <c r="M3" s="2">
        <f>INDEX(P13:P1000,MATCH(J3,$B13:$B1000,1)+1)+(1-($J3-INDEX($B13:$B1000,MATCH($J3,$B13:$B1000,1)))/(INDEX($B13:$B1000,MATCH($J3,$B13:$B1000,1)+1)-INDEX($B13:$B1000,MATCH($J3,$B13:$B1000,1))))*(INDEX(P13:P1000,MATCH($J3,$B13:$B1000,1))-INDEX(P13:P1000,MATCH($J3,$B13:$B1000,1)+1))</f>
        <v>23.260527682487346</v>
      </c>
      <c r="N3" s="2">
        <f>INDEX(Q13:Q1000,MATCH(J3,$B13:$B1000,1)+1)+(1-($J3-INDEX($B13:$B1000,MATCH($J3,$B13:$B1000,1)))/(INDEX($B13:$B1000,MATCH($J3,$B13:$B1000,1)+1)-INDEX($B13:$B1000,MATCH($J3,$B13:$B1000,1))))*(INDEX(Q13:Q1000,MATCH($J3,$B13:$B1000,1))-INDEX(Q13:Q1000,MATCH($J3,$B13:$B1000,1)+1))</f>
        <v>0.6606917393477767</v>
      </c>
    </row>
    <row r="4" spans="1:17" x14ac:dyDescent="0.25">
      <c r="A4" s="5" t="s">
        <v>1</v>
      </c>
      <c r="B4" s="14" t="s">
        <v>23</v>
      </c>
      <c r="C4" s="17">
        <v>0.35599999999999998</v>
      </c>
      <c r="E4" s="10" t="s">
        <v>12</v>
      </c>
      <c r="F4" s="13">
        <f>IF(C2=aux!A2,aux!H4,aux!H7)+IF(C2=aux!A2,aux!I4,aux!I7)*LN($F$2*100)+IF(C2=aux!A2,aux!J4,aux!J7)*LN($F$2*100)^2</f>
        <v>1.6365010020842814</v>
      </c>
      <c r="H4" s="1" t="s">
        <v>48</v>
      </c>
      <c r="I4" s="1" t="s">
        <v>7</v>
      </c>
      <c r="J4" s="13">
        <f>2*PI()*C4*F4/(C3*F3)</f>
        <v>0.44607480241693431</v>
      </c>
      <c r="K4" s="29">
        <v>0</v>
      </c>
      <c r="L4" s="2">
        <f>INDEX(O13:O1000,MATCH(J4,$B13:$B1000,1)+1)+(1-($J4-INDEX($B13:$B1000,MATCH($J4,$B13:$B1000,1)))/(INDEX($B13:$B1000,MATCH($J4,$B13:$B1000,1)+1)-INDEX($B13:$B1000,MATCH($J4,$B13:$B1000,1))))*(INDEX(O13:O1000,MATCH($J4,$B13:$B1000,1))-INDEX(O13:O1000,MATCH($J4,$B13:$B1000,1)+1))</f>
        <v>0.82742054518402308</v>
      </c>
      <c r="M4" s="2">
        <f>INDEX(P13:P1000,MATCH(J4,$B13:$B1000,1)+1)+(1-($J4-INDEX($B13:$B1000,MATCH($J4,$B13:$B1000,1)))/(INDEX($B13:$B1000,MATCH($J4,$B13:$B1000,1)+1)-INDEX($B13:$B1000,MATCH($J4,$B13:$B1000,1))))*(INDEX(P13:P1000,MATCH($J4,$B13:$B1000,1))-INDEX(P13:P1000,MATCH($J4,$B13:$B1000,1)+1))</f>
        <v>57.613956236400917</v>
      </c>
      <c r="N4" s="2">
        <f>INDEX(Q13:Q1000,MATCH(J4,$B13:$B1000,1)+1)+(1-($J4-INDEX($B13:$B1000,MATCH($J4,$B13:$B1000,1)))/(INDEX($B13:$B1000,MATCH($J4,$B13:$B1000,1)+1)-INDEX($B13:$B1000,MATCH($J4,$B13:$B1000,1))))*(INDEX(Q13:Q1000,MATCH($J4,$B13:$B1000,1))-INDEX(Q13:Q1000,MATCH($J4,$B13:$B1000,1)+1))</f>
        <v>4.0914411154599257</v>
      </c>
    </row>
    <row r="5" spans="1:17" x14ac:dyDescent="0.25">
      <c r="A5" s="15" t="s">
        <v>2</v>
      </c>
      <c r="B5" s="16" t="s">
        <v>24</v>
      </c>
      <c r="C5" s="18">
        <v>4.7399999999999998E-2</v>
      </c>
      <c r="E5" s="10" t="s">
        <v>13</v>
      </c>
      <c r="F5" s="13">
        <f>IF(C2=aux!A2,aux!H5,aux!H8)+IF(C2=aux!A2,aux!I5,aux!I8)*LN($F$2*100)+IF(C2=aux!A2,aux!J5,aux!J8)*LN($F$2*100)^2</f>
        <v>1.8386937867287461</v>
      </c>
      <c r="H5" s="1" t="s">
        <v>49</v>
      </c>
      <c r="I5" s="1" t="s">
        <v>7</v>
      </c>
      <c r="J5" s="13">
        <f>2*PI()*C5*F5/(C4*F4)</f>
        <v>0.93994262573996268</v>
      </c>
      <c r="K5" s="29">
        <v>0</v>
      </c>
      <c r="L5" s="2">
        <f>INDEX(O13:O1000,MATCH(J5,$B13:$B1000,1)+1)+(1-($J5-INDEX($B13:$B1000,MATCH($J5,$B13:$B1000,1)))/(INDEX($B13:$B1000,MATCH($J5,$B13:$B1000,1)+1)-INDEX($B13:$B1000,MATCH($J5,$B13:$B1000,1))))*(INDEX(O13:O1000,MATCH($J5,$B13:$B1000,1))-INDEX(O13:O1000,MATCH($J5,$B13:$B1000,1)+1))</f>
        <v>0.39383958990083928</v>
      </c>
      <c r="M5" s="2">
        <f>INDEX(P13:P1000,MATCH(J5,$B13:$B1000,1)+1)+(1-($J5-INDEX($B13:$B1000,MATCH($J5,$B13:$B1000,1)))/(INDEX($B13:$B1000,MATCH($J5,$B13:$B1000,1)+1)-INDEX($B13:$B1000,MATCH($J5,$B13:$B1000,1))))*(INDEX(P13:P1000,MATCH($J5,$B13:$B1000,1))-INDEX(P13:P1000,MATCH($J5,$B13:$B1000,1)+1))</f>
        <v>57.716014042055541</v>
      </c>
      <c r="N5" s="2">
        <f>INDEX(Q13:Q1000,MATCH(J5,$B13:$B1000,1)+1)+(1-($J5-INDEX($B13:$B1000,MATCH($J5,$B13:$B1000,1)))/(INDEX($B13:$B1000,MATCH($J5,$B13:$B1000,1)+1)-INDEX($B13:$B1000,MATCH($J5,$B13:$B1000,1))))*(INDEX(Q13:Q1000,MATCH($J5,$B13:$B1000,1))-INDEX(Q13:Q1000,MATCH($J5,$B13:$B1000,1)+1))</f>
        <v>8.6332793173978555</v>
      </c>
    </row>
    <row r="6" spans="1:17" x14ac:dyDescent="0.25">
      <c r="B6" s="1"/>
      <c r="C6" s="1"/>
      <c r="H6" s="1" t="s">
        <v>3</v>
      </c>
      <c r="I6" s="1" t="s">
        <v>7</v>
      </c>
      <c r="J6" s="13">
        <f>IF(C2=aux!A2,2.7,1.5)*J5</f>
        <v>2.5378450894978992</v>
      </c>
      <c r="K6" s="29">
        <v>0</v>
      </c>
      <c r="L6" s="2">
        <f>INDEX(O13:O1000,MATCH(J6,$B13:$B1000,1)+1)+(1-($J6-INDEX($B13:$B1000,MATCH($J6,$B13:$B1000,1)))/(INDEX($B13:$B1000,MATCH($J6,$B13:$B1000,1)+1)-INDEX($B13:$B1000,MATCH($J6,$B13:$B1000,1))))*(INDEX(O13:O1000,MATCH($J6,$B13:$B1000,1))-INDEX(O13:O1000,MATCH($J6,$B13:$B1000,1)+1))</f>
        <v>5.4619138397347861E-2</v>
      </c>
      <c r="M6" s="2">
        <f>INDEX(P13:P1000,MATCH(J6,$B13:$B1000,1)+1)+(1-($J6-INDEX($B13:$B1000,MATCH($J6,$B13:$B1000,1)))/(INDEX($B13:$B1000,MATCH($J6,$B13:$B1000,1)+1)-INDEX($B13:$B1000,MATCH($J6,$B13:$B1000,1))))*(INDEX(P13:P1000,MATCH($J6,$B13:$B1000,1))-INDEX(P13:P1000,MATCH($J6,$B13:$B1000,1)+1))</f>
        <v>21.57477246619084</v>
      </c>
      <c r="N6" s="2">
        <f>INDEX(Q13:Q1000,MATCH(J6,$B13:$B1000,1)+1)+(1-($J6-INDEX($B13:$B1000,MATCH($J6,$B13:$B1000,1)))/(INDEX($B13:$B1000,MATCH($J6,$B13:$B1000,1)+1)-INDEX($B13:$B1000,MATCH($J6,$B13:$B1000,1))))*(INDEX(Q13:Q1000,MATCH($J6,$B13:$B1000,1))-INDEX(Q13:Q1000,MATCH($J6,$B13:$B1000,1)+1))</f>
        <v>8.70145674150106</v>
      </c>
    </row>
    <row r="7" spans="1:17" x14ac:dyDescent="0.25">
      <c r="B7" s="1"/>
      <c r="C7" s="1"/>
      <c r="H7" s="1" t="s">
        <v>4</v>
      </c>
      <c r="I7" s="1" t="s">
        <v>7</v>
      </c>
      <c r="J7" s="13">
        <f>IF(C2=aux!A2,10,5)*J5</f>
        <v>9.399426257399627</v>
      </c>
      <c r="K7" s="29">
        <v>0</v>
      </c>
      <c r="L7" s="2">
        <f>INDEX(O13:O1000,MATCH(J7,$B13:$B1000,1)+1)+(1-($J7-INDEX($B13:$B1000,MATCH($J7,$B13:$B1000,1)))/(INDEX($B13:$B1000,MATCH($J7,$B13:$B1000,1)+1)-INDEX($B13:$B1000,MATCH($J7,$B13:$B1000,1))))*(INDEX(O13:O1000,MATCH($J7,$B13:$B1000,1))-INDEX(O13:O1000,MATCH($J7,$B13:$B1000,1)+1))</f>
        <v>2.4100180604723722E-3</v>
      </c>
      <c r="M7" s="2">
        <f>INDEX(P13:P1000,MATCH(J7,$B13:$B1000,1)+1)+(1-($J7-INDEX($B13:$B1000,MATCH($J7,$B13:$B1000,1)))/(INDEX($B13:$B1000,MATCH($J7,$B13:$B1000,1)+1)-INDEX($B13:$B1000,MATCH($J7,$B13:$B1000,1))))*(INDEX(P13:P1000,MATCH($J7,$B13:$B1000,1))-INDEX(P13:P1000,MATCH($J7,$B13:$B1000,1)+1))</f>
        <v>3.4113184168571786</v>
      </c>
      <c r="N7" s="2">
        <f>INDEX(Q13:Q1000,MATCH(J7,$B13:$B1000,1)+1)+(1-($J7-INDEX($B13:$B1000,MATCH($J7,$B13:$B1000,1)))/(INDEX($B13:$B1000,MATCH($J7,$B13:$B1000,1)+1)-INDEX($B13:$B1000,MATCH($J7,$B13:$B1000,1))))*(INDEX(Q13:Q1000,MATCH($J7,$B13:$B1000,1))-INDEX(Q13:Q1000,MATCH($J7,$B13:$B1000,1)+1))</f>
        <v>4.9929679163326863</v>
      </c>
    </row>
    <row r="8" spans="1:17" x14ac:dyDescent="0.25">
      <c r="B8" s="1"/>
      <c r="C8" s="1"/>
    </row>
    <row r="9" spans="1:17" x14ac:dyDescent="0.25">
      <c r="B9" s="1"/>
      <c r="C9" s="1"/>
    </row>
    <row r="10" spans="1:17" x14ac:dyDescent="0.25">
      <c r="B10" s="1" t="s">
        <v>5</v>
      </c>
      <c r="C10" s="1"/>
      <c r="F10" s="1" t="s">
        <v>33</v>
      </c>
    </row>
    <row r="11" spans="1:17" x14ac:dyDescent="0.25">
      <c r="A11" s="1" t="s">
        <v>38</v>
      </c>
      <c r="B11" s="5" t="s">
        <v>6</v>
      </c>
      <c r="C11" s="6" t="s">
        <v>8</v>
      </c>
      <c r="D11" s="1" t="s">
        <v>34</v>
      </c>
      <c r="E11" s="1" t="s">
        <v>35</v>
      </c>
      <c r="F11" s="27" t="s">
        <v>50</v>
      </c>
      <c r="G11" s="27" t="s">
        <v>58</v>
      </c>
      <c r="H11" s="27" t="s">
        <v>57</v>
      </c>
      <c r="I11" s="27" t="s">
        <v>59</v>
      </c>
      <c r="J11" s="27" t="s">
        <v>51</v>
      </c>
      <c r="K11" s="27" t="s">
        <v>56</v>
      </c>
      <c r="L11" s="27" t="s">
        <v>60</v>
      </c>
      <c r="M11" s="27" t="s">
        <v>61</v>
      </c>
      <c r="N11" s="27" t="s">
        <v>52</v>
      </c>
      <c r="O11" s="25" t="s">
        <v>53</v>
      </c>
      <c r="P11" s="25" t="s">
        <v>54</v>
      </c>
      <c r="Q11" s="25" t="s">
        <v>55</v>
      </c>
    </row>
    <row r="12" spans="1:17" x14ac:dyDescent="0.25">
      <c r="A12" s="1" t="s">
        <v>39</v>
      </c>
      <c r="B12" s="7" t="s">
        <v>7</v>
      </c>
      <c r="C12" s="8" t="s">
        <v>9</v>
      </c>
      <c r="D12" s="1" t="s">
        <v>36</v>
      </c>
      <c r="E12" s="1" t="s">
        <v>37</v>
      </c>
      <c r="F12" s="27" t="s">
        <v>9</v>
      </c>
      <c r="G12" s="27" t="s">
        <v>9</v>
      </c>
      <c r="H12" s="27" t="s">
        <v>9</v>
      </c>
      <c r="I12" s="27" t="s">
        <v>36</v>
      </c>
      <c r="J12" s="27" t="s">
        <v>36</v>
      </c>
      <c r="K12" s="27" t="s">
        <v>36</v>
      </c>
      <c r="L12" s="27" t="s">
        <v>37</v>
      </c>
      <c r="M12" s="27" t="s">
        <v>37</v>
      </c>
      <c r="N12" s="27" t="s">
        <v>37</v>
      </c>
      <c r="O12" s="25" t="s">
        <v>9</v>
      </c>
      <c r="P12" s="25" t="s">
        <v>36</v>
      </c>
      <c r="Q12" s="25" t="s">
        <v>37</v>
      </c>
    </row>
    <row r="13" spans="1:17" x14ac:dyDescent="0.25">
      <c r="A13" s="1" t="str">
        <f>IF(B13="","",IF(B13&lt;$J$2,aux!$B$2,IF(B13&lt;$J$3,aux!$B$3,IF(B13&lt;$J$4,aux!$B$4,IF(B13&lt;$J$5,aux!$B$5,IF(B13&lt;$J$6,aux!$B$6,IF(B13&lt;$J$7,aux!$B$7,aux!$B$8)))))))</f>
        <v>I</v>
      </c>
      <c r="B13" s="3">
        <v>0</v>
      </c>
      <c r="C13" s="9">
        <v>0.38809723800000001</v>
      </c>
      <c r="D13" s="2">
        <f>IF(B13="","",981*B13/(2*PI())*C13)</f>
        <v>0</v>
      </c>
      <c r="E13" s="2">
        <f>IF(B13="","",981*(B13/(2*PI()))^2*C13)</f>
        <v>0</v>
      </c>
      <c r="F13" s="28">
        <f>IF(A13=aux!$B$2,$C$3/9.81,IF(A13=aux!$B$3,$C$3*(1+($F$3-1)*(B13-$J$2)/($J$3-$J$2))/9.81,IF(A13=aux!$B$4,$F$3*$C$3/9.81,"")))</f>
        <v>0.38809723800000001</v>
      </c>
      <c r="G13" s="28" t="str">
        <f>IF(A13=aux!$B$5,2*PI()/(981*B13)*J13,"")</f>
        <v/>
      </c>
      <c r="H13" s="28" t="str">
        <f>IF(OR(A13=aux!$B$6,A13=aux!$B$7,A13=aux!$B$8),(2*PI()/B13)^2/981*N13,"")</f>
        <v/>
      </c>
      <c r="I13" s="28">
        <f>IF(OR(A13=aux!$B$2,A13=aux!$B$3,A13=aux!$B$4),981*B13/(2*PI())*F13,"")</f>
        <v>0</v>
      </c>
      <c r="J13" s="28" t="str">
        <f>IF(A13=aux!$B$5,100*$F$4*$C$4,"")</f>
        <v/>
      </c>
      <c r="K13" s="28" t="str">
        <f>IF(OR(A13=aux!$B$6,A13=aux!$B$7,A13=aux!$B$8),(2*PI()/B13)*N13,"")</f>
        <v/>
      </c>
      <c r="L13" s="28">
        <f>IF(OR(A13=aux!$B$2,A13=aux!$B$3,A13=aux!$B$4),981*(B13/(2*PI()))^2*F13,"")</f>
        <v>0</v>
      </c>
      <c r="M13" s="28" t="str">
        <f>IF(A13=aux!$B$5,B13/(2*PI())*J13,"")</f>
        <v/>
      </c>
      <c r="N13" s="28" t="str">
        <f>IF(A13=aux!$B$6,100*$F$5*$C$5,IF(A13=aux!$B$7,100*$C$5*($F$5-($F$5-1)*(B13-$J$6)/($J$7-$J$6)),IF(A13=aux!$B$8,100*$C$5,"")))</f>
        <v/>
      </c>
      <c r="O13" s="26">
        <f>IF(B13="","",MAX(F13:H13))</f>
        <v>0.38809723800000001</v>
      </c>
      <c r="P13" s="26">
        <f>IF(B13="","",MAX(I13:K13))</f>
        <v>0</v>
      </c>
      <c r="Q13" s="26">
        <f>IF(B13="","",MAX(L13:N13))</f>
        <v>0</v>
      </c>
    </row>
    <row r="14" spans="1:17" x14ac:dyDescent="0.25">
      <c r="A14" s="1" t="str">
        <f>IF(B14="","",IF(B14&lt;$J$2,aux!$B$2,IF(B14&lt;$J$3,aux!$B$3,IF(B14&lt;$J$4,aux!$B$4,IF(B14&lt;$J$5,aux!$B$5,IF(B14&lt;$J$6,aux!$B$6,IF(B14&lt;$J$7,aux!$B$7,aux!$B$8)))))))</f>
        <v>II</v>
      </c>
      <c r="B14" s="3">
        <v>0.04</v>
      </c>
      <c r="C14" s="4">
        <v>0.42213499999999998</v>
      </c>
      <c r="D14" s="2">
        <f t="shared" ref="D14:D77" si="0">IF(B14="","",981*B14/(2*PI())*C14)</f>
        <v>2.636334373438296</v>
      </c>
      <c r="E14" s="2">
        <f t="shared" ref="E14:E77" si="1">IF(B14="","",981*(B14/(2*PI()))^2*C14)</f>
        <v>1.6783425887031182E-2</v>
      </c>
      <c r="F14" s="28">
        <f>IF(A14=aux!$B$2,$C$3/9.81,IF(A14=aux!$B$3,$C$3*(1+($F$3-1)*(B14-$J$2)/($J$3-$J$2))/9.81,IF(A14=aux!$B$4,$F$3*$C$3/9.81,"")))</f>
        <v>0.41299320906204984</v>
      </c>
      <c r="G14" s="28" t="str">
        <f>IF(A14=aux!$B$5,2*PI()/(981*B14)*J14,"")</f>
        <v/>
      </c>
      <c r="H14" s="28" t="str">
        <f>IF(OR(A14=aux!$B$6,A14=aux!$B$7,A14=aux!$B$8),(2*PI()/B14)^2/981*N14,"")</f>
        <v/>
      </c>
      <c r="I14" s="28">
        <f>IF(OR(A14=aux!$B$2,A14=aux!$B$3,A14=aux!$B$4),981*B14/(2*PI())*F14,"")</f>
        <v>2.5792416953033279</v>
      </c>
      <c r="J14" s="28" t="str">
        <f>IF(A14=aux!$B$5,100*$F$4*$C$4,"")</f>
        <v/>
      </c>
      <c r="K14" s="28" t="str">
        <f>IF(OR(A14=aux!$B$6,A14=aux!$B$7,A14=aux!$B$8),(2*PI()/B14)*N14,"")</f>
        <v/>
      </c>
      <c r="L14" s="28">
        <f>IF(OR(A14=aux!$B$2,A14=aux!$B$3,A14=aux!$B$4),981*(B14/(2*PI()))^2*F14,"")</f>
        <v>1.6419962609449792E-2</v>
      </c>
      <c r="M14" s="28" t="str">
        <f>IF(A14=aux!$B$5,B14/(2*PI())*J14,"")</f>
        <v/>
      </c>
      <c r="N14" s="28" t="str">
        <f>IF(A14=aux!$B$6,100*$F$5*$C$5,IF(A14=aux!$B$7,100*$C$5*($F$5-($F$5-1)*(B14-$J$6)/($J$7-$J$6)),IF(A14=aux!$B$8,100*$C$5,"")))</f>
        <v/>
      </c>
      <c r="O14" s="26">
        <f t="shared" ref="O14:O77" si="2">IF(B14="","",MAX(F14:H14))</f>
        <v>0.41299320906204984</v>
      </c>
      <c r="P14" s="26">
        <f t="shared" ref="P14:P77" si="3">IF(B14="","",MAX(I14:K14))</f>
        <v>2.5792416953033279</v>
      </c>
      <c r="Q14" s="26">
        <f t="shared" ref="Q14:Q77" si="4">IF(B14="","",MAX(L14:N14))</f>
        <v>1.6419962609449792E-2</v>
      </c>
    </row>
    <row r="15" spans="1:17" x14ac:dyDescent="0.25">
      <c r="A15" s="1" t="str">
        <f>IF(B15="","",IF(B15&lt;$J$2,aux!$B$2,IF(B15&lt;$J$3,aux!$B$3,IF(B15&lt;$J$4,aux!$B$4,IF(B15&lt;$J$5,aux!$B$5,IF(B15&lt;$J$6,aux!$B$6,IF(B15&lt;$J$7,aux!$B$7,aux!$B$8)))))))</f>
        <v>II</v>
      </c>
      <c r="B15" s="3">
        <v>4.0800000000000003E-2</v>
      </c>
      <c r="C15" s="4">
        <v>0.42246499999999998</v>
      </c>
      <c r="D15" s="2">
        <f t="shared" si="0"/>
        <v>2.6911632086799293</v>
      </c>
      <c r="E15" s="2">
        <f t="shared" si="1"/>
        <v>1.7475126635001028E-2</v>
      </c>
      <c r="F15" s="28">
        <f>IF(A15=aux!$B$2,$C$3/9.81,IF(A15=aux!$B$3,$C$3*(1+($F$3-1)*(B15-$J$2)/($J$3-$J$2))/9.81,IF(A15=aux!$B$4,$F$3*$C$3/9.81,"")))</f>
        <v>0.41544073499845779</v>
      </c>
      <c r="G15" s="28" t="str">
        <f>IF(A15=aux!$B$5,2*PI()/(981*B15)*J15,"")</f>
        <v/>
      </c>
      <c r="H15" s="28" t="str">
        <f>IF(OR(A15=aux!$B$6,A15=aux!$B$7,A15=aux!$B$8),(2*PI()/B15)^2/981*N15,"")</f>
        <v/>
      </c>
      <c r="I15" s="28">
        <f>IF(OR(A15=aux!$B$2,A15=aux!$B$3,A15=aux!$B$4),981*B15/(2*PI())*F15,"")</f>
        <v>2.6464176237435004</v>
      </c>
      <c r="J15" s="28" t="str">
        <f>IF(A15=aux!$B$5,100*$F$4*$C$4,"")</f>
        <v/>
      </c>
      <c r="K15" s="28" t="str">
        <f>IF(OR(A15=aux!$B$6,A15=aux!$B$7,A15=aux!$B$8),(2*PI()/B15)*N15,"")</f>
        <v/>
      </c>
      <c r="L15" s="28">
        <f>IF(OR(A15=aux!$B$2,A15=aux!$B$3,A15=aux!$B$4),981*(B15/(2*PI()))^2*F15,"")</f>
        <v>1.7184570209214857E-2</v>
      </c>
      <c r="M15" s="28" t="str">
        <f>IF(A15=aux!$B$5,B15/(2*PI())*J15,"")</f>
        <v/>
      </c>
      <c r="N15" s="28" t="str">
        <f>IF(A15=aux!$B$6,100*$F$5*$C$5,IF(A15=aux!$B$7,100*$C$5*($F$5-($F$5-1)*(B15-$J$6)/($J$7-$J$6)),IF(A15=aux!$B$8,100*$C$5,"")))</f>
        <v/>
      </c>
      <c r="O15" s="26">
        <f t="shared" si="2"/>
        <v>0.41544073499845779</v>
      </c>
      <c r="P15" s="26">
        <f t="shared" si="3"/>
        <v>2.6464176237435004</v>
      </c>
      <c r="Q15" s="26">
        <f t="shared" si="4"/>
        <v>1.7184570209214857E-2</v>
      </c>
    </row>
    <row r="16" spans="1:17" x14ac:dyDescent="0.25">
      <c r="A16" s="1" t="str">
        <f>IF(B16="","",IF(B16&lt;$J$2,aux!$B$2,IF(B16&lt;$J$3,aux!$B$3,IF(B16&lt;$J$4,aux!$B$4,IF(B16&lt;$J$5,aux!$B$5,IF(B16&lt;$J$6,aux!$B$6,IF(B16&lt;$J$7,aux!$B$7,aux!$B$8)))))))</f>
        <v>II</v>
      </c>
      <c r="B16" s="3">
        <v>4.1700000000000001E-2</v>
      </c>
      <c r="C16" s="4">
        <v>0.41995300000000002</v>
      </c>
      <c r="D16" s="2">
        <f t="shared" si="0"/>
        <v>2.734172318373258</v>
      </c>
      <c r="E16" s="2">
        <f t="shared" si="1"/>
        <v>1.8146048556913281E-2</v>
      </c>
      <c r="F16" s="28">
        <f>IF(A16=aux!$B$2,$C$3/9.81,IF(A16=aux!$B$3,$C$3*(1+($F$3-1)*(B16-$J$2)/($J$3-$J$2))/9.81,IF(A16=aux!$B$4,$F$3*$C$3/9.81,"")))</f>
        <v>0.41819420167691679</v>
      </c>
      <c r="G16" s="28" t="str">
        <f>IF(A16=aux!$B$5,2*PI()/(981*B16)*J16,"")</f>
        <v/>
      </c>
      <c r="H16" s="28" t="str">
        <f>IF(OR(A16=aux!$B$6,A16=aux!$B$7,A16=aux!$B$8),(2*PI()/B16)^2/981*N16,"")</f>
        <v/>
      </c>
      <c r="I16" s="28">
        <f>IF(OR(A16=aux!$B$2,A16=aux!$B$3,A16=aux!$B$4),981*B16/(2*PI())*F16,"")</f>
        <v>2.72272137579498</v>
      </c>
      <c r="J16" s="28" t="str">
        <f>IF(A16=aux!$B$5,100*$F$4*$C$4,"")</f>
        <v/>
      </c>
      <c r="K16" s="28" t="str">
        <f>IF(OR(A16=aux!$B$6,A16=aux!$B$7,A16=aux!$B$8),(2*PI()/B16)*N16,"")</f>
        <v/>
      </c>
      <c r="L16" s="28">
        <f>IF(OR(A16=aux!$B$2,A16=aux!$B$3,A16=aux!$B$4),981*(B16/(2*PI()))^2*F16,"")</f>
        <v>1.8070051386343038E-2</v>
      </c>
      <c r="M16" s="28" t="str">
        <f>IF(A16=aux!$B$5,B16/(2*PI())*J16,"")</f>
        <v/>
      </c>
      <c r="N16" s="28" t="str">
        <f>IF(A16=aux!$B$6,100*$F$5*$C$5,IF(A16=aux!$B$7,100*$C$5*($F$5-($F$5-1)*(B16-$J$6)/($J$7-$J$6)),IF(A16=aux!$B$8,100*$C$5,"")))</f>
        <v/>
      </c>
      <c r="O16" s="26">
        <f t="shared" si="2"/>
        <v>0.41819420167691679</v>
      </c>
      <c r="P16" s="26">
        <f t="shared" si="3"/>
        <v>2.72272137579498</v>
      </c>
      <c r="Q16" s="26">
        <f t="shared" si="4"/>
        <v>1.8070051386343038E-2</v>
      </c>
    </row>
    <row r="17" spans="1:17" x14ac:dyDescent="0.25">
      <c r="A17" s="1" t="str">
        <f>IF(B17="","",IF(B17&lt;$J$2,aux!$B$2,IF(B17&lt;$J$3,aux!$B$3,IF(B17&lt;$J$4,aux!$B$4,IF(B17&lt;$J$5,aux!$B$5,IF(B17&lt;$J$6,aux!$B$6,IF(B17&lt;$J$7,aux!$B$7,aux!$B$8)))))))</f>
        <v>II</v>
      </c>
      <c r="B17" s="3">
        <v>4.2599999999999999E-2</v>
      </c>
      <c r="C17" s="4">
        <v>0.42085400000000001</v>
      </c>
      <c r="D17" s="2">
        <f t="shared" si="0"/>
        <v>2.7991759454083067</v>
      </c>
      <c r="E17" s="2">
        <f t="shared" si="1"/>
        <v>1.8978414521395173E-2</v>
      </c>
      <c r="F17" s="28">
        <f>IF(A17=aux!$B$2,$C$3/9.81,IF(A17=aux!$B$3,$C$3*(1+($F$3-1)*(B17-$J$2)/($J$3-$J$2))/9.81,IF(A17=aux!$B$4,$F$3*$C$3/9.81,"")))</f>
        <v>0.42094766835537573</v>
      </c>
      <c r="G17" s="28" t="str">
        <f>IF(A17=aux!$B$5,2*PI()/(981*B17)*J17,"")</f>
        <v/>
      </c>
      <c r="H17" s="28" t="str">
        <f>IF(OR(A17=aux!$B$6,A17=aux!$B$7,A17=aux!$B$8),(2*PI()/B17)^2/981*N17,"")</f>
        <v/>
      </c>
      <c r="I17" s="28">
        <f>IF(OR(A17=aux!$B$2,A17=aux!$B$3,A17=aux!$B$4),981*B17/(2*PI())*F17,"")</f>
        <v>2.7997989505531162</v>
      </c>
      <c r="J17" s="28" t="str">
        <f>IF(A17=aux!$B$5,100*$F$4*$C$4,"")</f>
        <v/>
      </c>
      <c r="K17" s="28" t="str">
        <f>IF(OR(A17=aux!$B$6,A17=aux!$B$7,A17=aux!$B$8),(2*PI()/B17)*N17,"")</f>
        <v/>
      </c>
      <c r="L17" s="28">
        <f>IF(OR(A17=aux!$B$2,A17=aux!$B$3,A17=aux!$B$4),981*(B17/(2*PI()))^2*F17,"")</f>
        <v>1.8982638496635656E-2</v>
      </c>
      <c r="M17" s="28" t="str">
        <f>IF(A17=aux!$B$5,B17/(2*PI())*J17,"")</f>
        <v/>
      </c>
      <c r="N17" s="28" t="str">
        <f>IF(A17=aux!$B$6,100*$F$5*$C$5,IF(A17=aux!$B$7,100*$C$5*($F$5-($F$5-1)*(B17-$J$6)/($J$7-$J$6)),IF(A17=aux!$B$8,100*$C$5,"")))</f>
        <v/>
      </c>
      <c r="O17" s="26">
        <f t="shared" si="2"/>
        <v>0.42094766835537573</v>
      </c>
      <c r="P17" s="26">
        <f t="shared" si="3"/>
        <v>2.7997989505531162</v>
      </c>
      <c r="Q17" s="26">
        <f t="shared" si="4"/>
        <v>1.8982638496635656E-2</v>
      </c>
    </row>
    <row r="18" spans="1:17" x14ac:dyDescent="0.25">
      <c r="A18" s="1" t="str">
        <f>IF(B18="","",IF(B18&lt;$J$2,aux!$B$2,IF(B18&lt;$J$3,aux!$B$3,IF(B18&lt;$J$4,aux!$B$4,IF(B18&lt;$J$5,aux!$B$5,IF(B18&lt;$J$6,aux!$B$6,IF(B18&lt;$J$7,aux!$B$7,aux!$B$8)))))))</f>
        <v>II</v>
      </c>
      <c r="B18" s="3">
        <v>4.3499999999999997E-2</v>
      </c>
      <c r="C18" s="4">
        <v>0.42800300000000002</v>
      </c>
      <c r="D18" s="2">
        <f t="shared" si="0"/>
        <v>2.9068673177010864</v>
      </c>
      <c r="E18" s="2">
        <f t="shared" si="1"/>
        <v>2.0124940159811696E-2</v>
      </c>
      <c r="F18" s="28">
        <f>IF(A18=aux!$B$2,$C$3/9.81,IF(A18=aux!$B$3,$C$3*(1+($F$3-1)*(B18-$J$2)/($J$3-$J$2))/9.81,IF(A18=aux!$B$4,$F$3*$C$3/9.81,"")))</f>
        <v>0.42370113503383472</v>
      </c>
      <c r="G18" s="28" t="str">
        <f>IF(A18=aux!$B$5,2*PI()/(981*B18)*J18,"")</f>
        <v/>
      </c>
      <c r="H18" s="28" t="str">
        <f>IF(OR(A18=aux!$B$6,A18=aux!$B$7,A18=aux!$B$8),(2*PI()/B18)^2/981*N18,"")</f>
        <v/>
      </c>
      <c r="I18" s="28">
        <f>IF(OR(A18=aux!$B$2,A18=aux!$B$3,A18=aux!$B$4),981*B18/(2*PI())*F18,"")</f>
        <v>2.8776503480179083</v>
      </c>
      <c r="J18" s="28" t="str">
        <f>IF(A18=aux!$B$5,100*$F$4*$C$4,"")</f>
        <v/>
      </c>
      <c r="K18" s="28" t="str">
        <f>IF(OR(A18=aux!$B$6,A18=aux!$B$7,A18=aux!$B$8),(2*PI()/B18)*N18,"")</f>
        <v/>
      </c>
      <c r="L18" s="28">
        <f>IF(OR(A18=aux!$B$2,A18=aux!$B$3,A18=aux!$B$4),981*(B18/(2*PI()))^2*F18,"")</f>
        <v>1.9922664065906592E-2</v>
      </c>
      <c r="M18" s="28" t="str">
        <f>IF(A18=aux!$B$5,B18/(2*PI())*J18,"")</f>
        <v/>
      </c>
      <c r="N18" s="28" t="str">
        <f>IF(A18=aux!$B$6,100*$F$5*$C$5,IF(A18=aux!$B$7,100*$C$5*($F$5-($F$5-1)*(B18-$J$6)/($J$7-$J$6)),IF(A18=aux!$B$8,100*$C$5,"")))</f>
        <v/>
      </c>
      <c r="O18" s="26">
        <f t="shared" si="2"/>
        <v>0.42370113503383472</v>
      </c>
      <c r="P18" s="26">
        <f t="shared" si="3"/>
        <v>2.8776503480179083</v>
      </c>
      <c r="Q18" s="26">
        <f t="shared" si="4"/>
        <v>1.9922664065906592E-2</v>
      </c>
    </row>
    <row r="19" spans="1:17" x14ac:dyDescent="0.25">
      <c r="A19" s="1" t="str">
        <f>IF(B19="","",IF(B19&lt;$J$2,aux!$B$2,IF(B19&lt;$J$3,aux!$B$3,IF(B19&lt;$J$4,aux!$B$4,IF(B19&lt;$J$5,aux!$B$5,IF(B19&lt;$J$6,aux!$B$6,IF(B19&lt;$J$7,aux!$B$7,aux!$B$8)))))))</f>
        <v>II</v>
      </c>
      <c r="B19" s="3">
        <v>4.4400000000000002E-2</v>
      </c>
      <c r="C19" s="4">
        <v>0.43484</v>
      </c>
      <c r="D19" s="2">
        <f t="shared" si="0"/>
        <v>3.0144049634120802</v>
      </c>
      <c r="E19" s="2">
        <f t="shared" si="1"/>
        <v>2.1301230798105277E-2</v>
      </c>
      <c r="F19" s="28">
        <f>IF(A19=aux!$B$2,$C$3/9.81,IF(A19=aux!$B$3,$C$3*(1+($F$3-1)*(B19-$J$2)/($J$3-$J$2))/9.81,IF(A19=aux!$B$4,$F$3*$C$3/9.81,"")))</f>
        <v>0.42645460171229371</v>
      </c>
      <c r="G19" s="28" t="str">
        <f>IF(A19=aux!$B$5,2*PI()/(981*B19)*J19,"")</f>
        <v/>
      </c>
      <c r="H19" s="28" t="str">
        <f>IF(OR(A19=aux!$B$6,A19=aux!$B$7,A19=aux!$B$8),(2*PI()/B19)^2/981*N19,"")</f>
        <v/>
      </c>
      <c r="I19" s="28">
        <f>IF(OR(A19=aux!$B$2,A19=aux!$B$3,A19=aux!$B$4),981*B19/(2*PI())*F19,"")</f>
        <v>2.9562755681893571</v>
      </c>
      <c r="J19" s="28" t="str">
        <f>IF(A19=aux!$B$5,100*$F$4*$C$4,"")</f>
        <v/>
      </c>
      <c r="K19" s="28" t="str">
        <f>IF(OR(A19=aux!$B$6,A19=aux!$B$7,A19=aux!$B$8),(2*PI()/B19)*N19,"")</f>
        <v/>
      </c>
      <c r="L19" s="28">
        <f>IF(OR(A19=aux!$B$2,A19=aux!$B$3,A19=aux!$B$4),981*(B19/(2*PI()))^2*F19,"")</f>
        <v>2.0890460619969714E-2</v>
      </c>
      <c r="M19" s="28" t="str">
        <f>IF(A19=aux!$B$5,B19/(2*PI())*J19,"")</f>
        <v/>
      </c>
      <c r="N19" s="28" t="str">
        <f>IF(A19=aux!$B$6,100*$F$5*$C$5,IF(A19=aux!$B$7,100*$C$5*($F$5-($F$5-1)*(B19-$J$6)/($J$7-$J$6)),IF(A19=aux!$B$8,100*$C$5,"")))</f>
        <v/>
      </c>
      <c r="O19" s="26">
        <f t="shared" si="2"/>
        <v>0.42645460171229371</v>
      </c>
      <c r="P19" s="26">
        <f t="shared" si="3"/>
        <v>2.9562755681893571</v>
      </c>
      <c r="Q19" s="26">
        <f t="shared" si="4"/>
        <v>2.0890460619969714E-2</v>
      </c>
    </row>
    <row r="20" spans="1:17" x14ac:dyDescent="0.25">
      <c r="A20" s="1" t="str">
        <f>IF(B20="","",IF(B20&lt;$J$2,aux!$B$2,IF(B20&lt;$J$3,aux!$B$3,IF(B20&lt;$J$4,aux!$B$4,IF(B20&lt;$J$5,aux!$B$5,IF(B20&lt;$J$6,aux!$B$6,IF(B20&lt;$J$7,aux!$B$7,aux!$B$8)))))))</f>
        <v>II</v>
      </c>
      <c r="B20" s="3">
        <v>4.5499999999999999E-2</v>
      </c>
      <c r="C20" s="4">
        <v>0.44114999999999999</v>
      </c>
      <c r="D20" s="2">
        <f t="shared" si="0"/>
        <v>3.1339121579781843</v>
      </c>
      <c r="E20" s="2">
        <f t="shared" si="1"/>
        <v>2.2694381307689766E-2</v>
      </c>
      <c r="F20" s="28">
        <f>IF(A20=aux!$B$2,$C$3/9.81,IF(A20=aux!$B$3,$C$3*(1+($F$3-1)*(B20-$J$2)/($J$3-$J$2))/9.81,IF(A20=aux!$B$4,$F$3*$C$3/9.81,"")))</f>
        <v>0.42981994987485467</v>
      </c>
      <c r="G20" s="28" t="str">
        <f>IF(A20=aux!$B$5,2*PI()/(981*B20)*J20,"")</f>
        <v/>
      </c>
      <c r="H20" s="28" t="str">
        <f>IF(OR(A20=aux!$B$6,A20=aux!$B$7,A20=aux!$B$8),(2*PI()/B20)^2/981*N20,"")</f>
        <v/>
      </c>
      <c r="I20" s="28">
        <f>IF(OR(A20=aux!$B$2,A20=aux!$B$3,A20=aux!$B$4),981*B20/(2*PI())*F20,"")</f>
        <v>3.053423929852388</v>
      </c>
      <c r="J20" s="28" t="str">
        <f>IF(A20=aux!$B$5,100*$F$4*$C$4,"")</f>
        <v/>
      </c>
      <c r="K20" s="28" t="str">
        <f>IF(OR(A20=aux!$B$6,A20=aux!$B$7,A20=aux!$B$8),(2*PI()/B20)*N20,"")</f>
        <v/>
      </c>
      <c r="L20" s="28">
        <f>IF(OR(A20=aux!$B$2,A20=aux!$B$3,A20=aux!$B$4),981*(B20/(2*PI()))^2*F20,"")</f>
        <v>2.2111521786494514E-2</v>
      </c>
      <c r="M20" s="28" t="str">
        <f>IF(A20=aux!$B$5,B20/(2*PI())*J20,"")</f>
        <v/>
      </c>
      <c r="N20" s="28" t="str">
        <f>IF(A20=aux!$B$6,100*$F$5*$C$5,IF(A20=aux!$B$7,100*$C$5*($F$5-($F$5-1)*(B20-$J$6)/($J$7-$J$6)),IF(A20=aux!$B$8,100*$C$5,"")))</f>
        <v/>
      </c>
      <c r="O20" s="26">
        <f t="shared" si="2"/>
        <v>0.42981994987485467</v>
      </c>
      <c r="P20" s="26">
        <f t="shared" si="3"/>
        <v>3.053423929852388</v>
      </c>
      <c r="Q20" s="26">
        <f t="shared" si="4"/>
        <v>2.2111521786494514E-2</v>
      </c>
    </row>
    <row r="21" spans="1:17" x14ac:dyDescent="0.25">
      <c r="A21" s="1" t="str">
        <f>IF(B21="","",IF(B21&lt;$J$2,aux!$B$2,IF(B21&lt;$J$3,aux!$B$3,IF(B21&lt;$J$4,aux!$B$4,IF(B21&lt;$J$5,aux!$B$5,IF(B21&lt;$J$6,aux!$B$6,IF(B21&lt;$J$7,aux!$B$7,aux!$B$8)))))))</f>
        <v>II</v>
      </c>
      <c r="B21" s="3">
        <v>4.65E-2</v>
      </c>
      <c r="C21" s="4">
        <v>0.44278099999999998</v>
      </c>
      <c r="D21" s="2">
        <f t="shared" si="0"/>
        <v>3.2146305574372098</v>
      </c>
      <c r="E21" s="2">
        <f t="shared" si="1"/>
        <v>2.3790531969512987E-2</v>
      </c>
      <c r="F21" s="28">
        <f>IF(A21=aux!$B$2,$C$3/9.81,IF(A21=aux!$B$3,$C$3*(1+($F$3-1)*(B21-$J$2)/($J$3-$J$2))/9.81,IF(A21=aux!$B$4,$F$3*$C$3/9.81,"")))</f>
        <v>0.43287935729536459</v>
      </c>
      <c r="G21" s="28" t="str">
        <f>IF(A21=aux!$B$5,2*PI()/(981*B21)*J21,"")</f>
        <v/>
      </c>
      <c r="H21" s="28" t="str">
        <f>IF(OR(A21=aux!$B$6,A21=aux!$B$7,A21=aux!$B$8),(2*PI()/B21)^2/981*N21,"")</f>
        <v/>
      </c>
      <c r="I21" s="28">
        <f>IF(OR(A21=aux!$B$2,A21=aux!$B$3,A21=aux!$B$4),981*B21/(2*PI())*F21,"")</f>
        <v>3.1427437257819535</v>
      </c>
      <c r="J21" s="28" t="str">
        <f>IF(A21=aux!$B$5,100*$F$4*$C$4,"")</f>
        <v/>
      </c>
      <c r="K21" s="28" t="str">
        <f>IF(OR(A21=aux!$B$6,A21=aux!$B$7,A21=aux!$B$8),(2*PI()/B21)*N21,"")</f>
        <v/>
      </c>
      <c r="L21" s="28">
        <f>IF(OR(A21=aux!$B$2,A21=aux!$B$3,A21=aux!$B$4),981*(B21/(2*PI()))^2*F21,"")</f>
        <v>2.3258518745559561E-2</v>
      </c>
      <c r="M21" s="28" t="str">
        <f>IF(A21=aux!$B$5,B21/(2*PI())*J21,"")</f>
        <v/>
      </c>
      <c r="N21" s="28" t="str">
        <f>IF(A21=aux!$B$6,100*$F$5*$C$5,IF(A21=aux!$B$7,100*$C$5*($F$5-($F$5-1)*(B21-$J$6)/($J$7-$J$6)),IF(A21=aux!$B$8,100*$C$5,"")))</f>
        <v/>
      </c>
      <c r="O21" s="26">
        <f t="shared" si="2"/>
        <v>0.43287935729536459</v>
      </c>
      <c r="P21" s="26">
        <f t="shared" si="3"/>
        <v>3.1427437257819535</v>
      </c>
      <c r="Q21" s="26">
        <f t="shared" si="4"/>
        <v>2.3258518745559561E-2</v>
      </c>
    </row>
    <row r="22" spans="1:17" x14ac:dyDescent="0.25">
      <c r="A22" s="1" t="str">
        <f>IF(B22="","",IF(B22&lt;$J$2,aux!$B$2,IF(B22&lt;$J$3,aux!$B$3,IF(B22&lt;$J$4,aux!$B$4,IF(B22&lt;$J$5,aux!$B$5,IF(B22&lt;$J$6,aux!$B$6,IF(B22&lt;$J$7,aux!$B$7,aux!$B$8)))))))</f>
        <v>II</v>
      </c>
      <c r="B22" s="3">
        <v>4.7600000000000003E-2</v>
      </c>
      <c r="C22" s="4">
        <v>0.43769200000000003</v>
      </c>
      <c r="D22" s="2">
        <f t="shared" si="0"/>
        <v>3.2528549702084786</v>
      </c>
      <c r="E22" s="2">
        <f t="shared" si="1"/>
        <v>2.4642898309078645E-2</v>
      </c>
      <c r="F22" s="28">
        <f>IF(A22=aux!$B$2,$C$3/9.81,IF(A22=aux!$B$3,$C$3*(1+($F$3-1)*(B22-$J$2)/($J$3-$J$2))/9.81,IF(A22=aux!$B$4,$F$3*$C$3/9.81,"")))</f>
        <v>0.43624470545792565</v>
      </c>
      <c r="G22" s="28" t="str">
        <f>IF(A22=aux!$B$5,2*PI()/(981*B22)*J22,"")</f>
        <v/>
      </c>
      <c r="H22" s="28" t="str">
        <f>IF(OR(A22=aux!$B$6,A22=aux!$B$7,A22=aux!$B$8),(2*PI()/B22)^2/981*N22,"")</f>
        <v/>
      </c>
      <c r="I22" s="28">
        <f>IF(OR(A22=aux!$B$2,A22=aux!$B$3,A22=aux!$B$4),981*B22/(2*PI())*F22,"")</f>
        <v>3.2420989151639676</v>
      </c>
      <c r="J22" s="28" t="str">
        <f>IF(A22=aux!$B$5,100*$F$4*$C$4,"")</f>
        <v/>
      </c>
      <c r="K22" s="28" t="str">
        <f>IF(OR(A22=aux!$B$6,A22=aux!$B$7,A22=aux!$B$8),(2*PI()/B22)*N22,"")</f>
        <v/>
      </c>
      <c r="L22" s="28">
        <f>IF(OR(A22=aux!$B$2,A22=aux!$B$3,A22=aux!$B$4),981*(B22/(2*PI()))^2*F22,"")</f>
        <v>2.4561412853041927E-2</v>
      </c>
      <c r="M22" s="28" t="str">
        <f>IF(A22=aux!$B$5,B22/(2*PI())*J22,"")</f>
        <v/>
      </c>
      <c r="N22" s="28" t="str">
        <f>IF(A22=aux!$B$6,100*$F$5*$C$5,IF(A22=aux!$B$7,100*$C$5*($F$5-($F$5-1)*(B22-$J$6)/($J$7-$J$6)),IF(A22=aux!$B$8,100*$C$5,"")))</f>
        <v/>
      </c>
      <c r="O22" s="26">
        <f t="shared" si="2"/>
        <v>0.43624470545792565</v>
      </c>
      <c r="P22" s="26">
        <f t="shared" si="3"/>
        <v>3.2420989151639676</v>
      </c>
      <c r="Q22" s="26">
        <f t="shared" si="4"/>
        <v>2.4561412853041927E-2</v>
      </c>
    </row>
    <row r="23" spans="1:17" x14ac:dyDescent="0.25">
      <c r="A23" s="1" t="str">
        <f>IF(B23="","",IF(B23&lt;$J$2,aux!$B$2,IF(B23&lt;$J$3,aux!$B$3,IF(B23&lt;$J$4,aux!$B$4,IF(B23&lt;$J$5,aux!$B$5,IF(B23&lt;$J$6,aux!$B$6,IF(B23&lt;$J$7,aux!$B$7,aux!$B$8)))))))</f>
        <v>II</v>
      </c>
      <c r="B23" s="3">
        <v>4.8800000000000003E-2</v>
      </c>
      <c r="C23" s="4">
        <v>0.43978400000000001</v>
      </c>
      <c r="D23" s="2">
        <f t="shared" si="0"/>
        <v>3.3507990686097786</v>
      </c>
      <c r="E23" s="2">
        <f t="shared" si="1"/>
        <v>2.6024856271755905E-2</v>
      </c>
      <c r="F23" s="28">
        <f>IF(A23=aux!$B$2,$C$3/9.81,IF(A23=aux!$B$3,$C$3*(1+($F$3-1)*(B23-$J$2)/($J$3-$J$2))/9.81,IF(A23=aux!$B$4,$F$3*$C$3/9.81,"")))</f>
        <v>0.43991599436253764</v>
      </c>
      <c r="G23" s="28" t="str">
        <f>IF(A23=aux!$B$5,2*PI()/(981*B23)*J23,"")</f>
        <v/>
      </c>
      <c r="H23" s="28" t="str">
        <f>IF(OR(A23=aux!$B$6,A23=aux!$B$7,A23=aux!$B$8),(2*PI()/B23)^2/981*N23,"")</f>
        <v/>
      </c>
      <c r="I23" s="28">
        <f>IF(OR(A23=aux!$B$2,A23=aux!$B$3,A23=aux!$B$4),981*B23/(2*PI())*F23,"")</f>
        <v>3.3518047591011397</v>
      </c>
      <c r="J23" s="28" t="str">
        <f>IF(A23=aux!$B$5,100*$F$4*$C$4,"")</f>
        <v/>
      </c>
      <c r="K23" s="28" t="str">
        <f>IF(OR(A23=aux!$B$6,A23=aux!$B$7,A23=aux!$B$8),(2*PI()/B23)*N23,"")</f>
        <v/>
      </c>
      <c r="L23" s="28">
        <f>IF(OR(A23=aux!$B$2,A23=aux!$B$3,A23=aux!$B$4),981*(B23/(2*PI()))^2*F23,"")</f>
        <v>2.6032667229666434E-2</v>
      </c>
      <c r="M23" s="28" t="str">
        <f>IF(A23=aux!$B$5,B23/(2*PI())*J23,"")</f>
        <v/>
      </c>
      <c r="N23" s="28" t="str">
        <f>IF(A23=aux!$B$6,100*$F$5*$C$5,IF(A23=aux!$B$7,100*$C$5*($F$5-($F$5-1)*(B23-$J$6)/($J$7-$J$6)),IF(A23=aux!$B$8,100*$C$5,"")))</f>
        <v/>
      </c>
      <c r="O23" s="26">
        <f t="shared" si="2"/>
        <v>0.43991599436253764</v>
      </c>
      <c r="P23" s="26">
        <f t="shared" si="3"/>
        <v>3.3518047591011397</v>
      </c>
      <c r="Q23" s="26">
        <f t="shared" si="4"/>
        <v>2.6032667229666434E-2</v>
      </c>
    </row>
    <row r="24" spans="1:17" x14ac:dyDescent="0.25">
      <c r="A24" s="1" t="str">
        <f>IF(B24="","",IF(B24&lt;$J$2,aux!$B$2,IF(B24&lt;$J$3,aux!$B$3,IF(B24&lt;$J$4,aux!$B$4,IF(B24&lt;$J$5,aux!$B$5,IF(B24&lt;$J$6,aux!$B$6,IF(B24&lt;$J$7,aux!$B$7,aux!$B$8)))))))</f>
        <v>II</v>
      </c>
      <c r="B24" s="3">
        <v>0.05</v>
      </c>
      <c r="C24" s="4">
        <v>0.45971200000000001</v>
      </c>
      <c r="D24" s="2">
        <f t="shared" si="0"/>
        <v>3.5887646945943419</v>
      </c>
      <c r="E24" s="2">
        <f t="shared" si="1"/>
        <v>2.8558482036918281E-2</v>
      </c>
      <c r="F24" s="28">
        <f>IF(A24=aux!$B$2,$C$3/9.81,IF(A24=aux!$B$3,$C$3*(1+($F$3-1)*(B24-$J$2)/($J$3-$J$2))/9.81,IF(A24=aux!$B$4,$F$3*$C$3/9.81,"")))</f>
        <v>0.44358728326714958</v>
      </c>
      <c r="G24" s="28" t="str">
        <f>IF(A24=aux!$B$5,2*PI()/(981*B24)*J24,"")</f>
        <v/>
      </c>
      <c r="H24" s="28" t="str">
        <f>IF(OR(A24=aux!$B$6,A24=aux!$B$7,A24=aux!$B$8),(2*PI()/B24)^2/981*N24,"")</f>
        <v/>
      </c>
      <c r="I24" s="28">
        <f>IF(OR(A24=aux!$B$2,A24=aux!$B$3,A24=aux!$B$4),981*B24/(2*PI())*F24,"")</f>
        <v>3.4628862878501447</v>
      </c>
      <c r="J24" s="28" t="str">
        <f>IF(A24=aux!$B$5,100*$F$4*$C$4,"")</f>
        <v/>
      </c>
      <c r="K24" s="28" t="str">
        <f>IF(OR(A24=aux!$B$6,A24=aux!$B$7,A24=aux!$B$8),(2*PI()/B24)*N24,"")</f>
        <v/>
      </c>
      <c r="L24" s="28">
        <f>IF(OR(A24=aux!$B$2,A24=aux!$B$3,A24=aux!$B$4),981*(B24/(2*PI()))^2*F24,"")</f>
        <v>2.7556773503824725E-2</v>
      </c>
      <c r="M24" s="28" t="str">
        <f>IF(A24=aux!$B$5,B24/(2*PI())*J24,"")</f>
        <v/>
      </c>
      <c r="N24" s="28" t="str">
        <f>IF(A24=aux!$B$6,100*$F$5*$C$5,IF(A24=aux!$B$7,100*$C$5*($F$5-($F$5-1)*(B24-$J$6)/($J$7-$J$6)),IF(A24=aux!$B$8,100*$C$5,"")))</f>
        <v/>
      </c>
      <c r="O24" s="26">
        <f t="shared" si="2"/>
        <v>0.44358728326714958</v>
      </c>
      <c r="P24" s="26">
        <f t="shared" si="3"/>
        <v>3.4628862878501447</v>
      </c>
      <c r="Q24" s="26">
        <f t="shared" si="4"/>
        <v>2.7556773503824725E-2</v>
      </c>
    </row>
    <row r="25" spans="1:17" x14ac:dyDescent="0.25">
      <c r="A25" s="1" t="str">
        <f>IF(B25="","",IF(B25&lt;$J$2,aux!$B$2,IF(B25&lt;$J$3,aux!$B$3,IF(B25&lt;$J$4,aux!$B$4,IF(B25&lt;$J$5,aux!$B$5,IF(B25&lt;$J$6,aux!$B$6,IF(B25&lt;$J$7,aux!$B$7,aux!$B$8)))))))</f>
        <v>II</v>
      </c>
      <c r="B25" s="3">
        <v>5.1299999999999998E-2</v>
      </c>
      <c r="C25" s="4">
        <v>0.48054000000000002</v>
      </c>
      <c r="D25" s="2">
        <f t="shared" si="0"/>
        <v>3.8488948645787233</v>
      </c>
      <c r="E25" s="2">
        <f t="shared" si="1"/>
        <v>3.1424873993016078E-2</v>
      </c>
      <c r="F25" s="28">
        <f>IF(A25=aux!$B$2,$C$3/9.81,IF(A25=aux!$B$3,$C$3*(1+($F$3-1)*(B25-$J$2)/($J$3-$J$2))/9.81,IF(A25=aux!$B$4,$F$3*$C$3/9.81,"")))</f>
        <v>0.4475645129138125</v>
      </c>
      <c r="G25" s="28" t="str">
        <f>IF(A25=aux!$B$5,2*PI()/(981*B25)*J25,"")</f>
        <v/>
      </c>
      <c r="H25" s="28" t="str">
        <f>IF(OR(A25=aux!$B$6,A25=aux!$B$7,A25=aux!$B$8),(2*PI()/B25)^2/981*N25,"")</f>
        <v/>
      </c>
      <c r="I25" s="28">
        <f>IF(OR(A25=aux!$B$2,A25=aux!$B$3,A25=aux!$B$4),981*B25/(2*PI())*F25,"")</f>
        <v>3.5847770327582524</v>
      </c>
      <c r="J25" s="28" t="str">
        <f>IF(A25=aux!$B$5,100*$F$4*$C$4,"")</f>
        <v/>
      </c>
      <c r="K25" s="28" t="str">
        <f>IF(OR(A25=aux!$B$6,A25=aux!$B$7,A25=aux!$B$8),(2*PI()/B25)*N25,"")</f>
        <v/>
      </c>
      <c r="L25" s="28">
        <f>IF(OR(A25=aux!$B$2,A25=aux!$B$3,A25=aux!$B$4),981*(B25/(2*PI()))^2*F25,"")</f>
        <v>2.9268444712328163E-2</v>
      </c>
      <c r="M25" s="28" t="str">
        <f>IF(A25=aux!$B$5,B25/(2*PI())*J25,"")</f>
        <v/>
      </c>
      <c r="N25" s="28" t="str">
        <f>IF(A25=aux!$B$6,100*$F$5*$C$5,IF(A25=aux!$B$7,100*$C$5*($F$5-($F$5-1)*(B25-$J$6)/($J$7-$J$6)),IF(A25=aux!$B$8,100*$C$5,"")))</f>
        <v/>
      </c>
      <c r="O25" s="26">
        <f t="shared" si="2"/>
        <v>0.4475645129138125</v>
      </c>
      <c r="P25" s="26">
        <f t="shared" si="3"/>
        <v>3.5847770327582524</v>
      </c>
      <c r="Q25" s="26">
        <f t="shared" si="4"/>
        <v>2.9268444712328163E-2</v>
      </c>
    </row>
    <row r="26" spans="1:17" x14ac:dyDescent="0.25">
      <c r="A26" s="1" t="str">
        <f>IF(B26="","",IF(B26&lt;$J$2,aux!$B$2,IF(B26&lt;$J$3,aux!$B$3,IF(B26&lt;$J$4,aux!$B$4,IF(B26&lt;$J$5,aux!$B$5,IF(B26&lt;$J$6,aux!$B$6,IF(B26&lt;$J$7,aux!$B$7,aux!$B$8)))))))</f>
        <v>II</v>
      </c>
      <c r="B26" s="3">
        <v>5.2600000000000001E-2</v>
      </c>
      <c r="C26" s="4">
        <v>0.482074</v>
      </c>
      <c r="D26" s="2">
        <f t="shared" si="0"/>
        <v>3.9590281725378711</v>
      </c>
      <c r="E26" s="2">
        <f t="shared" si="1"/>
        <v>3.3143202324072404E-2</v>
      </c>
      <c r="F26" s="28">
        <f>IF(A26=aux!$B$2,$C$3/9.81,IF(A26=aux!$B$3,$C$3*(1+($F$3-1)*(B26-$J$2)/($J$3-$J$2))/9.81,IF(A26=aux!$B$4,$F$3*$C$3/9.81,"")))</f>
        <v>0.45154174256047552</v>
      </c>
      <c r="G26" s="28" t="str">
        <f>IF(A26=aux!$B$5,2*PI()/(981*B26)*J26,"")</f>
        <v/>
      </c>
      <c r="H26" s="28" t="str">
        <f>IF(OR(A26=aux!$B$6,A26=aux!$B$7,A26=aux!$B$8),(2*PI()/B26)^2/981*N26,"")</f>
        <v/>
      </c>
      <c r="I26" s="28">
        <f>IF(OR(A26=aux!$B$2,A26=aux!$B$3,A26=aux!$B$4),981*B26/(2*PI())*F26,"")</f>
        <v>3.708282296646916</v>
      </c>
      <c r="J26" s="28" t="str">
        <f>IF(A26=aux!$B$5,100*$F$4*$C$4,"")</f>
        <v/>
      </c>
      <c r="K26" s="28" t="str">
        <f>IF(OR(A26=aux!$B$6,A26=aux!$B$7,A26=aux!$B$8),(2*PI()/B26)*N26,"")</f>
        <v/>
      </c>
      <c r="L26" s="28">
        <f>IF(OR(A26=aux!$B$2,A26=aux!$B$3,A26=aux!$B$4),981*(B26/(2*PI()))^2*F26,"")</f>
        <v>3.1044070685094106E-2</v>
      </c>
      <c r="M26" s="28" t="str">
        <f>IF(A26=aux!$B$5,B26/(2*PI())*J26,"")</f>
        <v/>
      </c>
      <c r="N26" s="28" t="str">
        <f>IF(A26=aux!$B$6,100*$F$5*$C$5,IF(A26=aux!$B$7,100*$C$5*($F$5-($F$5-1)*(B26-$J$6)/($J$7-$J$6)),IF(A26=aux!$B$8,100*$C$5,"")))</f>
        <v/>
      </c>
      <c r="O26" s="26">
        <f t="shared" si="2"/>
        <v>0.45154174256047552</v>
      </c>
      <c r="P26" s="26">
        <f t="shared" si="3"/>
        <v>3.708282296646916</v>
      </c>
      <c r="Q26" s="26">
        <f t="shared" si="4"/>
        <v>3.1044070685094106E-2</v>
      </c>
    </row>
    <row r="27" spans="1:17" x14ac:dyDescent="0.25">
      <c r="A27" s="1" t="str">
        <f>IF(B27="","",IF(B27&lt;$J$2,aux!$B$2,IF(B27&lt;$J$3,aux!$B$3,IF(B27&lt;$J$4,aux!$B$4,IF(B27&lt;$J$5,aux!$B$5,IF(B27&lt;$J$6,aux!$B$6,IF(B27&lt;$J$7,aux!$B$7,aux!$B$8)))))))</f>
        <v>II</v>
      </c>
      <c r="B27" s="3">
        <v>5.4100000000000002E-2</v>
      </c>
      <c r="C27" s="4">
        <v>0.468997</v>
      </c>
      <c r="D27" s="2">
        <f t="shared" si="0"/>
        <v>3.9614708888592349</v>
      </c>
      <c r="E27" s="2">
        <f t="shared" si="1"/>
        <v>3.4109383156723613E-2</v>
      </c>
      <c r="F27" s="28">
        <f>IF(A27=aux!$B$2,$C$3/9.81,IF(A27=aux!$B$3,$C$3*(1+($F$3-1)*(B27-$J$2)/($J$3-$J$2))/9.81,IF(A27=aux!$B$4,$F$3*$C$3/9.81,"")))</f>
        <v>0.4561308536912404</v>
      </c>
      <c r="G27" s="28" t="str">
        <f>IF(A27=aux!$B$5,2*PI()/(981*B27)*J27,"")</f>
        <v/>
      </c>
      <c r="H27" s="28" t="str">
        <f>IF(OR(A27=aux!$B$6,A27=aux!$B$7,A27=aux!$B$8),(2*PI()/B27)^2/981*N27,"")</f>
        <v/>
      </c>
      <c r="I27" s="28">
        <f>IF(OR(A27=aux!$B$2,A27=aux!$B$3,A27=aux!$B$4),981*B27/(2*PI())*F27,"")</f>
        <v>3.852794577381859</v>
      </c>
      <c r="J27" s="28" t="str">
        <f>IF(A27=aux!$B$5,100*$F$4*$C$4,"")</f>
        <v/>
      </c>
      <c r="K27" s="28" t="str">
        <f>IF(OR(A27=aux!$B$6,A27=aux!$B$7,A27=aux!$B$8),(2*PI()/B27)*N27,"")</f>
        <v/>
      </c>
      <c r="L27" s="28">
        <f>IF(OR(A27=aux!$B$2,A27=aux!$B$3,A27=aux!$B$4),981*(B27/(2*PI()))^2*F27,"")</f>
        <v>3.3173649422401329E-2</v>
      </c>
      <c r="M27" s="28" t="str">
        <f>IF(A27=aux!$B$5,B27/(2*PI())*J27,"")</f>
        <v/>
      </c>
      <c r="N27" s="28" t="str">
        <f>IF(A27=aux!$B$6,100*$F$5*$C$5,IF(A27=aux!$B$7,100*$C$5*($F$5-($F$5-1)*(B27-$J$6)/($J$7-$J$6)),IF(A27=aux!$B$8,100*$C$5,"")))</f>
        <v/>
      </c>
      <c r="O27" s="26">
        <f t="shared" si="2"/>
        <v>0.4561308536912404</v>
      </c>
      <c r="P27" s="26">
        <f t="shared" si="3"/>
        <v>3.852794577381859</v>
      </c>
      <c r="Q27" s="26">
        <f t="shared" si="4"/>
        <v>3.3173649422401329E-2</v>
      </c>
    </row>
    <row r="28" spans="1:17" x14ac:dyDescent="0.25">
      <c r="A28" s="1" t="str">
        <f>IF(B28="","",IF(B28&lt;$J$2,aux!$B$2,IF(B28&lt;$J$3,aux!$B$3,IF(B28&lt;$J$4,aux!$B$4,IF(B28&lt;$J$5,aux!$B$5,IF(B28&lt;$J$6,aux!$B$6,IF(B28&lt;$J$7,aux!$B$7,aux!$B$8)))))))</f>
        <v>II</v>
      </c>
      <c r="B28" s="3">
        <v>5.5599999999999997E-2</v>
      </c>
      <c r="C28" s="4">
        <v>0.46023199999999997</v>
      </c>
      <c r="D28" s="2">
        <f t="shared" si="0"/>
        <v>3.9952203998370015</v>
      </c>
      <c r="E28" s="2">
        <f t="shared" si="1"/>
        <v>3.5353764590885427E-2</v>
      </c>
      <c r="F28" s="28">
        <f>IF(A28=aux!$B$2,$C$3/9.81,IF(A28=aux!$B$3,$C$3*(1+($F$3-1)*(B28-$J$2)/($J$3-$J$2))/9.81,IF(A28=aux!$B$4,$F$3*$C$3/9.81,"")))</f>
        <v>0.46071996482200539</v>
      </c>
      <c r="G28" s="28" t="str">
        <f>IF(A28=aux!$B$5,2*PI()/(981*B28)*J28,"")</f>
        <v/>
      </c>
      <c r="H28" s="28" t="str">
        <f>IF(OR(A28=aux!$B$6,A28=aux!$B$7,A28=aux!$B$8),(2*PI()/B28)^2/981*N28,"")</f>
        <v/>
      </c>
      <c r="I28" s="28">
        <f>IF(OR(A28=aux!$B$2,A28=aux!$B$3,A28=aux!$B$4),981*B28/(2*PI())*F28,"")</f>
        <v>3.9994563656352922</v>
      </c>
      <c r="J28" s="28" t="str">
        <f>IF(A28=aux!$B$5,100*$F$4*$C$4,"")</f>
        <v/>
      </c>
      <c r="K28" s="28" t="str">
        <f>IF(OR(A28=aux!$B$6,A28=aux!$B$7,A28=aux!$B$8),(2*PI()/B28)*N28,"")</f>
        <v/>
      </c>
      <c r="L28" s="28">
        <f>IF(OR(A28=aux!$B$2,A28=aux!$B$3,A28=aux!$B$4),981*(B28/(2*PI()))^2*F28,"")</f>
        <v>3.5391248715078906E-2</v>
      </c>
      <c r="M28" s="28" t="str">
        <f>IF(A28=aux!$B$5,B28/(2*PI())*J28,"")</f>
        <v/>
      </c>
      <c r="N28" s="28" t="str">
        <f>IF(A28=aux!$B$6,100*$F$5*$C$5,IF(A28=aux!$B$7,100*$C$5*($F$5-($F$5-1)*(B28-$J$6)/($J$7-$J$6)),IF(A28=aux!$B$8,100*$C$5,"")))</f>
        <v/>
      </c>
      <c r="O28" s="26">
        <f t="shared" si="2"/>
        <v>0.46071996482200539</v>
      </c>
      <c r="P28" s="26">
        <f t="shared" si="3"/>
        <v>3.9994563656352922</v>
      </c>
      <c r="Q28" s="26">
        <f t="shared" si="4"/>
        <v>3.5391248715078906E-2</v>
      </c>
    </row>
    <row r="29" spans="1:17" x14ac:dyDescent="0.25">
      <c r="A29" s="1" t="str">
        <f>IF(B29="","",IF(B29&lt;$J$2,aux!$B$2,IF(B29&lt;$J$3,aux!$B$3,IF(B29&lt;$J$4,aux!$B$4,IF(B29&lt;$J$5,aux!$B$5,IF(B29&lt;$J$6,aux!$B$6,IF(B29&lt;$J$7,aux!$B$7,aux!$B$8)))))))</f>
        <v>II</v>
      </c>
      <c r="B29" s="3">
        <v>5.7099999999999998E-2</v>
      </c>
      <c r="C29" s="4">
        <v>0.458173</v>
      </c>
      <c r="D29" s="2">
        <f t="shared" si="0"/>
        <v>4.0846489730254989</v>
      </c>
      <c r="E29" s="2">
        <f t="shared" si="1"/>
        <v>3.7120257474063015E-2</v>
      </c>
      <c r="F29" s="28">
        <f>IF(A29=aux!$B$2,$C$3/9.81,IF(A29=aux!$B$3,$C$3*(1+($F$3-1)*(B29-$J$2)/($J$3-$J$2))/9.81,IF(A29=aux!$B$4,$F$3*$C$3/9.81,"")))</f>
        <v>0.46530907595277038</v>
      </c>
      <c r="G29" s="28" t="str">
        <f>IF(A29=aux!$B$5,2*PI()/(981*B29)*J29,"")</f>
        <v/>
      </c>
      <c r="H29" s="28" t="str">
        <f>IF(OR(A29=aux!$B$6,A29=aux!$B$7,A29=aux!$B$8),(2*PI()/B29)^2/981*N29,"")</f>
        <v/>
      </c>
      <c r="I29" s="28">
        <f>IF(OR(A29=aux!$B$2,A29=aux!$B$3,A29=aux!$B$4),981*B29/(2*PI())*F29,"")</f>
        <v>4.148267661407214</v>
      </c>
      <c r="J29" s="28" t="str">
        <f>IF(A29=aux!$B$5,100*$F$4*$C$4,"")</f>
        <v/>
      </c>
      <c r="K29" s="28" t="str">
        <f>IF(OR(A29=aux!$B$6,A29=aux!$B$7,A29=aux!$B$8),(2*PI()/B29)*N29,"")</f>
        <v/>
      </c>
      <c r="L29" s="28">
        <f>IF(OR(A29=aux!$B$2,A29=aux!$B$3,A29=aux!$B$4),981*(B29/(2*PI()))^2*F29,"")</f>
        <v>3.7698408034487367E-2</v>
      </c>
      <c r="M29" s="28" t="str">
        <f>IF(A29=aux!$B$5,B29/(2*PI())*J29,"")</f>
        <v/>
      </c>
      <c r="N29" s="28" t="str">
        <f>IF(A29=aux!$B$6,100*$F$5*$C$5,IF(A29=aux!$B$7,100*$C$5*($F$5-($F$5-1)*(B29-$J$6)/($J$7-$J$6)),IF(A29=aux!$B$8,100*$C$5,"")))</f>
        <v/>
      </c>
      <c r="O29" s="26">
        <f t="shared" si="2"/>
        <v>0.46530907595277038</v>
      </c>
      <c r="P29" s="26">
        <f t="shared" si="3"/>
        <v>4.148267661407214</v>
      </c>
      <c r="Q29" s="26">
        <f t="shared" si="4"/>
        <v>3.7698408034487367E-2</v>
      </c>
    </row>
    <row r="30" spans="1:17" x14ac:dyDescent="0.25">
      <c r="A30" s="1" t="str">
        <f>IF(B30="","",IF(B30&lt;$J$2,aux!$B$2,IF(B30&lt;$J$3,aux!$B$3,IF(B30&lt;$J$4,aux!$B$4,IF(B30&lt;$J$5,aux!$B$5,IF(B30&lt;$J$6,aux!$B$6,IF(B30&lt;$J$7,aux!$B$7,aux!$B$8)))))))</f>
        <v>II</v>
      </c>
      <c r="B30" s="3">
        <v>5.8799999999999998E-2</v>
      </c>
      <c r="C30" s="4">
        <v>0.45097799999999999</v>
      </c>
      <c r="D30" s="2">
        <f t="shared" si="0"/>
        <v>4.1402047698123816</v>
      </c>
      <c r="E30" s="2">
        <f t="shared" si="1"/>
        <v>3.8745322406263057E-2</v>
      </c>
      <c r="F30" s="28">
        <f>IF(A30=aux!$B$2,$C$3/9.81,IF(A30=aux!$B$3,$C$3*(1+($F$3-1)*(B30-$J$2)/($J$3-$J$2))/9.81,IF(A30=aux!$B$4,$F$3*$C$3/9.81,"")))</f>
        <v>0.47051006856763739</v>
      </c>
      <c r="G30" s="28" t="str">
        <f>IF(A30=aux!$B$5,2*PI()/(981*B30)*J30,"")</f>
        <v/>
      </c>
      <c r="H30" s="28" t="str">
        <f>IF(OR(A30=aux!$B$6,A30=aux!$B$7,A30=aux!$B$8),(2*PI()/B30)^2/981*N30,"")</f>
        <v/>
      </c>
      <c r="I30" s="28">
        <f>IF(OR(A30=aux!$B$2,A30=aux!$B$3,A30=aux!$B$4),981*B30/(2*PI())*F30,"")</f>
        <v>4.3195189790377428</v>
      </c>
      <c r="J30" s="28" t="str">
        <f>IF(A30=aux!$B$5,100*$F$4*$C$4,"")</f>
        <v/>
      </c>
      <c r="K30" s="28" t="str">
        <f>IF(OR(A30=aux!$B$6,A30=aux!$B$7,A30=aux!$B$8),(2*PI()/B30)*N30,"")</f>
        <v/>
      </c>
      <c r="L30" s="28">
        <f>IF(OR(A30=aux!$B$2,A30=aux!$B$3,A30=aux!$B$4),981*(B30/(2*PI()))^2*F30,"")</f>
        <v>4.0423400480835092E-2</v>
      </c>
      <c r="M30" s="28" t="str">
        <f>IF(A30=aux!$B$5,B30/(2*PI())*J30,"")</f>
        <v/>
      </c>
      <c r="N30" s="28" t="str">
        <f>IF(A30=aux!$B$6,100*$F$5*$C$5,IF(A30=aux!$B$7,100*$C$5*($F$5-($F$5-1)*(B30-$J$6)/($J$7-$J$6)),IF(A30=aux!$B$8,100*$C$5,"")))</f>
        <v/>
      </c>
      <c r="O30" s="26">
        <f t="shared" si="2"/>
        <v>0.47051006856763739</v>
      </c>
      <c r="P30" s="26">
        <f t="shared" si="3"/>
        <v>4.3195189790377428</v>
      </c>
      <c r="Q30" s="26">
        <f t="shared" si="4"/>
        <v>4.0423400480835092E-2</v>
      </c>
    </row>
    <row r="31" spans="1:17" x14ac:dyDescent="0.25">
      <c r="A31" s="1" t="str">
        <f>IF(B31="","",IF(B31&lt;$J$2,aux!$B$2,IF(B31&lt;$J$3,aux!$B$3,IF(B31&lt;$J$4,aux!$B$4,IF(B31&lt;$J$5,aux!$B$5,IF(B31&lt;$J$6,aux!$B$6,IF(B31&lt;$J$7,aux!$B$7,aux!$B$8)))))))</f>
        <v>II</v>
      </c>
      <c r="B31" s="3">
        <v>6.0600000000000001E-2</v>
      </c>
      <c r="C31" s="4">
        <v>0.45021600000000001</v>
      </c>
      <c r="D31" s="2">
        <f t="shared" si="0"/>
        <v>4.2597360397785584</v>
      </c>
      <c r="E31" s="2">
        <f t="shared" si="1"/>
        <v>4.1084257648045602E-2</v>
      </c>
      <c r="F31" s="28">
        <f>IF(A31=aux!$B$2,$C$3/9.81,IF(A31=aux!$B$3,$C$3*(1+($F$3-1)*(B31-$J$2)/($J$3-$J$2))/9.81,IF(A31=aux!$B$4,$F$3*$C$3/9.81,"")))</f>
        <v>0.47601700192455537</v>
      </c>
      <c r="G31" s="28" t="str">
        <f>IF(A31=aux!$B$5,2*PI()/(981*B31)*J31,"")</f>
        <v/>
      </c>
      <c r="H31" s="28" t="str">
        <f>IF(OR(A31=aux!$B$6,A31=aux!$B$7,A31=aux!$B$8),(2*PI()/B31)^2/981*N31,"")</f>
        <v/>
      </c>
      <c r="I31" s="28">
        <f>IF(OR(A31=aux!$B$2,A31=aux!$B$3,A31=aux!$B$4),981*B31/(2*PI())*F31,"")</f>
        <v>4.5038532141135992</v>
      </c>
      <c r="J31" s="28" t="str">
        <f>IF(A31=aux!$B$5,100*$F$4*$C$4,"")</f>
        <v/>
      </c>
      <c r="K31" s="28" t="str">
        <f>IF(OR(A31=aux!$B$6,A31=aux!$B$7,A31=aux!$B$8),(2*PI()/B31)*N31,"")</f>
        <v/>
      </c>
      <c r="L31" s="28">
        <f>IF(OR(A31=aux!$B$2,A31=aux!$B$3,A31=aux!$B$4),981*(B31/(2*PI()))^2*F31,"")</f>
        <v>4.3438716420381884E-2</v>
      </c>
      <c r="M31" s="28" t="str">
        <f>IF(A31=aux!$B$5,B31/(2*PI())*J31,"")</f>
        <v/>
      </c>
      <c r="N31" s="28" t="str">
        <f>IF(A31=aux!$B$6,100*$F$5*$C$5,IF(A31=aux!$B$7,100*$C$5*($F$5-($F$5-1)*(B31-$J$6)/($J$7-$J$6)),IF(A31=aux!$B$8,100*$C$5,"")))</f>
        <v/>
      </c>
      <c r="O31" s="26">
        <f t="shared" si="2"/>
        <v>0.47601700192455537</v>
      </c>
      <c r="P31" s="26">
        <f t="shared" si="3"/>
        <v>4.5038532141135992</v>
      </c>
      <c r="Q31" s="26">
        <f t="shared" si="4"/>
        <v>4.3438716420381884E-2</v>
      </c>
    </row>
    <row r="32" spans="1:17" x14ac:dyDescent="0.25">
      <c r="A32" s="1" t="str">
        <f>IF(B32="","",IF(B32&lt;$J$2,aux!$B$2,IF(B32&lt;$J$3,aux!$B$3,IF(B32&lt;$J$4,aux!$B$4,IF(B32&lt;$J$5,aux!$B$5,IF(B32&lt;$J$6,aux!$B$6,IF(B32&lt;$J$7,aux!$B$7,aux!$B$8)))))))</f>
        <v>II</v>
      </c>
      <c r="B32" s="3">
        <v>6.25E-2</v>
      </c>
      <c r="C32" s="4">
        <v>0.460588</v>
      </c>
      <c r="D32" s="2">
        <f t="shared" si="0"/>
        <v>4.4945040404476559</v>
      </c>
      <c r="E32" s="2">
        <f t="shared" si="1"/>
        <v>4.4707658423983783E-2</v>
      </c>
      <c r="F32" s="28">
        <f>IF(A32=aux!$B$2,$C$3/9.81,IF(A32=aux!$B$3,$C$3*(1+($F$3-1)*(B32-$J$2)/($J$3-$J$2))/9.81,IF(A32=aux!$B$4,$F$3*$C$3/9.81,"")))</f>
        <v>0.48182987602352428</v>
      </c>
      <c r="G32" s="28" t="str">
        <f>IF(A32=aux!$B$5,2*PI()/(981*B32)*J32,"")</f>
        <v/>
      </c>
      <c r="H32" s="28" t="str">
        <f>IF(OR(A32=aux!$B$6,A32=aux!$B$7,A32=aux!$B$8),(2*PI()/B32)^2/981*N32,"")</f>
        <v/>
      </c>
      <c r="I32" s="28">
        <f>IF(OR(A32=aux!$B$2,A32=aux!$B$3,A32=aux!$B$4),981*B32/(2*PI())*F32,"")</f>
        <v>4.7017862484392197</v>
      </c>
      <c r="J32" s="28" t="str">
        <f>IF(A32=aux!$B$5,100*$F$4*$C$4,"")</f>
        <v/>
      </c>
      <c r="K32" s="28" t="str">
        <f>IF(OR(A32=aux!$B$6,A32=aux!$B$7,A32=aux!$B$8),(2*PI()/B32)*N32,"")</f>
        <v/>
      </c>
      <c r="L32" s="28">
        <f>IF(OR(A32=aux!$B$2,A32=aux!$B$3,A32=aux!$B$4),981*(B32/(2*PI()))^2*F32,"")</f>
        <v>4.6769532675037508E-2</v>
      </c>
      <c r="M32" s="28" t="str">
        <f>IF(A32=aux!$B$5,B32/(2*PI())*J32,"")</f>
        <v/>
      </c>
      <c r="N32" s="28" t="str">
        <f>IF(A32=aux!$B$6,100*$F$5*$C$5,IF(A32=aux!$B$7,100*$C$5*($F$5-($F$5-1)*(B32-$J$6)/($J$7-$J$6)),IF(A32=aux!$B$8,100*$C$5,"")))</f>
        <v/>
      </c>
      <c r="O32" s="26">
        <f t="shared" si="2"/>
        <v>0.48182987602352428</v>
      </c>
      <c r="P32" s="26">
        <f t="shared" si="3"/>
        <v>4.7017862484392197</v>
      </c>
      <c r="Q32" s="26">
        <f t="shared" si="4"/>
        <v>4.6769532675037508E-2</v>
      </c>
    </row>
    <row r="33" spans="1:17" x14ac:dyDescent="0.25">
      <c r="A33" s="1" t="str">
        <f>IF(B33="","",IF(B33&lt;$J$2,aux!$B$2,IF(B33&lt;$J$3,aux!$B$3,IF(B33&lt;$J$4,aux!$B$4,IF(B33&lt;$J$5,aux!$B$5,IF(B33&lt;$J$6,aux!$B$6,IF(B33&lt;$J$7,aux!$B$7,aux!$B$8)))))))</f>
        <v>II</v>
      </c>
      <c r="B33" s="3">
        <v>6.4500000000000002E-2</v>
      </c>
      <c r="C33" s="4">
        <v>0.45836900000000003</v>
      </c>
      <c r="D33" s="2">
        <f t="shared" si="0"/>
        <v>4.6159818424198251</v>
      </c>
      <c r="E33" s="2">
        <f t="shared" si="1"/>
        <v>4.7385333120108938E-2</v>
      </c>
      <c r="F33" s="28">
        <f>IF(A33=aux!$B$2,$C$3/9.81,IF(A33=aux!$B$3,$C$3*(1+($F$3-1)*(B33-$J$2)/($J$3-$J$2))/9.81,IF(A33=aux!$B$4,$F$3*$C$3/9.81,"")))</f>
        <v>0.48794869086454434</v>
      </c>
      <c r="G33" s="28" t="str">
        <f>IF(A33=aux!$B$5,2*PI()/(981*B33)*J33,"")</f>
        <v/>
      </c>
      <c r="H33" s="28" t="str">
        <f>IF(OR(A33=aux!$B$6,A33=aux!$B$7,A33=aux!$B$8),(2*PI()/B33)^2/981*N33,"")</f>
        <v/>
      </c>
      <c r="I33" s="28">
        <f>IF(OR(A33=aux!$B$2,A33=aux!$B$3,A33=aux!$B$4),981*B33/(2*PI())*F33,"")</f>
        <v>4.9138626239192895</v>
      </c>
      <c r="J33" s="28" t="str">
        <f>IF(A33=aux!$B$5,100*$F$4*$C$4,"")</f>
        <v/>
      </c>
      <c r="K33" s="28" t="str">
        <f>IF(OR(A33=aux!$B$6,A33=aux!$B$7,A33=aux!$B$8),(2*PI()/B33)*N33,"")</f>
        <v/>
      </c>
      <c r="L33" s="28">
        <f>IF(OR(A33=aux!$B$2,A33=aux!$B$3,A33=aux!$B$4),981*(B33/(2*PI()))^2*F33,"")</f>
        <v>5.0443226444496662E-2</v>
      </c>
      <c r="M33" s="28" t="str">
        <f>IF(A33=aux!$B$5,B33/(2*PI())*J33,"")</f>
        <v/>
      </c>
      <c r="N33" s="28" t="str">
        <f>IF(A33=aux!$B$6,100*$F$5*$C$5,IF(A33=aux!$B$7,100*$C$5*($F$5-($F$5-1)*(B33-$J$6)/($J$7-$J$6)),IF(A33=aux!$B$8,100*$C$5,"")))</f>
        <v/>
      </c>
      <c r="O33" s="26">
        <f t="shared" si="2"/>
        <v>0.48794869086454434</v>
      </c>
      <c r="P33" s="26">
        <f t="shared" si="3"/>
        <v>4.9138626239192895</v>
      </c>
      <c r="Q33" s="26">
        <f t="shared" si="4"/>
        <v>5.0443226444496662E-2</v>
      </c>
    </row>
    <row r="34" spans="1:17" x14ac:dyDescent="0.25">
      <c r="A34" s="1" t="str">
        <f>IF(B34="","",IF(B34&lt;$J$2,aux!$B$2,IF(B34&lt;$J$3,aux!$B$3,IF(B34&lt;$J$4,aux!$B$4,IF(B34&lt;$J$5,aux!$B$5,IF(B34&lt;$J$6,aux!$B$6,IF(B34&lt;$J$7,aux!$B$7,aux!$B$8)))))))</f>
        <v>II</v>
      </c>
      <c r="B34" s="3">
        <v>6.6699999999999995E-2</v>
      </c>
      <c r="C34" s="4">
        <v>0.42952000000000001</v>
      </c>
      <c r="D34" s="2">
        <f t="shared" si="0"/>
        <v>4.4729944972155682</v>
      </c>
      <c r="E34" s="2">
        <f t="shared" si="1"/>
        <v>4.7483675616468803E-2</v>
      </c>
      <c r="F34" s="28">
        <f>IF(A34=aux!$B$2,$C$3/9.81,IF(A34=aux!$B$3,$C$3*(1+($F$3-1)*(B34-$J$2)/($J$3-$J$2))/9.81,IF(A34=aux!$B$4,$F$3*$C$3/9.81,"")))</f>
        <v>0.4946793871896662</v>
      </c>
      <c r="G34" s="28" t="str">
        <f>IF(A34=aux!$B$5,2*PI()/(981*B34)*J34,"")</f>
        <v/>
      </c>
      <c r="H34" s="28" t="str">
        <f>IF(OR(A34=aux!$B$6,A34=aux!$B$7,A34=aux!$B$8),(2*PI()/B34)^2/981*N34,"")</f>
        <v/>
      </c>
      <c r="I34" s="28">
        <f>IF(OR(A34=aux!$B$2,A34=aux!$B$3,A34=aux!$B$4),981*B34/(2*PI())*F34,"")</f>
        <v>5.1515602923853283</v>
      </c>
      <c r="J34" s="28" t="str">
        <f>IF(A34=aux!$B$5,100*$F$4*$C$4,"")</f>
        <v/>
      </c>
      <c r="K34" s="28" t="str">
        <f>IF(OR(A34=aux!$B$6,A34=aux!$B$7,A34=aux!$B$8),(2*PI()/B34)*N34,"")</f>
        <v/>
      </c>
      <c r="L34" s="28">
        <f>IF(OR(A34=aux!$B$2,A34=aux!$B$3,A34=aux!$B$4),981*(B34/(2*PI()))^2*F34,"")</f>
        <v>5.4687082220775937E-2</v>
      </c>
      <c r="M34" s="28" t="str">
        <f>IF(A34=aux!$B$5,B34/(2*PI())*J34,"")</f>
        <v/>
      </c>
      <c r="N34" s="28" t="str">
        <f>IF(A34=aux!$B$6,100*$F$5*$C$5,IF(A34=aux!$B$7,100*$C$5*($F$5-($F$5-1)*(B34-$J$6)/($J$7-$J$6)),IF(A34=aux!$B$8,100*$C$5,"")))</f>
        <v/>
      </c>
      <c r="O34" s="26">
        <f t="shared" si="2"/>
        <v>0.4946793871896662</v>
      </c>
      <c r="P34" s="26">
        <f t="shared" si="3"/>
        <v>5.1515602923853283</v>
      </c>
      <c r="Q34" s="26">
        <f t="shared" si="4"/>
        <v>5.4687082220775937E-2</v>
      </c>
    </row>
    <row r="35" spans="1:17" x14ac:dyDescent="0.25">
      <c r="A35" s="1" t="str">
        <f>IF(B35="","",IF(B35&lt;$J$2,aux!$B$2,IF(B35&lt;$J$3,aux!$B$3,IF(B35&lt;$J$4,aux!$B$4,IF(B35&lt;$J$5,aux!$B$5,IF(B35&lt;$J$6,aux!$B$6,IF(B35&lt;$J$7,aux!$B$7,aux!$B$8)))))))</f>
        <v>II</v>
      </c>
      <c r="B35" s="3">
        <v>6.7799999999999999E-2</v>
      </c>
      <c r="C35" s="4">
        <v>0.41107700000000003</v>
      </c>
      <c r="D35" s="2">
        <f t="shared" si="0"/>
        <v>4.3515302942534282</v>
      </c>
      <c r="E35" s="2">
        <f t="shared" si="1"/>
        <v>4.6956080320161367E-2</v>
      </c>
      <c r="F35" s="28">
        <f>IF(A35=aux!$B$2,$C$3/9.81,IF(A35=aux!$B$3,$C$3*(1+($F$3-1)*(B35-$J$2)/($J$3-$J$2))/9.81,IF(A35=aux!$B$4,$F$3*$C$3/9.81,"")))</f>
        <v>0.49804473535222715</v>
      </c>
      <c r="G35" s="28" t="str">
        <f>IF(A35=aux!$B$5,2*PI()/(981*B35)*J35,"")</f>
        <v/>
      </c>
      <c r="H35" s="28" t="str">
        <f>IF(OR(A35=aux!$B$6,A35=aux!$B$7,A35=aux!$B$8),(2*PI()/B35)^2/981*N35,"")</f>
        <v/>
      </c>
      <c r="I35" s="28">
        <f>IF(OR(A35=aux!$B$2,A35=aux!$B$3,A35=aux!$B$4),981*B35/(2*PI())*F35,"")</f>
        <v>5.2721430626832628</v>
      </c>
      <c r="J35" s="28" t="str">
        <f>IF(A35=aux!$B$5,100*$F$4*$C$4,"")</f>
        <v/>
      </c>
      <c r="K35" s="28" t="str">
        <f>IF(OR(A35=aux!$B$6,A35=aux!$B$7,A35=aux!$B$8),(2*PI()/B35)*N35,"")</f>
        <v/>
      </c>
      <c r="L35" s="28">
        <f>IF(OR(A35=aux!$B$2,A35=aux!$B$3,A35=aux!$B$4),981*(B35/(2*PI()))^2*F35,"")</f>
        <v>5.6890141253907872E-2</v>
      </c>
      <c r="M35" s="28" t="str">
        <f>IF(A35=aux!$B$5,B35/(2*PI())*J35,"")</f>
        <v/>
      </c>
      <c r="N35" s="28" t="str">
        <f>IF(A35=aux!$B$6,100*$F$5*$C$5,IF(A35=aux!$B$7,100*$C$5*($F$5-($F$5-1)*(B35-$J$6)/($J$7-$J$6)),IF(A35=aux!$B$8,100*$C$5,"")))</f>
        <v/>
      </c>
      <c r="O35" s="26">
        <f t="shared" si="2"/>
        <v>0.49804473535222715</v>
      </c>
      <c r="P35" s="26">
        <f t="shared" si="3"/>
        <v>5.2721430626832628</v>
      </c>
      <c r="Q35" s="26">
        <f t="shared" si="4"/>
        <v>5.6890141253907872E-2</v>
      </c>
    </row>
    <row r="36" spans="1:17" x14ac:dyDescent="0.25">
      <c r="A36" s="1" t="str">
        <f>IF(B36="","",IF(B36&lt;$J$2,aux!$B$2,IF(B36&lt;$J$3,aux!$B$3,IF(B36&lt;$J$4,aux!$B$4,IF(B36&lt;$J$5,aux!$B$5,IF(B36&lt;$J$6,aux!$B$6,IF(B36&lt;$J$7,aux!$B$7,aux!$B$8)))))))</f>
        <v>II</v>
      </c>
      <c r="B36" s="3">
        <v>6.9000000000000006E-2</v>
      </c>
      <c r="C36" s="4">
        <v>0.39655800000000002</v>
      </c>
      <c r="D36" s="2">
        <f t="shared" si="0"/>
        <v>4.2721347771372979</v>
      </c>
      <c r="E36" s="2">
        <f t="shared" si="1"/>
        <v>4.6915264346197368E-2</v>
      </c>
      <c r="F36" s="28">
        <f>IF(A36=aux!$B$2,$C$3/9.81,IF(A36=aux!$B$3,$C$3*(1+($F$3-1)*(B36-$J$2)/($J$3-$J$2))/9.81,IF(A36=aux!$B$4,$F$3*$C$3/9.81,"")))</f>
        <v>0.50171602425683914</v>
      </c>
      <c r="G36" s="28" t="str">
        <f>IF(A36=aux!$B$5,2*PI()/(981*B36)*J36,"")</f>
        <v/>
      </c>
      <c r="H36" s="28" t="str">
        <f>IF(OR(A36=aux!$B$6,A36=aux!$B$7,A36=aux!$B$8),(2*PI()/B36)^2/981*N36,"")</f>
        <v/>
      </c>
      <c r="I36" s="28">
        <f>IF(OR(A36=aux!$B$2,A36=aux!$B$3,A36=aux!$B$4),981*B36/(2*PI())*F36,"")</f>
        <v>5.4050062676196236</v>
      </c>
      <c r="J36" s="28" t="str">
        <f>IF(A36=aux!$B$5,100*$F$4*$C$4,"")</f>
        <v/>
      </c>
      <c r="K36" s="28" t="str">
        <f>IF(OR(A36=aux!$B$6,A36=aux!$B$7,A36=aux!$B$8),(2*PI()/B36)*N36,"")</f>
        <v/>
      </c>
      <c r="L36" s="28">
        <f>IF(OR(A36=aux!$B$2,A36=aux!$B$3,A36=aux!$B$4),981*(B36/(2*PI()))^2*F36,"")</f>
        <v>5.9356109080469378E-2</v>
      </c>
      <c r="M36" s="28" t="str">
        <f>IF(A36=aux!$B$5,B36/(2*PI())*J36,"")</f>
        <v/>
      </c>
      <c r="N36" s="28" t="str">
        <f>IF(A36=aux!$B$6,100*$F$5*$C$5,IF(A36=aux!$B$7,100*$C$5*($F$5-($F$5-1)*(B36-$J$6)/($J$7-$J$6)),IF(A36=aux!$B$8,100*$C$5,"")))</f>
        <v/>
      </c>
      <c r="O36" s="26">
        <f t="shared" si="2"/>
        <v>0.50171602425683914</v>
      </c>
      <c r="P36" s="26">
        <f t="shared" si="3"/>
        <v>5.4050062676196236</v>
      </c>
      <c r="Q36" s="26">
        <f t="shared" si="4"/>
        <v>5.9356109080469378E-2</v>
      </c>
    </row>
    <row r="37" spans="1:17" x14ac:dyDescent="0.25">
      <c r="A37" s="1" t="str">
        <f>IF(B37="","",IF(B37&lt;$J$2,aux!$B$2,IF(B37&lt;$J$3,aux!$B$3,IF(B37&lt;$J$4,aux!$B$4,IF(B37&lt;$J$5,aux!$B$5,IF(B37&lt;$J$6,aux!$B$6,IF(B37&lt;$J$7,aux!$B$7,aux!$B$8)))))))</f>
        <v>II</v>
      </c>
      <c r="B37" s="3">
        <v>7.0199999999999999E-2</v>
      </c>
      <c r="C37" s="4">
        <v>0.39108999999999999</v>
      </c>
      <c r="D37" s="2">
        <f t="shared" si="0"/>
        <v>4.2865013271572128</v>
      </c>
      <c r="E37" s="2">
        <f t="shared" si="1"/>
        <v>4.7891694810050213E-2</v>
      </c>
      <c r="F37" s="28">
        <f>IF(A37=aux!$B$2,$C$3/9.81,IF(A37=aux!$B$3,$C$3*(1+($F$3-1)*(B37-$J$2)/($J$3-$J$2))/9.81,IF(A37=aux!$B$4,$F$3*$C$3/9.81,"")))</f>
        <v>0.50538731316145113</v>
      </c>
      <c r="G37" s="28" t="str">
        <f>IF(A37=aux!$B$5,2*PI()/(981*B37)*J37,"")</f>
        <v/>
      </c>
      <c r="H37" s="28" t="str">
        <f>IF(OR(A37=aux!$B$6,A37=aux!$B$7,A37=aux!$B$8),(2*PI()/B37)^2/981*N37,"")</f>
        <v/>
      </c>
      <c r="I37" s="28">
        <f>IF(OR(A37=aux!$B$2,A37=aux!$B$3,A37=aux!$B$4),981*B37/(2*PI())*F37,"")</f>
        <v>5.5392451573678141</v>
      </c>
      <c r="J37" s="28" t="str">
        <f>IF(A37=aux!$B$5,100*$F$4*$C$4,"")</f>
        <v/>
      </c>
      <c r="K37" s="28" t="str">
        <f>IF(OR(A37=aux!$B$6,A37=aux!$B$7,A37=aux!$B$8),(2*PI()/B37)*N37,"")</f>
        <v/>
      </c>
      <c r="L37" s="28">
        <f>IF(OR(A37=aux!$B$2,A37=aux!$B$3,A37=aux!$B$4),981*(B37/(2*PI()))^2*F37,"")</f>
        <v>6.1888196995063774E-2</v>
      </c>
      <c r="M37" s="28" t="str">
        <f>IF(A37=aux!$B$5,B37/(2*PI())*J37,"")</f>
        <v/>
      </c>
      <c r="N37" s="28" t="str">
        <f>IF(A37=aux!$B$6,100*$F$5*$C$5,IF(A37=aux!$B$7,100*$C$5*($F$5-($F$5-1)*(B37-$J$6)/($J$7-$J$6)),IF(A37=aux!$B$8,100*$C$5,"")))</f>
        <v/>
      </c>
      <c r="O37" s="26">
        <f t="shared" si="2"/>
        <v>0.50538731316145113</v>
      </c>
      <c r="P37" s="26">
        <f t="shared" si="3"/>
        <v>5.5392451573678141</v>
      </c>
      <c r="Q37" s="26">
        <f t="shared" si="4"/>
        <v>6.1888196995063774E-2</v>
      </c>
    </row>
    <row r="38" spans="1:17" x14ac:dyDescent="0.25">
      <c r="A38" s="1" t="str">
        <f>IF(B38="","",IF(B38&lt;$J$2,aux!$B$2,IF(B38&lt;$J$3,aux!$B$3,IF(B38&lt;$J$4,aux!$B$4,IF(B38&lt;$J$5,aux!$B$5,IF(B38&lt;$J$6,aux!$B$6,IF(B38&lt;$J$7,aux!$B$7,aux!$B$8)))))))</f>
        <v>II</v>
      </c>
      <c r="B38" s="3">
        <v>7.1400000000000005E-2</v>
      </c>
      <c r="C38" s="4">
        <v>0.394042</v>
      </c>
      <c r="D38" s="2">
        <f t="shared" si="0"/>
        <v>4.3926830219796882</v>
      </c>
      <c r="E38" s="2">
        <f t="shared" si="1"/>
        <v>4.9916969249811337E-2</v>
      </c>
      <c r="F38" s="28">
        <f>IF(A38=aux!$B$2,$C$3/9.81,IF(A38=aux!$B$3,$C$3*(1+($F$3-1)*(B38-$J$2)/($J$3-$J$2))/9.81,IF(A38=aux!$B$4,$F$3*$C$3/9.81,"")))</f>
        <v>0.50905860206606302</v>
      </c>
      <c r="G38" s="28" t="str">
        <f>IF(A38=aux!$B$5,2*PI()/(981*B38)*J38,"")</f>
        <v/>
      </c>
      <c r="H38" s="28" t="str">
        <f>IF(OR(A38=aux!$B$6,A38=aux!$B$7,A38=aux!$B$8),(2*PI()/B38)^2/981*N38,"")</f>
        <v/>
      </c>
      <c r="I38" s="28">
        <f>IF(OR(A38=aux!$B$2,A38=aux!$B$3,A38=aux!$B$4),981*B38/(2*PI())*F38,"")</f>
        <v>5.6748597319278389</v>
      </c>
      <c r="J38" s="28" t="str">
        <f>IF(A38=aux!$B$5,100*$F$4*$C$4,"")</f>
        <v/>
      </c>
      <c r="K38" s="28" t="str">
        <f>IF(OR(A38=aux!$B$6,A38=aux!$B$7,A38=aux!$B$8),(2*PI()/B38)*N38,"")</f>
        <v/>
      </c>
      <c r="L38" s="28">
        <f>IF(OR(A38=aux!$B$2,A38=aux!$B$3,A38=aux!$B$4),981*(B38/(2*PI()))^2*F38,"")</f>
        <v>6.4487193207027713E-2</v>
      </c>
      <c r="M38" s="28" t="str">
        <f>IF(A38=aux!$B$5,B38/(2*PI())*J38,"")</f>
        <v/>
      </c>
      <c r="N38" s="28" t="str">
        <f>IF(A38=aux!$B$6,100*$F$5*$C$5,IF(A38=aux!$B$7,100*$C$5*($F$5-($F$5-1)*(B38-$J$6)/($J$7-$J$6)),IF(A38=aux!$B$8,100*$C$5,"")))</f>
        <v/>
      </c>
      <c r="O38" s="26">
        <f t="shared" si="2"/>
        <v>0.50905860206606302</v>
      </c>
      <c r="P38" s="26">
        <f t="shared" si="3"/>
        <v>5.6748597319278389</v>
      </c>
      <c r="Q38" s="26">
        <f t="shared" si="4"/>
        <v>6.4487193207027713E-2</v>
      </c>
    </row>
    <row r="39" spans="1:17" x14ac:dyDescent="0.25">
      <c r="A39" s="1" t="str">
        <f>IF(B39="","",IF(B39&lt;$J$2,aux!$B$2,IF(B39&lt;$J$3,aux!$B$3,IF(B39&lt;$J$4,aux!$B$4,IF(B39&lt;$J$5,aux!$B$5,IF(B39&lt;$J$6,aux!$B$6,IF(B39&lt;$J$7,aux!$B$7,aux!$B$8)))))))</f>
        <v>II</v>
      </c>
      <c r="B39" s="3">
        <v>7.2700000000000001E-2</v>
      </c>
      <c r="C39" s="4">
        <v>0.40110400000000002</v>
      </c>
      <c r="D39" s="2">
        <f t="shared" si="0"/>
        <v>4.5528206548536199</v>
      </c>
      <c r="E39" s="2">
        <f t="shared" si="1"/>
        <v>5.2678704419181585E-2</v>
      </c>
      <c r="F39" s="28">
        <f>IF(A39=aux!$B$2,$C$3/9.81,IF(A39=aux!$B$3,$C$3*(1+($F$3-1)*(B39-$J$2)/($J$3-$J$2))/9.81,IF(A39=aux!$B$4,$F$3*$C$3/9.81,"")))</f>
        <v>0.51303583171272604</v>
      </c>
      <c r="G39" s="28" t="str">
        <f>IF(A39=aux!$B$5,2*PI()/(981*B39)*J39,"")</f>
        <v/>
      </c>
      <c r="H39" s="28" t="str">
        <f>IF(OR(A39=aux!$B$6,A39=aux!$B$7,A39=aux!$B$8),(2*PI()/B39)^2/981*N39,"")</f>
        <v/>
      </c>
      <c r="I39" s="28">
        <f>IF(OR(A39=aux!$B$2,A39=aux!$B$3,A39=aux!$B$4),981*B39/(2*PI())*F39,"")</f>
        <v>5.8233279431312193</v>
      </c>
      <c r="J39" s="28" t="str">
        <f>IF(A39=aux!$B$5,100*$F$4*$C$4,"")</f>
        <v/>
      </c>
      <c r="K39" s="28" t="str">
        <f>IF(OR(A39=aux!$B$6,A39=aux!$B$7,A39=aux!$B$8),(2*PI()/B39)*N39,"")</f>
        <v/>
      </c>
      <c r="L39" s="28">
        <f>IF(OR(A39=aux!$B$2,A39=aux!$B$3,A39=aux!$B$4),981*(B39/(2*PI()))^2*F39,"")</f>
        <v>6.7379190771579639E-2</v>
      </c>
      <c r="M39" s="28" t="str">
        <f>IF(A39=aux!$B$5,B39/(2*PI())*J39,"")</f>
        <v/>
      </c>
      <c r="N39" s="28" t="str">
        <f>IF(A39=aux!$B$6,100*$F$5*$C$5,IF(A39=aux!$B$7,100*$C$5*($F$5-($F$5-1)*(B39-$J$6)/($J$7-$J$6)),IF(A39=aux!$B$8,100*$C$5,"")))</f>
        <v/>
      </c>
      <c r="O39" s="26">
        <f t="shared" si="2"/>
        <v>0.51303583171272604</v>
      </c>
      <c r="P39" s="26">
        <f t="shared" si="3"/>
        <v>5.8233279431312193</v>
      </c>
      <c r="Q39" s="26">
        <f t="shared" si="4"/>
        <v>6.7379190771579639E-2</v>
      </c>
    </row>
    <row r="40" spans="1:17" x14ac:dyDescent="0.25">
      <c r="A40" s="1" t="str">
        <f>IF(B40="","",IF(B40&lt;$J$2,aux!$B$2,IF(B40&lt;$J$3,aux!$B$3,IF(B40&lt;$J$4,aux!$B$4,IF(B40&lt;$J$5,aux!$B$5,IF(B40&lt;$J$6,aux!$B$6,IF(B40&lt;$J$7,aux!$B$7,aux!$B$8)))))))</f>
        <v>II</v>
      </c>
      <c r="B40" s="3">
        <v>7.4099999999999999E-2</v>
      </c>
      <c r="C40" s="4">
        <v>0.40359600000000001</v>
      </c>
      <c r="D40" s="2">
        <f t="shared" si="0"/>
        <v>4.6693260436034203</v>
      </c>
      <c r="E40" s="2">
        <f t="shared" si="1"/>
        <v>5.5067142367368045E-2</v>
      </c>
      <c r="F40" s="28">
        <f>IF(A40=aux!$B$2,$C$3/9.81,IF(A40=aux!$B$3,$C$3*(1+($F$3-1)*(B40-$J$2)/($J$3-$J$2))/9.81,IF(A40=aux!$B$4,$F$3*$C$3/9.81,"")))</f>
        <v>0.51731900210144</v>
      </c>
      <c r="G40" s="28" t="str">
        <f>IF(A40=aux!$B$5,2*PI()/(981*B40)*J40,"")</f>
        <v/>
      </c>
      <c r="H40" s="28" t="str">
        <f>IF(OR(A40=aux!$B$6,A40=aux!$B$7,A40=aux!$B$8),(2*PI()/B40)^2/981*N40,"")</f>
        <v/>
      </c>
      <c r="I40" s="28">
        <f>IF(OR(A40=aux!$B$2,A40=aux!$B$3,A40=aux!$B$4),981*B40/(2*PI())*F40,"")</f>
        <v>5.9850223722811577</v>
      </c>
      <c r="J40" s="28" t="str">
        <f>IF(A40=aux!$B$5,100*$F$4*$C$4,"")</f>
        <v/>
      </c>
      <c r="K40" s="28" t="str">
        <f>IF(OR(A40=aux!$B$6,A40=aux!$B$7,A40=aux!$B$8),(2*PI()/B40)*N40,"")</f>
        <v/>
      </c>
      <c r="L40" s="28">
        <f>IF(OR(A40=aux!$B$2,A40=aux!$B$3,A40=aux!$B$4),981*(B40/(2*PI()))^2*F40,"")</f>
        <v>7.0583650824251887E-2</v>
      </c>
      <c r="M40" s="28" t="str">
        <f>IF(A40=aux!$B$5,B40/(2*PI())*J40,"")</f>
        <v/>
      </c>
      <c r="N40" s="28" t="str">
        <f>IF(A40=aux!$B$6,100*$F$5*$C$5,IF(A40=aux!$B$7,100*$C$5*($F$5-($F$5-1)*(B40-$J$6)/($J$7-$J$6)),IF(A40=aux!$B$8,100*$C$5,"")))</f>
        <v/>
      </c>
      <c r="O40" s="26">
        <f t="shared" si="2"/>
        <v>0.51731900210144</v>
      </c>
      <c r="P40" s="26">
        <f t="shared" si="3"/>
        <v>5.9850223722811577</v>
      </c>
      <c r="Q40" s="26">
        <f t="shared" si="4"/>
        <v>7.0583650824251887E-2</v>
      </c>
    </row>
    <row r="41" spans="1:17" x14ac:dyDescent="0.25">
      <c r="A41" s="1" t="str">
        <f>IF(B41="","",IF(B41&lt;$J$2,aux!$B$2,IF(B41&lt;$J$3,aux!$B$3,IF(B41&lt;$J$4,aux!$B$4,IF(B41&lt;$J$5,aux!$B$5,IF(B41&lt;$J$6,aux!$B$6,IF(B41&lt;$J$7,aux!$B$7,aux!$B$8)))))))</f>
        <v>II</v>
      </c>
      <c r="B41" s="3">
        <v>7.5499999999999998E-2</v>
      </c>
      <c r="C41" s="4">
        <v>0.42331299999999999</v>
      </c>
      <c r="D41" s="2">
        <f t="shared" si="0"/>
        <v>4.989967264800244</v>
      </c>
      <c r="E41" s="2">
        <f t="shared" si="1"/>
        <v>5.9960435682507612E-2</v>
      </c>
      <c r="F41" s="28">
        <f>IF(A41=aux!$B$2,$C$3/9.81,IF(A41=aux!$B$3,$C$3*(1+($F$3-1)*(B41-$J$2)/($J$3-$J$2))/9.81,IF(A41=aux!$B$4,$F$3*$C$3/9.81,"")))</f>
        <v>0.52160217249015406</v>
      </c>
      <c r="G41" s="28" t="str">
        <f>IF(A41=aux!$B$5,2*PI()/(981*B41)*J41,"")</f>
        <v/>
      </c>
      <c r="H41" s="28" t="str">
        <f>IF(OR(A41=aux!$B$6,A41=aux!$B$7,A41=aux!$B$8),(2*PI()/B41)^2/981*N41,"")</f>
        <v/>
      </c>
      <c r="I41" s="28">
        <f>IF(OR(A41=aux!$B$2,A41=aux!$B$3,A41=aux!$B$4),981*B41/(2*PI())*F41,"")</f>
        <v>6.1485892613138722</v>
      </c>
      <c r="J41" s="28" t="str">
        <f>IF(A41=aux!$B$5,100*$F$4*$C$4,"")</f>
        <v/>
      </c>
      <c r="K41" s="28" t="str">
        <f>IF(OR(A41=aux!$B$6,A41=aux!$B$7,A41=aux!$B$8),(2*PI()/B41)*N41,"")</f>
        <v/>
      </c>
      <c r="L41" s="28">
        <f>IF(OR(A41=aux!$B$2,A41=aux!$B$3,A41=aux!$B$4),981*(B41/(2*PI()))^2*F41,"")</f>
        <v>7.3882667235478525E-2</v>
      </c>
      <c r="M41" s="28" t="str">
        <f>IF(A41=aux!$B$5,B41/(2*PI())*J41,"")</f>
        <v/>
      </c>
      <c r="N41" s="28" t="str">
        <f>IF(A41=aux!$B$6,100*$F$5*$C$5,IF(A41=aux!$B$7,100*$C$5*($F$5-($F$5-1)*(B41-$J$6)/($J$7-$J$6)),IF(A41=aux!$B$8,100*$C$5,"")))</f>
        <v/>
      </c>
      <c r="O41" s="26">
        <f t="shared" si="2"/>
        <v>0.52160217249015406</v>
      </c>
      <c r="P41" s="26">
        <f t="shared" si="3"/>
        <v>6.1485892613138722</v>
      </c>
      <c r="Q41" s="26">
        <f t="shared" si="4"/>
        <v>7.3882667235478525E-2</v>
      </c>
    </row>
    <row r="42" spans="1:17" x14ac:dyDescent="0.25">
      <c r="A42" s="1" t="str">
        <f>IF(B42="","",IF(B42&lt;$J$2,aux!$B$2,IF(B42&lt;$J$3,aux!$B$3,IF(B42&lt;$J$4,aux!$B$4,IF(B42&lt;$J$5,aux!$B$5,IF(B42&lt;$J$6,aux!$B$6,IF(B42&lt;$J$7,aux!$B$7,aux!$B$8)))))))</f>
        <v>II</v>
      </c>
      <c r="B42" s="3">
        <v>7.6899999999999996E-2</v>
      </c>
      <c r="C42" s="4">
        <v>0.453704</v>
      </c>
      <c r="D42" s="2">
        <f t="shared" si="0"/>
        <v>5.4473852054769134</v>
      </c>
      <c r="E42" s="2">
        <f t="shared" si="1"/>
        <v>6.6670629914815205E-2</v>
      </c>
      <c r="F42" s="28">
        <f>IF(A42=aux!$B$2,$C$3/9.81,IF(A42=aux!$B$3,$C$3*(1+($F$3-1)*(B42-$J$2)/($J$3-$J$2))/9.81,IF(A42=aux!$B$4,$F$3*$C$3/9.81,"")))</f>
        <v>0.5258853428788679</v>
      </c>
      <c r="G42" s="28" t="str">
        <f>IF(A42=aux!$B$5,2*PI()/(981*B42)*J42,"")</f>
        <v/>
      </c>
      <c r="H42" s="28" t="str">
        <f>IF(OR(A42=aux!$B$6,A42=aux!$B$7,A42=aux!$B$8),(2*PI()/B42)^2/981*N42,"")</f>
        <v/>
      </c>
      <c r="I42" s="28">
        <f>IF(OR(A42=aux!$B$2,A42=aux!$B$3,A42=aux!$B$4),981*B42/(2*PI())*F42,"")</f>
        <v>6.3140286102293546</v>
      </c>
      <c r="J42" s="28" t="str">
        <f>IF(A42=aux!$B$5,100*$F$4*$C$4,"")</f>
        <v/>
      </c>
      <c r="K42" s="28" t="str">
        <f>IF(OR(A42=aux!$B$6,A42=aux!$B$7,A42=aux!$B$8),(2*PI()/B42)*N42,"")</f>
        <v/>
      </c>
      <c r="L42" s="28">
        <f>IF(OR(A42=aux!$B$2,A42=aux!$B$3,A42=aux!$B$4),981*(B42/(2*PI()))^2*F42,"")</f>
        <v>7.7277491652493036E-2</v>
      </c>
      <c r="M42" s="28" t="str">
        <f>IF(A42=aux!$B$5,B42/(2*PI())*J42,"")</f>
        <v/>
      </c>
      <c r="N42" s="28" t="str">
        <f>IF(A42=aux!$B$6,100*$F$5*$C$5,IF(A42=aux!$B$7,100*$C$5*($F$5-($F$5-1)*(B42-$J$6)/($J$7-$J$6)),IF(A42=aux!$B$8,100*$C$5,"")))</f>
        <v/>
      </c>
      <c r="O42" s="26">
        <f t="shared" si="2"/>
        <v>0.5258853428788679</v>
      </c>
      <c r="P42" s="26">
        <f t="shared" si="3"/>
        <v>6.3140286102293546</v>
      </c>
      <c r="Q42" s="26">
        <f t="shared" si="4"/>
        <v>7.7277491652493036E-2</v>
      </c>
    </row>
    <row r="43" spans="1:17" x14ac:dyDescent="0.25">
      <c r="A43" s="1" t="str">
        <f>IF(B43="","",IF(B43&lt;$J$2,aux!$B$2,IF(B43&lt;$J$3,aux!$B$3,IF(B43&lt;$J$4,aux!$B$4,IF(B43&lt;$J$5,aux!$B$5,IF(B43&lt;$J$6,aux!$B$6,IF(B43&lt;$J$7,aux!$B$7,aux!$B$8)))))))</f>
        <v>II</v>
      </c>
      <c r="B43" s="3">
        <v>7.8399999999999997E-2</v>
      </c>
      <c r="C43" s="4">
        <v>0.47629300000000002</v>
      </c>
      <c r="D43" s="2">
        <f t="shared" si="0"/>
        <v>5.8301455959514623</v>
      </c>
      <c r="E43" s="2">
        <f t="shared" si="1"/>
        <v>7.2747084858423752E-2</v>
      </c>
      <c r="F43" s="28">
        <f>IF(A43=aux!$B$2,$C$3/9.81,IF(A43=aux!$B$3,$C$3*(1+($F$3-1)*(B43-$J$2)/($J$3-$J$2))/9.81,IF(A43=aux!$B$4,$F$3*$C$3/9.81,"")))</f>
        <v>0.53047445400963289</v>
      </c>
      <c r="G43" s="28" t="str">
        <f>IF(A43=aux!$B$5,2*PI()/(981*B43)*J43,"")</f>
        <v/>
      </c>
      <c r="H43" s="28" t="str">
        <f>IF(OR(A43=aux!$B$6,A43=aux!$B$7,A43=aux!$B$8),(2*PI()/B43)^2/981*N43,"")</f>
        <v/>
      </c>
      <c r="I43" s="28">
        <f>IF(OR(A43=aux!$B$2,A43=aux!$B$3,A43=aux!$B$4),981*B43/(2*PI())*F43,"")</f>
        <v>6.4933629127638186</v>
      </c>
      <c r="J43" s="28" t="str">
        <f>IF(A43=aux!$B$5,100*$F$4*$C$4,"")</f>
        <v/>
      </c>
      <c r="K43" s="28" t="str">
        <f>IF(OR(A43=aux!$B$6,A43=aux!$B$7,A43=aux!$B$8),(2*PI()/B43)*N43,"")</f>
        <v/>
      </c>
      <c r="L43" s="28">
        <f>IF(OR(A43=aux!$B$2,A43=aux!$B$3,A43=aux!$B$4),981*(B43/(2*PI()))^2*F43,"")</f>
        <v>8.1022543100706432E-2</v>
      </c>
      <c r="M43" s="28" t="str">
        <f>IF(A43=aux!$B$5,B43/(2*PI())*J43,"")</f>
        <v/>
      </c>
      <c r="N43" s="28" t="str">
        <f>IF(A43=aux!$B$6,100*$F$5*$C$5,IF(A43=aux!$B$7,100*$C$5*($F$5-($F$5-1)*(B43-$J$6)/($J$7-$J$6)),IF(A43=aux!$B$8,100*$C$5,"")))</f>
        <v/>
      </c>
      <c r="O43" s="26">
        <f t="shared" si="2"/>
        <v>0.53047445400963289</v>
      </c>
      <c r="P43" s="26">
        <f t="shared" si="3"/>
        <v>6.4933629127638186</v>
      </c>
      <c r="Q43" s="26">
        <f t="shared" si="4"/>
        <v>8.1022543100706432E-2</v>
      </c>
    </row>
    <row r="44" spans="1:17" x14ac:dyDescent="0.25">
      <c r="A44" s="1" t="str">
        <f>IF(B44="","",IF(B44&lt;$J$2,aux!$B$2,IF(B44&lt;$J$3,aux!$B$3,IF(B44&lt;$J$4,aux!$B$4,IF(B44&lt;$J$5,aux!$B$5,IF(B44&lt;$J$6,aux!$B$6,IF(B44&lt;$J$7,aux!$B$7,aux!$B$8)))))))</f>
        <v>II</v>
      </c>
      <c r="B44" s="3">
        <v>0.08</v>
      </c>
      <c r="C44" s="4">
        <v>0.48824000000000001</v>
      </c>
      <c r="D44" s="2">
        <f t="shared" si="0"/>
        <v>6.0983519229038752</v>
      </c>
      <c r="E44" s="2">
        <f t="shared" si="1"/>
        <v>7.7646628259529352E-2</v>
      </c>
      <c r="F44" s="28">
        <f>IF(A44=aux!$B$2,$C$3/9.81,IF(A44=aux!$B$3,$C$3*(1+($F$3-1)*(B44-$J$2)/($J$3-$J$2))/9.81,IF(A44=aux!$B$4,$F$3*$C$3/9.81,"")))</f>
        <v>0.53536950588244892</v>
      </c>
      <c r="G44" s="28" t="str">
        <f>IF(A44=aux!$B$5,2*PI()/(981*B44)*J44,"")</f>
        <v/>
      </c>
      <c r="H44" s="28" t="str">
        <f>IF(OR(A44=aux!$B$6,A44=aux!$B$7,A44=aux!$B$8),(2*PI()/B44)^2/981*N44,"")</f>
        <v/>
      </c>
      <c r="I44" s="28">
        <f>IF(OR(A44=aux!$B$2,A44=aux!$B$3,A44=aux!$B$4),981*B44/(2*PI())*F44,"")</f>
        <v>6.6870220704209604</v>
      </c>
      <c r="J44" s="28" t="str">
        <f>IF(A44=aux!$B$5,100*$F$4*$C$4,"")</f>
        <v/>
      </c>
      <c r="K44" s="28" t="str">
        <f>IF(OR(A44=aux!$B$6,A44=aux!$B$7,A44=aux!$B$8),(2*PI()/B44)*N44,"")</f>
        <v/>
      </c>
      <c r="L44" s="28">
        <f>IF(OR(A44=aux!$B$2,A44=aux!$B$3,A44=aux!$B$4),981*(B44/(2*PI()))^2*F44,"")</f>
        <v>8.5141809365767693E-2</v>
      </c>
      <c r="M44" s="28" t="str">
        <f>IF(A44=aux!$B$5,B44/(2*PI())*J44,"")</f>
        <v/>
      </c>
      <c r="N44" s="28" t="str">
        <f>IF(A44=aux!$B$6,100*$F$5*$C$5,IF(A44=aux!$B$7,100*$C$5*($F$5-($F$5-1)*(B44-$J$6)/($J$7-$J$6)),IF(A44=aux!$B$8,100*$C$5,"")))</f>
        <v/>
      </c>
      <c r="O44" s="26">
        <f t="shared" si="2"/>
        <v>0.53536950588244892</v>
      </c>
      <c r="P44" s="26">
        <f t="shared" si="3"/>
        <v>6.6870220704209604</v>
      </c>
      <c r="Q44" s="26">
        <f t="shared" si="4"/>
        <v>8.5141809365767693E-2</v>
      </c>
    </row>
    <row r="45" spans="1:17" x14ac:dyDescent="0.25">
      <c r="A45" s="1" t="str">
        <f>IF(B45="","",IF(B45&lt;$J$2,aux!$B$2,IF(B45&lt;$J$3,aux!$B$3,IF(B45&lt;$J$4,aux!$B$4,IF(B45&lt;$J$5,aux!$B$5,IF(B45&lt;$J$6,aux!$B$6,IF(B45&lt;$J$7,aux!$B$7,aux!$B$8)))))))</f>
        <v>II</v>
      </c>
      <c r="B45" s="3">
        <v>8.1600000000000006E-2</v>
      </c>
      <c r="C45" s="4">
        <v>0.49257099999999998</v>
      </c>
      <c r="D45" s="2">
        <f t="shared" si="0"/>
        <v>6.2754971553273355</v>
      </c>
      <c r="E45" s="2">
        <f t="shared" si="1"/>
        <v>8.1500153638565012E-2</v>
      </c>
      <c r="F45" s="28">
        <f>IF(A45=aux!$B$2,$C$3/9.81,IF(A45=aux!$B$3,$C$3*(1+($F$3-1)*(B45-$J$2)/($J$3-$J$2))/9.81,IF(A45=aux!$B$4,$F$3*$C$3/9.81,"")))</f>
        <v>0.54026455775526494</v>
      </c>
      <c r="G45" s="28" t="str">
        <f>IF(A45=aux!$B$5,2*PI()/(981*B45)*J45,"")</f>
        <v/>
      </c>
      <c r="H45" s="28" t="str">
        <f>IF(OR(A45=aux!$B$6,A45=aux!$B$7,A45=aux!$B$8),(2*PI()/B45)^2/981*N45,"")</f>
        <v/>
      </c>
      <c r="I45" s="28">
        <f>IF(OR(A45=aux!$B$2,A45=aux!$B$3,A45=aux!$B$4),981*B45/(2*PI())*F45,"")</f>
        <v>6.883126889965804</v>
      </c>
      <c r="J45" s="28" t="str">
        <f>IF(A45=aux!$B$5,100*$F$4*$C$4,"")</f>
        <v/>
      </c>
      <c r="K45" s="28" t="str">
        <f>IF(OR(A45=aux!$B$6,A45=aux!$B$7,A45=aux!$B$8),(2*PI()/B45)*N45,"")</f>
        <v/>
      </c>
      <c r="L45" s="28">
        <f>IF(OR(A45=aux!$B$2,A45=aux!$B$3,A45=aux!$B$4),981*(B45/(2*PI()))^2*F45,"")</f>
        <v>8.9391467346891046E-2</v>
      </c>
      <c r="M45" s="28" t="str">
        <f>IF(A45=aux!$B$5,B45/(2*PI())*J45,"")</f>
        <v/>
      </c>
      <c r="N45" s="28" t="str">
        <f>IF(A45=aux!$B$6,100*$F$5*$C$5,IF(A45=aux!$B$7,100*$C$5*($F$5-($F$5-1)*(B45-$J$6)/($J$7-$J$6)),IF(A45=aux!$B$8,100*$C$5,"")))</f>
        <v/>
      </c>
      <c r="O45" s="26">
        <f t="shared" si="2"/>
        <v>0.54026455775526494</v>
      </c>
      <c r="P45" s="26">
        <f t="shared" si="3"/>
        <v>6.883126889965804</v>
      </c>
      <c r="Q45" s="26">
        <f t="shared" si="4"/>
        <v>8.9391467346891046E-2</v>
      </c>
    </row>
    <row r="46" spans="1:17" x14ac:dyDescent="0.25">
      <c r="A46" s="1" t="str">
        <f>IF(B46="","",IF(B46&lt;$J$2,aux!$B$2,IF(B46&lt;$J$3,aux!$B$3,IF(B46&lt;$J$4,aux!$B$4,IF(B46&lt;$J$5,aux!$B$5,IF(B46&lt;$J$6,aux!$B$6,IF(B46&lt;$J$7,aux!$B$7,aux!$B$8)))))))</f>
        <v>II</v>
      </c>
      <c r="B46" s="3">
        <v>8.3299999999999999E-2</v>
      </c>
      <c r="C46" s="4">
        <v>0.48804399999999998</v>
      </c>
      <c r="D46" s="2">
        <f t="shared" si="0"/>
        <v>6.3473598201263579</v>
      </c>
      <c r="E46" s="2">
        <f t="shared" si="1"/>
        <v>8.415080045663427E-2</v>
      </c>
      <c r="F46" s="28">
        <f>IF(A46=aux!$B$2,$C$3/9.81,IF(A46=aux!$B$3,$C$3*(1+($F$3-1)*(B46-$J$2)/($J$3-$J$2))/9.81,IF(A46=aux!$B$4,$F$3*$C$3/9.81,"")))</f>
        <v>0.54546555037013178</v>
      </c>
      <c r="G46" s="28" t="str">
        <f>IF(A46=aux!$B$5,2*PI()/(981*B46)*J46,"")</f>
        <v/>
      </c>
      <c r="H46" s="28" t="str">
        <f>IF(OR(A46=aux!$B$6,A46=aux!$B$7,A46=aux!$B$8),(2*PI()/B46)^2/981*N46,"")</f>
        <v/>
      </c>
      <c r="I46" s="28">
        <f>IF(OR(A46=aux!$B$2,A46=aux!$B$3,A46=aux!$B$4),981*B46/(2*PI())*F46,"")</f>
        <v>7.0941679801052464</v>
      </c>
      <c r="J46" s="28" t="str">
        <f>IF(A46=aux!$B$5,100*$F$4*$C$4,"")</f>
        <v/>
      </c>
      <c r="K46" s="28" t="str">
        <f>IF(OR(A46=aux!$B$6,A46=aux!$B$7,A46=aux!$B$8),(2*PI()/B46)*N46,"")</f>
        <v/>
      </c>
      <c r="L46" s="28">
        <f>IF(OR(A46=aux!$B$2,A46=aux!$B$3,A46=aux!$B$4),981*(B46/(2*PI()))^2*F46,"")</f>
        <v>9.4051689366461119E-2</v>
      </c>
      <c r="M46" s="28" t="str">
        <f>IF(A46=aux!$B$5,B46/(2*PI())*J46,"")</f>
        <v/>
      </c>
      <c r="N46" s="28" t="str">
        <f>IF(A46=aux!$B$6,100*$F$5*$C$5,IF(A46=aux!$B$7,100*$C$5*($F$5-($F$5-1)*(B46-$J$6)/($J$7-$J$6)),IF(A46=aux!$B$8,100*$C$5,"")))</f>
        <v/>
      </c>
      <c r="O46" s="26">
        <f t="shared" si="2"/>
        <v>0.54546555037013178</v>
      </c>
      <c r="P46" s="26">
        <f t="shared" si="3"/>
        <v>7.0941679801052464</v>
      </c>
      <c r="Q46" s="26">
        <f t="shared" si="4"/>
        <v>9.4051689366461119E-2</v>
      </c>
    </row>
    <row r="47" spans="1:17" x14ac:dyDescent="0.25">
      <c r="A47" s="1" t="str">
        <f>IF(B47="","",IF(B47&lt;$J$2,aux!$B$2,IF(B47&lt;$J$3,aux!$B$3,IF(B47&lt;$J$4,aux!$B$4,IF(B47&lt;$J$5,aux!$B$5,IF(B47&lt;$J$6,aux!$B$6,IF(B47&lt;$J$7,aux!$B$7,aux!$B$8)))))))</f>
        <v>II</v>
      </c>
      <c r="B47" s="3">
        <v>8.5099999999999995E-2</v>
      </c>
      <c r="C47" s="4">
        <v>0.48665999999999998</v>
      </c>
      <c r="D47" s="2">
        <f t="shared" si="0"/>
        <v>6.4661287961021721</v>
      </c>
      <c r="E47" s="2">
        <f t="shared" si="1"/>
        <v>8.7577802284379933E-2</v>
      </c>
      <c r="F47" s="28">
        <f>IF(A47=aux!$B$2,$C$3/9.81,IF(A47=aux!$B$3,$C$3*(1+($F$3-1)*(B47-$J$2)/($J$3-$J$2))/9.81,IF(A47=aux!$B$4,$F$3*$C$3/9.81,"")))</f>
        <v>0.55097248372704977</v>
      </c>
      <c r="G47" s="28" t="str">
        <f>IF(A47=aux!$B$5,2*PI()/(981*B47)*J47,"")</f>
        <v/>
      </c>
      <c r="H47" s="28" t="str">
        <f>IF(OR(A47=aux!$B$6,A47=aux!$B$7,A47=aux!$B$8),(2*PI()/B47)^2/981*N47,"")</f>
        <v/>
      </c>
      <c r="I47" s="28">
        <f>IF(OR(A47=aux!$B$2,A47=aux!$B$3,A47=aux!$B$4),981*B47/(2*PI())*F47,"")</f>
        <v>7.3206325625434845</v>
      </c>
      <c r="J47" s="28" t="str">
        <f>IF(A47=aux!$B$5,100*$F$4*$C$4,"")</f>
        <v/>
      </c>
      <c r="K47" s="28" t="str">
        <f>IF(OR(A47=aux!$B$6,A47=aux!$B$7,A47=aux!$B$8),(2*PI()/B47)*N47,"")</f>
        <v/>
      </c>
      <c r="L47" s="28">
        <f>IF(OR(A47=aux!$B$2,A47=aux!$B$3,A47=aux!$B$4),981*(B47/(2*PI()))^2*F47,"")</f>
        <v>9.9151274491392979E-2</v>
      </c>
      <c r="M47" s="28" t="str">
        <f>IF(A47=aux!$B$5,B47/(2*PI())*J47,"")</f>
        <v/>
      </c>
      <c r="N47" s="28" t="str">
        <f>IF(A47=aux!$B$6,100*$F$5*$C$5,IF(A47=aux!$B$7,100*$C$5*($F$5-($F$5-1)*(B47-$J$6)/($J$7-$J$6)),IF(A47=aux!$B$8,100*$C$5,"")))</f>
        <v/>
      </c>
      <c r="O47" s="26">
        <f t="shared" si="2"/>
        <v>0.55097248372704977</v>
      </c>
      <c r="P47" s="26">
        <f t="shared" si="3"/>
        <v>7.3206325625434845</v>
      </c>
      <c r="Q47" s="26">
        <f t="shared" si="4"/>
        <v>9.9151274491392979E-2</v>
      </c>
    </row>
    <row r="48" spans="1:17" x14ac:dyDescent="0.25">
      <c r="A48" s="1" t="str">
        <f>IF(B48="","",IF(B48&lt;$J$2,aux!$B$2,IF(B48&lt;$J$3,aux!$B$3,IF(B48&lt;$J$4,aux!$B$4,IF(B48&lt;$J$5,aux!$B$5,IF(B48&lt;$J$6,aux!$B$6,IF(B48&lt;$J$7,aux!$B$7,aux!$B$8)))))))</f>
        <v>II</v>
      </c>
      <c r="B48" s="3">
        <v>8.6999999999999994E-2</v>
      </c>
      <c r="C48" s="4">
        <v>0.48706300000000002</v>
      </c>
      <c r="D48" s="2">
        <f t="shared" si="0"/>
        <v>6.615970057973632</v>
      </c>
      <c r="E48" s="2">
        <f t="shared" si="1"/>
        <v>9.1607897412479489E-2</v>
      </c>
      <c r="F48" s="28">
        <f>IF(A48=aux!$B$2,$C$3/9.81,IF(A48=aux!$B$3,$C$3*(1+($F$3-1)*(B48-$J$2)/($J$3-$J$2))/9.81,IF(A48=aux!$B$4,$F$3*$C$3/9.81,"")))</f>
        <v>0.55678535782601868</v>
      </c>
      <c r="G48" s="28" t="str">
        <f>IF(A48=aux!$B$5,2*PI()/(981*B48)*J48,"")</f>
        <v/>
      </c>
      <c r="H48" s="28" t="str">
        <f>IF(OR(A48=aux!$B$6,A48=aux!$B$7,A48=aux!$B$8),(2*PI()/B48)^2/981*N48,"")</f>
        <v/>
      </c>
      <c r="I48" s="28">
        <f>IF(OR(A48=aux!$B$2,A48=aux!$B$3,A48=aux!$B$4),981*B48/(2*PI())*F48,"")</f>
        <v>7.5630365190849522</v>
      </c>
      <c r="J48" s="28" t="str">
        <f>IF(A48=aux!$B$5,100*$F$4*$C$4,"")</f>
        <v/>
      </c>
      <c r="K48" s="28" t="str">
        <f>IF(OR(A48=aux!$B$6,A48=aux!$B$7,A48=aux!$B$8),(2*PI()/B48)*N48,"")</f>
        <v/>
      </c>
      <c r="L48" s="28">
        <f>IF(OR(A48=aux!$B$2,A48=aux!$B$3,A48=aux!$B$4),981*(B48/(2*PI()))^2*F48,"")</f>
        <v>0.10472143427132959</v>
      </c>
      <c r="M48" s="28" t="str">
        <f>IF(A48=aux!$B$5,B48/(2*PI())*J48,"")</f>
        <v/>
      </c>
      <c r="N48" s="28" t="str">
        <f>IF(A48=aux!$B$6,100*$F$5*$C$5,IF(A48=aux!$B$7,100*$C$5*($F$5-($F$5-1)*(B48-$J$6)/($J$7-$J$6)),IF(A48=aux!$B$8,100*$C$5,"")))</f>
        <v/>
      </c>
      <c r="O48" s="26">
        <f t="shared" si="2"/>
        <v>0.55678535782601868</v>
      </c>
      <c r="P48" s="26">
        <f t="shared" si="3"/>
        <v>7.5630365190849522</v>
      </c>
      <c r="Q48" s="26">
        <f t="shared" si="4"/>
        <v>0.10472143427132959</v>
      </c>
    </row>
    <row r="49" spans="1:17" x14ac:dyDescent="0.25">
      <c r="A49" s="1" t="str">
        <f>IF(B49="","",IF(B49&lt;$J$2,aux!$B$2,IF(B49&lt;$J$3,aux!$B$3,IF(B49&lt;$J$4,aux!$B$4,IF(B49&lt;$J$5,aux!$B$5,IF(B49&lt;$J$6,aux!$B$6,IF(B49&lt;$J$7,aux!$B$7,aux!$B$8)))))))</f>
        <v>II</v>
      </c>
      <c r="B49" s="3">
        <v>8.8900000000000007E-2</v>
      </c>
      <c r="C49" s="4">
        <v>0.490871</v>
      </c>
      <c r="D49" s="2">
        <f t="shared" si="0"/>
        <v>6.8133119748964335</v>
      </c>
      <c r="E49" s="2">
        <f t="shared" si="1"/>
        <v>9.6400695659282234E-2</v>
      </c>
      <c r="F49" s="28">
        <f>IF(A49=aux!$B$2,$C$3/9.81,IF(A49=aux!$B$3,$C$3*(1+($F$3-1)*(B49-$J$2)/($J$3-$J$2))/9.81,IF(A49=aux!$B$4,$F$3*$C$3/9.81,"")))</f>
        <v>0.5625982319249877</v>
      </c>
      <c r="G49" s="28" t="str">
        <f>IF(A49=aux!$B$5,2*PI()/(981*B49)*J49,"")</f>
        <v/>
      </c>
      <c r="H49" s="28" t="str">
        <f>IF(OR(A49=aux!$B$6,A49=aux!$B$7,A49=aux!$B$8),(2*PI()/B49)^2/981*N49,"")</f>
        <v/>
      </c>
      <c r="I49" s="28">
        <f>IF(OR(A49=aux!$B$2,A49=aux!$B$3,A49=aux!$B$4),981*B49/(2*PI())*F49,"")</f>
        <v>7.8088892410227535</v>
      </c>
      <c r="J49" s="28" t="str">
        <f>IF(A49=aux!$B$5,100*$F$4*$C$4,"")</f>
        <v/>
      </c>
      <c r="K49" s="28" t="str">
        <f>IF(OR(A49=aux!$B$6,A49=aux!$B$7,A49=aux!$B$8),(2*PI()/B49)*N49,"")</f>
        <v/>
      </c>
      <c r="L49" s="28">
        <f>IF(OR(A49=aux!$B$2,A49=aux!$B$3,A49=aux!$B$4),981*(B49/(2*PI()))^2*F49,"")</f>
        <v>0.11048699339388765</v>
      </c>
      <c r="M49" s="28" t="str">
        <f>IF(A49=aux!$B$5,B49/(2*PI())*J49,"")</f>
        <v/>
      </c>
      <c r="N49" s="28" t="str">
        <f>IF(A49=aux!$B$6,100*$F$5*$C$5,IF(A49=aux!$B$7,100*$C$5*($F$5-($F$5-1)*(B49-$J$6)/($J$7-$J$6)),IF(A49=aux!$B$8,100*$C$5,"")))</f>
        <v/>
      </c>
      <c r="O49" s="26">
        <f t="shared" si="2"/>
        <v>0.5625982319249877</v>
      </c>
      <c r="P49" s="26">
        <f t="shared" si="3"/>
        <v>7.8088892410227535</v>
      </c>
      <c r="Q49" s="26">
        <f t="shared" si="4"/>
        <v>0.11048699339388765</v>
      </c>
    </row>
    <row r="50" spans="1:17" x14ac:dyDescent="0.25">
      <c r="A50" s="1" t="str">
        <f>IF(B50="","",IF(B50&lt;$J$2,aux!$B$2,IF(B50&lt;$J$3,aux!$B$3,IF(B50&lt;$J$4,aux!$B$4,IF(B50&lt;$J$5,aux!$B$5,IF(B50&lt;$J$6,aux!$B$6,IF(B50&lt;$J$7,aux!$B$7,aux!$B$8)))))))</f>
        <v>II</v>
      </c>
      <c r="B50" s="3">
        <v>9.0899999999999995E-2</v>
      </c>
      <c r="C50" s="4">
        <v>0.49584499999999998</v>
      </c>
      <c r="D50" s="2">
        <f t="shared" si="0"/>
        <v>7.0371848734074298</v>
      </c>
      <c r="E50" s="2">
        <f t="shared" si="1"/>
        <v>0.10180825070713644</v>
      </c>
      <c r="F50" s="28">
        <f>IF(A50=aux!$B$2,$C$3/9.81,IF(A50=aux!$B$3,$C$3*(1+($F$3-1)*(B50-$J$2)/($J$3-$J$2))/9.81,IF(A50=aux!$B$4,$F$3*$C$3/9.81,"")))</f>
        <v>0.56871704676600765</v>
      </c>
      <c r="G50" s="28" t="str">
        <f>IF(A50=aux!$B$5,2*PI()/(981*B50)*J50,"")</f>
        <v/>
      </c>
      <c r="H50" s="28" t="str">
        <f>IF(OR(A50=aux!$B$6,A50=aux!$B$7,A50=aux!$B$8),(2*PI()/B50)^2/981*N50,"")</f>
        <v/>
      </c>
      <c r="I50" s="28">
        <f>IF(OR(A50=aux!$B$2,A50=aux!$B$3,A50=aux!$B$4),981*B50/(2*PI())*F50,"")</f>
        <v>8.0714073929366936</v>
      </c>
      <c r="J50" s="28" t="str">
        <f>IF(A50=aux!$B$5,100*$F$4*$C$4,"")</f>
        <v/>
      </c>
      <c r="K50" s="28" t="str">
        <f>IF(OR(A50=aux!$B$6,A50=aux!$B$7,A50=aux!$B$8),(2*PI()/B50)*N50,"")</f>
        <v/>
      </c>
      <c r="L50" s="28">
        <f>IF(OR(A50=aux!$B$2,A50=aux!$B$3,A50=aux!$B$4),981*(B50/(2*PI()))^2*F50,"")</f>
        <v>0.11677053853235576</v>
      </c>
      <c r="M50" s="28" t="str">
        <f>IF(A50=aux!$B$5,B50/(2*PI())*J50,"")</f>
        <v/>
      </c>
      <c r="N50" s="28" t="str">
        <f>IF(A50=aux!$B$6,100*$F$5*$C$5,IF(A50=aux!$B$7,100*$C$5*($F$5-($F$5-1)*(B50-$J$6)/($J$7-$J$6)),IF(A50=aux!$B$8,100*$C$5,"")))</f>
        <v/>
      </c>
      <c r="O50" s="26">
        <f t="shared" si="2"/>
        <v>0.56871704676600765</v>
      </c>
      <c r="P50" s="26">
        <f t="shared" si="3"/>
        <v>8.0714073929366936</v>
      </c>
      <c r="Q50" s="26">
        <f t="shared" si="4"/>
        <v>0.11677053853235576</v>
      </c>
    </row>
    <row r="51" spans="1:17" x14ac:dyDescent="0.25">
      <c r="A51" s="1" t="str">
        <f>IF(B51="","",IF(B51&lt;$J$2,aux!$B$2,IF(B51&lt;$J$3,aux!$B$3,IF(B51&lt;$J$4,aux!$B$4,IF(B51&lt;$J$5,aux!$B$5,IF(B51&lt;$J$6,aux!$B$6,IF(B51&lt;$J$7,aux!$B$7,aux!$B$8)))))))</f>
        <v>II</v>
      </c>
      <c r="B51" s="3">
        <v>9.2999999999999999E-2</v>
      </c>
      <c r="C51" s="4">
        <v>0.49887300000000001</v>
      </c>
      <c r="D51" s="2">
        <f t="shared" si="0"/>
        <v>7.2437272153971071</v>
      </c>
      <c r="E51" s="2">
        <f t="shared" si="1"/>
        <v>0.10721737432479582</v>
      </c>
      <c r="F51" s="28">
        <f>IF(A51=aux!$B$2,$C$3/9.81,IF(A51=aux!$B$3,$C$3*(1+($F$3-1)*(B51-$J$2)/($J$3-$J$2))/9.81,IF(A51=aux!$B$4,$F$3*$C$3/9.81,"")))</f>
        <v>0.57514180234907863</v>
      </c>
      <c r="G51" s="28" t="str">
        <f>IF(A51=aux!$B$5,2*PI()/(981*B51)*J51,"")</f>
        <v/>
      </c>
      <c r="H51" s="28" t="str">
        <f>IF(OR(A51=aux!$B$6,A51=aux!$B$7,A51=aux!$B$8),(2*PI()/B51)^2/981*N51,"")</f>
        <v/>
      </c>
      <c r="I51" s="28">
        <f>IF(OR(A51=aux!$B$2,A51=aux!$B$3,A51=aux!$B$4),981*B51/(2*PI())*F51,"")</f>
        <v>8.3511641768317091</v>
      </c>
      <c r="J51" s="28" t="str">
        <f>IF(A51=aux!$B$5,100*$F$4*$C$4,"")</f>
        <v/>
      </c>
      <c r="K51" s="28" t="str">
        <f>IF(OR(A51=aux!$B$6,A51=aux!$B$7,A51=aux!$B$8),(2*PI()/B51)*N51,"")</f>
        <v/>
      </c>
      <c r="L51" s="28">
        <f>IF(OR(A51=aux!$B$2,A51=aux!$B$3,A51=aux!$B$4),981*(B51/(2*PI()))^2*F51,"")</f>
        <v>0.12360900251626945</v>
      </c>
      <c r="M51" s="28" t="str">
        <f>IF(A51=aux!$B$5,B51/(2*PI())*J51,"")</f>
        <v/>
      </c>
      <c r="N51" s="28" t="str">
        <f>IF(A51=aux!$B$6,100*$F$5*$C$5,IF(A51=aux!$B$7,100*$C$5*($F$5-($F$5-1)*(B51-$J$6)/($J$7-$J$6)),IF(A51=aux!$B$8,100*$C$5,"")))</f>
        <v/>
      </c>
      <c r="O51" s="26">
        <f t="shared" si="2"/>
        <v>0.57514180234907863</v>
      </c>
      <c r="P51" s="26">
        <f t="shared" si="3"/>
        <v>8.3511641768317091</v>
      </c>
      <c r="Q51" s="26">
        <f t="shared" si="4"/>
        <v>0.12360900251626945</v>
      </c>
    </row>
    <row r="52" spans="1:17" x14ac:dyDescent="0.25">
      <c r="A52" s="1" t="str">
        <f>IF(B52="","",IF(B52&lt;$J$2,aux!$B$2,IF(B52&lt;$J$3,aux!$B$3,IF(B52&lt;$J$4,aux!$B$4,IF(B52&lt;$J$5,aux!$B$5,IF(B52&lt;$J$6,aux!$B$6,IF(B52&lt;$J$7,aux!$B$7,aux!$B$8)))))))</f>
        <v>II</v>
      </c>
      <c r="B52" s="3">
        <v>9.5200000000000007E-2</v>
      </c>
      <c r="C52" s="4">
        <v>0.50296799999999997</v>
      </c>
      <c r="D52" s="2">
        <f t="shared" si="0"/>
        <v>7.4759509365298795</v>
      </c>
      <c r="E52" s="2">
        <f t="shared" si="1"/>
        <v>0.11327224876598764</v>
      </c>
      <c r="F52" s="28">
        <f>IF(A52=aux!$B$2,$C$3/9.81,IF(A52=aux!$B$3,$C$3*(1+($F$3-1)*(B52-$J$2)/($J$3-$J$2))/9.81,IF(A52=aux!$B$4,$F$3*$C$3/9.81,"")))</f>
        <v>0.58187249867420066</v>
      </c>
      <c r="G52" s="28" t="str">
        <f>IF(A52=aux!$B$5,2*PI()/(981*B52)*J52,"")</f>
        <v/>
      </c>
      <c r="H52" s="28" t="str">
        <f>IF(OR(A52=aux!$B$6,A52=aux!$B$7,A52=aux!$B$8),(2*PI()/B52)^2/981*N52,"")</f>
        <v/>
      </c>
      <c r="I52" s="28">
        <f>IF(OR(A52=aux!$B$2,A52=aux!$B$3,A52=aux!$B$4),981*B52/(2*PI())*F52,"")</f>
        <v>8.6487614548129734</v>
      </c>
      <c r="J52" s="28" t="str">
        <f>IF(A52=aux!$B$5,100*$F$4*$C$4,"")</f>
        <v/>
      </c>
      <c r="K52" s="28" t="str">
        <f>IF(OR(A52=aux!$B$6,A52=aux!$B$7,A52=aux!$B$8),(2*PI()/B52)*N52,"")</f>
        <v/>
      </c>
      <c r="L52" s="28">
        <f>IF(OR(A52=aux!$B$2,A52=aux!$B$3,A52=aux!$B$4),981*(B52/(2*PI()))^2*F52,"")</f>
        <v>0.13104214665726424</v>
      </c>
      <c r="M52" s="28" t="str">
        <f>IF(A52=aux!$B$5,B52/(2*PI())*J52,"")</f>
        <v/>
      </c>
      <c r="N52" s="28" t="str">
        <f>IF(A52=aux!$B$6,100*$F$5*$C$5,IF(A52=aux!$B$7,100*$C$5*($F$5-($F$5-1)*(B52-$J$6)/($J$7-$J$6)),IF(A52=aux!$B$8,100*$C$5,"")))</f>
        <v/>
      </c>
      <c r="O52" s="26">
        <f t="shared" si="2"/>
        <v>0.58187249867420066</v>
      </c>
      <c r="P52" s="26">
        <f t="shared" si="3"/>
        <v>8.6487614548129734</v>
      </c>
      <c r="Q52" s="26">
        <f t="shared" si="4"/>
        <v>0.13104214665726424</v>
      </c>
    </row>
    <row r="53" spans="1:17" x14ac:dyDescent="0.25">
      <c r="A53" s="1" t="str">
        <f>IF(B53="","",IF(B53&lt;$J$2,aux!$B$2,IF(B53&lt;$J$3,aux!$B$3,IF(B53&lt;$J$4,aux!$B$4,IF(B53&lt;$J$5,aux!$B$5,IF(B53&lt;$J$6,aux!$B$6,IF(B53&lt;$J$7,aux!$B$7,aux!$B$8)))))))</f>
        <v>II</v>
      </c>
      <c r="B53" s="3">
        <v>9.7600000000000006E-2</v>
      </c>
      <c r="C53" s="4">
        <v>0.51710299999999998</v>
      </c>
      <c r="D53" s="2">
        <f t="shared" si="0"/>
        <v>7.8798148671862647</v>
      </c>
      <c r="E53" s="2">
        <f t="shared" si="1"/>
        <v>0.12240128110794202</v>
      </c>
      <c r="F53" s="28">
        <f>IF(A53=aux!$B$2,$C$3/9.81,IF(A53=aux!$B$3,$C$3*(1+($F$3-1)*(B53-$J$2)/($J$3-$J$2))/9.81,IF(A53=aux!$B$4,$F$3*$C$3/9.81,"")))</f>
        <v>0.58921507648342442</v>
      </c>
      <c r="G53" s="28" t="str">
        <f>IF(A53=aux!$B$5,2*PI()/(981*B53)*J53,"")</f>
        <v/>
      </c>
      <c r="H53" s="28" t="str">
        <f>IF(OR(A53=aux!$B$6,A53=aux!$B$7,A53=aux!$B$8),(2*PI()/B53)^2/981*N53,"")</f>
        <v/>
      </c>
      <c r="I53" s="28">
        <f>IF(OR(A53=aux!$B$2,A53=aux!$B$3,A53=aux!$B$4),981*B53/(2*PI())*F53,"")</f>
        <v>8.978686489237889</v>
      </c>
      <c r="J53" s="28" t="str">
        <f>IF(A53=aux!$B$5,100*$F$4*$C$4,"")</f>
        <v/>
      </c>
      <c r="K53" s="28" t="str">
        <f>IF(OR(A53=aux!$B$6,A53=aux!$B$7,A53=aux!$B$8),(2*PI()/B53)*N53,"")</f>
        <v/>
      </c>
      <c r="L53" s="28">
        <f>IF(OR(A53=aux!$B$2,A53=aux!$B$3,A53=aux!$B$4),981*(B53/(2*PI()))^2*F53,"")</f>
        <v>0.13947062811409949</v>
      </c>
      <c r="M53" s="28" t="str">
        <f>IF(A53=aux!$B$5,B53/(2*PI())*J53,"")</f>
        <v/>
      </c>
      <c r="N53" s="28" t="str">
        <f>IF(A53=aux!$B$6,100*$F$5*$C$5,IF(A53=aux!$B$7,100*$C$5*($F$5-($F$5-1)*(B53-$J$6)/($J$7-$J$6)),IF(A53=aux!$B$8,100*$C$5,"")))</f>
        <v/>
      </c>
      <c r="O53" s="26">
        <f t="shared" si="2"/>
        <v>0.58921507648342442</v>
      </c>
      <c r="P53" s="26">
        <f t="shared" si="3"/>
        <v>8.978686489237889</v>
      </c>
      <c r="Q53" s="26">
        <f t="shared" si="4"/>
        <v>0.13947062811409949</v>
      </c>
    </row>
    <row r="54" spans="1:17" x14ac:dyDescent="0.25">
      <c r="A54" s="1" t="str">
        <f>IF(B54="","",IF(B54&lt;$J$2,aux!$B$2,IF(B54&lt;$J$3,aux!$B$3,IF(B54&lt;$J$4,aux!$B$4,IF(B54&lt;$J$5,aux!$B$5,IF(B54&lt;$J$6,aux!$B$6,IF(B54&lt;$J$7,aux!$B$7,aux!$B$8)))))))</f>
        <v>II</v>
      </c>
      <c r="B54" s="3">
        <v>0.1</v>
      </c>
      <c r="C54" s="4">
        <v>0.53867900000000002</v>
      </c>
      <c r="D54" s="2">
        <f t="shared" si="0"/>
        <v>8.4104490503592917</v>
      </c>
      <c r="E54" s="2">
        <f t="shared" si="1"/>
        <v>0.13385645399872181</v>
      </c>
      <c r="F54" s="28">
        <f>IF(A54=aux!$B$2,$C$3/9.81,IF(A54=aux!$B$3,$C$3*(1+($F$3-1)*(B54-$J$2)/($J$3-$J$2))/9.81,IF(A54=aux!$B$4,$F$3*$C$3/9.81,"")))</f>
        <v>0.5965576542926484</v>
      </c>
      <c r="G54" s="28" t="str">
        <f>IF(A54=aux!$B$5,2*PI()/(981*B54)*J54,"")</f>
        <v/>
      </c>
      <c r="H54" s="28" t="str">
        <f>IF(OR(A54=aux!$B$6,A54=aux!$B$7,A54=aux!$B$8),(2*PI()/B54)^2/981*N54,"")</f>
        <v/>
      </c>
      <c r="I54" s="28">
        <f>IF(OR(A54=aux!$B$2,A54=aux!$B$3,A54=aux!$B$4),981*B54/(2*PI())*F54,"")</f>
        <v>9.3141142629101399</v>
      </c>
      <c r="J54" s="28" t="str">
        <f>IF(A54=aux!$B$5,100*$F$4*$C$4,"")</f>
        <v/>
      </c>
      <c r="K54" s="28" t="str">
        <f>IF(OR(A54=aux!$B$6,A54=aux!$B$7,A54=aux!$B$8),(2*PI()/B54)*N54,"")</f>
        <v/>
      </c>
      <c r="L54" s="28">
        <f>IF(OR(A54=aux!$B$2,A54=aux!$B$3,A54=aux!$B$4),981*(B54/(2*PI()))^2*F54,"")</f>
        <v>0.1482387325464874</v>
      </c>
      <c r="M54" s="28" t="str">
        <f>IF(A54=aux!$B$5,B54/(2*PI())*J54,"")</f>
        <v/>
      </c>
      <c r="N54" s="28" t="str">
        <f>IF(A54=aux!$B$6,100*$F$5*$C$5,IF(A54=aux!$B$7,100*$C$5*($F$5-($F$5-1)*(B54-$J$6)/($J$7-$J$6)),IF(A54=aux!$B$8,100*$C$5,"")))</f>
        <v/>
      </c>
      <c r="O54" s="26">
        <f t="shared" si="2"/>
        <v>0.5965576542926484</v>
      </c>
      <c r="P54" s="26">
        <f t="shared" si="3"/>
        <v>9.3141142629101399</v>
      </c>
      <c r="Q54" s="26">
        <f t="shared" si="4"/>
        <v>0.1482387325464874</v>
      </c>
    </row>
    <row r="55" spans="1:17" x14ac:dyDescent="0.25">
      <c r="A55" s="1" t="str">
        <f>IF(B55="","",IF(B55&lt;$J$2,aux!$B$2,IF(B55&lt;$J$3,aux!$B$3,IF(B55&lt;$J$4,aux!$B$4,IF(B55&lt;$J$5,aux!$B$5,IF(B55&lt;$J$6,aux!$B$6,IF(B55&lt;$J$7,aux!$B$7,aux!$B$8)))))))</f>
        <v>II</v>
      </c>
      <c r="B55" s="3">
        <v>0.10199999999999999</v>
      </c>
      <c r="C55" s="4">
        <v>0.55568799999999996</v>
      </c>
      <c r="D55" s="2">
        <f t="shared" si="0"/>
        <v>8.849532512189958</v>
      </c>
      <c r="E55" s="2">
        <f t="shared" si="1"/>
        <v>0.14366157802348192</v>
      </c>
      <c r="F55" s="28">
        <f>IF(A55=aux!$B$2,$C$3/9.81,IF(A55=aux!$B$3,$C$3*(1+($F$3-1)*(B55-$J$2)/($J$3-$J$2))/9.81,IF(A55=aux!$B$4,$F$3*$C$3/9.81,"")))</f>
        <v>0.60267646913366835</v>
      </c>
      <c r="G55" s="28" t="str">
        <f>IF(A55=aux!$B$5,2*PI()/(981*B55)*J55,"")</f>
        <v/>
      </c>
      <c r="H55" s="28" t="str">
        <f>IF(OR(A55=aux!$B$6,A55=aux!$B$7,A55=aux!$B$8),(2*PI()/B55)^2/981*N55,"")</f>
        <v/>
      </c>
      <c r="I55" s="28">
        <f>IF(OR(A55=aux!$B$2,A55=aux!$B$3,A55=aux!$B$4),981*B55/(2*PI())*F55,"")</f>
        <v>9.5978408890065037</v>
      </c>
      <c r="J55" s="28" t="str">
        <f>IF(A55=aux!$B$5,100*$F$4*$C$4,"")</f>
        <v/>
      </c>
      <c r="K55" s="28" t="str">
        <f>IF(OR(A55=aux!$B$6,A55=aux!$B$7,A55=aux!$B$8),(2*PI()/B55)*N55,"")</f>
        <v/>
      </c>
      <c r="L55" s="28">
        <f>IF(OR(A55=aux!$B$2,A55=aux!$B$3,A55=aux!$B$4),981*(B55/(2*PI()))^2*F55,"")</f>
        <v>0.15580946969047937</v>
      </c>
      <c r="M55" s="28" t="str">
        <f>IF(A55=aux!$B$5,B55/(2*PI())*J55,"")</f>
        <v/>
      </c>
      <c r="N55" s="28" t="str">
        <f>IF(A55=aux!$B$6,100*$F$5*$C$5,IF(A55=aux!$B$7,100*$C$5*($F$5-($F$5-1)*(B55-$J$6)/($J$7-$J$6)),IF(A55=aux!$B$8,100*$C$5,"")))</f>
        <v/>
      </c>
      <c r="O55" s="26">
        <f t="shared" si="2"/>
        <v>0.60267646913366835</v>
      </c>
      <c r="P55" s="26">
        <f t="shared" si="3"/>
        <v>9.5978408890065037</v>
      </c>
      <c r="Q55" s="26">
        <f t="shared" si="4"/>
        <v>0.15580946969047937</v>
      </c>
    </row>
    <row r="56" spans="1:17" x14ac:dyDescent="0.25">
      <c r="A56" s="1" t="str">
        <f>IF(B56="","",IF(B56&lt;$J$2,aux!$B$2,IF(B56&lt;$J$3,aux!$B$3,IF(B56&lt;$J$4,aux!$B$4,IF(B56&lt;$J$5,aux!$B$5,IF(B56&lt;$J$6,aux!$B$6,IF(B56&lt;$J$7,aux!$B$7,aux!$B$8)))))))</f>
        <v>II</v>
      </c>
      <c r="B56" s="3">
        <v>0.104</v>
      </c>
      <c r="C56" s="4">
        <v>0.56981599999999999</v>
      </c>
      <c r="D56" s="2">
        <f t="shared" si="0"/>
        <v>9.2524579081841161</v>
      </c>
      <c r="E56" s="2">
        <f t="shared" si="1"/>
        <v>0.15314773883106877</v>
      </c>
      <c r="F56" s="28">
        <f>IF(A56=aux!$B$2,$C$3/9.81,IF(A56=aux!$B$3,$C$3*(1+($F$3-1)*(B56-$J$2)/($J$3-$J$2))/9.81,IF(A56=aux!$B$4,$F$3*$C$3/9.81,"")))</f>
        <v>0.60879528397468841</v>
      </c>
      <c r="G56" s="28" t="str">
        <f>IF(A56=aux!$B$5,2*PI()/(981*B56)*J56,"")</f>
        <v/>
      </c>
      <c r="H56" s="28" t="str">
        <f>IF(OR(A56=aux!$B$6,A56=aux!$B$7,A56=aux!$B$8),(2*PI()/B56)^2/981*N56,"")</f>
        <v/>
      </c>
      <c r="I56" s="28">
        <f>IF(OR(A56=aux!$B$2,A56=aux!$B$3,A56=aux!$B$4),981*B56/(2*PI())*F56,"")</f>
        <v>9.8853888618024062</v>
      </c>
      <c r="J56" s="28" t="str">
        <f>IF(A56=aux!$B$5,100*$F$4*$C$4,"")</f>
        <v/>
      </c>
      <c r="K56" s="28" t="str">
        <f>IF(OR(A56=aux!$B$6,A56=aux!$B$7,A56=aux!$B$8),(2*PI()/B56)*N56,"")</f>
        <v/>
      </c>
      <c r="L56" s="28">
        <f>IF(OR(A56=aux!$B$2,A56=aux!$B$3,A56=aux!$B$4),981*(B56/(2*PI()))^2*F56,"")</f>
        <v>0.16362408418110747</v>
      </c>
      <c r="M56" s="28" t="str">
        <f>IF(A56=aux!$B$5,B56/(2*PI())*J56,"")</f>
        <v/>
      </c>
      <c r="N56" s="28" t="str">
        <f>IF(A56=aux!$B$6,100*$F$5*$C$5,IF(A56=aux!$B$7,100*$C$5*($F$5-($F$5-1)*(B56-$J$6)/($J$7-$J$6)),IF(A56=aux!$B$8,100*$C$5,"")))</f>
        <v/>
      </c>
      <c r="O56" s="26">
        <f t="shared" si="2"/>
        <v>0.60879528397468841</v>
      </c>
      <c r="P56" s="26">
        <f t="shared" si="3"/>
        <v>9.8853888618024062</v>
      </c>
      <c r="Q56" s="26">
        <f t="shared" si="4"/>
        <v>0.16362408418110747</v>
      </c>
    </row>
    <row r="57" spans="1:17" x14ac:dyDescent="0.25">
      <c r="A57" s="1" t="str">
        <f>IF(B57="","",IF(B57&lt;$J$2,aux!$B$2,IF(B57&lt;$J$3,aux!$B$3,IF(B57&lt;$J$4,aux!$B$4,IF(B57&lt;$J$5,aux!$B$5,IF(B57&lt;$J$6,aux!$B$6,IF(B57&lt;$J$7,aux!$B$7,aux!$B$8)))))))</f>
        <v>II</v>
      </c>
      <c r="B57" s="3">
        <v>0.106</v>
      </c>
      <c r="C57" s="4">
        <v>0.58621699999999999</v>
      </c>
      <c r="D57" s="2">
        <f t="shared" si="0"/>
        <v>9.7018244698823235</v>
      </c>
      <c r="E57" s="2">
        <f t="shared" si="1"/>
        <v>0.16367389206751801</v>
      </c>
      <c r="F57" s="28">
        <f>IF(A57=aux!$B$2,$C$3/9.81,IF(A57=aux!$B$3,$C$3*(1+($F$3-1)*(B57-$J$2)/($J$3-$J$2))/9.81,IF(A57=aux!$B$4,$F$3*$C$3/9.81,"")))</f>
        <v>0.61491409881570835</v>
      </c>
      <c r="G57" s="28" t="str">
        <f>IF(A57=aux!$B$5,2*PI()/(981*B57)*J57,"")</f>
        <v/>
      </c>
      <c r="H57" s="28" t="str">
        <f>IF(OR(A57=aux!$B$6,A57=aux!$B$7,A57=aux!$B$8),(2*PI()/B57)^2/981*N57,"")</f>
        <v/>
      </c>
      <c r="I57" s="28">
        <f>IF(OR(A57=aux!$B$2,A57=aux!$B$3,A57=aux!$B$4),981*B57/(2*PI())*F57,"")</f>
        <v>10.17675818129784</v>
      </c>
      <c r="J57" s="28" t="str">
        <f>IF(A57=aux!$B$5,100*$F$4*$C$4,"")</f>
        <v/>
      </c>
      <c r="K57" s="28" t="str">
        <f>IF(OR(A57=aux!$B$6,A57=aux!$B$7,A57=aux!$B$8),(2*PI()/B57)*N57,"")</f>
        <v/>
      </c>
      <c r="L57" s="28">
        <f>IF(OR(A57=aux!$B$2,A57=aux!$B$3,A57=aux!$B$4),981*(B57/(2*PI()))^2*F57,"")</f>
        <v>0.1716862251356705</v>
      </c>
      <c r="M57" s="28" t="str">
        <f>IF(A57=aux!$B$5,B57/(2*PI())*J57,"")</f>
        <v/>
      </c>
      <c r="N57" s="28" t="str">
        <f>IF(A57=aux!$B$6,100*$F$5*$C$5,IF(A57=aux!$B$7,100*$C$5*($F$5-($F$5-1)*(B57-$J$6)/($J$7-$J$6)),IF(A57=aux!$B$8,100*$C$5,"")))</f>
        <v/>
      </c>
      <c r="O57" s="26">
        <f t="shared" si="2"/>
        <v>0.61491409881570835</v>
      </c>
      <c r="P57" s="26">
        <f t="shared" si="3"/>
        <v>10.17675818129784</v>
      </c>
      <c r="Q57" s="26">
        <f t="shared" si="4"/>
        <v>0.1716862251356705</v>
      </c>
    </row>
    <row r="58" spans="1:17" x14ac:dyDescent="0.25">
      <c r="A58" s="1" t="str">
        <f>IF(B58="","",IF(B58&lt;$J$2,aux!$B$2,IF(B58&lt;$J$3,aux!$B$3,IF(B58&lt;$J$4,aux!$B$4,IF(B58&lt;$J$5,aux!$B$5,IF(B58&lt;$J$6,aux!$B$6,IF(B58&lt;$J$7,aux!$B$7,aux!$B$8)))))))</f>
        <v>II</v>
      </c>
      <c r="B58" s="3">
        <v>0.109</v>
      </c>
      <c r="C58" s="4">
        <v>0.610761</v>
      </c>
      <c r="D58" s="2">
        <f t="shared" si="0"/>
        <v>10.394101045273112</v>
      </c>
      <c r="E58" s="2">
        <f t="shared" si="1"/>
        <v>0.18031570907835193</v>
      </c>
      <c r="F58" s="28">
        <f>IF(A58=aux!$B$2,$C$3/9.81,IF(A58=aux!$B$3,$C$3*(1+($F$3-1)*(B58-$J$2)/($J$3-$J$2))/9.81,IF(A58=aux!$B$4,$F$3*$C$3/9.81,"")))</f>
        <v>0.62409232107723833</v>
      </c>
      <c r="G58" s="28" t="str">
        <f>IF(A58=aux!$B$5,2*PI()/(981*B58)*J58,"")</f>
        <v/>
      </c>
      <c r="H58" s="28" t="str">
        <f>IF(OR(A58=aux!$B$6,A58=aux!$B$7,A58=aux!$B$8),(2*PI()/B58)^2/981*N58,"")</f>
        <v/>
      </c>
      <c r="I58" s="28">
        <f>IF(OR(A58=aux!$B$2,A58=aux!$B$3,A58=aux!$B$4),981*B58/(2*PI())*F58,"")</f>
        <v>10.620977185602626</v>
      </c>
      <c r="J58" s="28" t="str">
        <f>IF(A58=aux!$B$5,100*$F$4*$C$4,"")</f>
        <v/>
      </c>
      <c r="K58" s="28" t="str">
        <f>IF(OR(A58=aux!$B$6,A58=aux!$B$7,A58=aux!$B$8),(2*PI()/B58)*N58,"")</f>
        <v/>
      </c>
      <c r="L58" s="28">
        <f>IF(OR(A58=aux!$B$2,A58=aux!$B$3,A58=aux!$B$4),981*(B58/(2*PI()))^2*F58,"")</f>
        <v>0.18425153113148468</v>
      </c>
      <c r="M58" s="28" t="str">
        <f>IF(A58=aux!$B$5,B58/(2*PI())*J58,"")</f>
        <v/>
      </c>
      <c r="N58" s="28" t="str">
        <f>IF(A58=aux!$B$6,100*$F$5*$C$5,IF(A58=aux!$B$7,100*$C$5*($F$5-($F$5-1)*(B58-$J$6)/($J$7-$J$6)),IF(A58=aux!$B$8,100*$C$5,"")))</f>
        <v/>
      </c>
      <c r="O58" s="26">
        <f t="shared" si="2"/>
        <v>0.62409232107723833</v>
      </c>
      <c r="P58" s="26">
        <f t="shared" si="3"/>
        <v>10.620977185602626</v>
      </c>
      <c r="Q58" s="26">
        <f t="shared" si="4"/>
        <v>0.18425153113148468</v>
      </c>
    </row>
    <row r="59" spans="1:17" x14ac:dyDescent="0.25">
      <c r="A59" s="1" t="str">
        <f>IF(B59="","",IF(B59&lt;$J$2,aux!$B$2,IF(B59&lt;$J$3,aux!$B$3,IF(B59&lt;$J$4,aux!$B$4,IF(B59&lt;$J$5,aux!$B$5,IF(B59&lt;$J$6,aux!$B$6,IF(B59&lt;$J$7,aux!$B$7,aux!$B$8)))))))</f>
        <v>II</v>
      </c>
      <c r="B59" s="3">
        <v>0.111</v>
      </c>
      <c r="C59" s="4">
        <v>0.62416300000000002</v>
      </c>
      <c r="D59" s="2">
        <f t="shared" si="0"/>
        <v>10.817082404897056</v>
      </c>
      <c r="E59" s="2">
        <f t="shared" si="1"/>
        <v>0.19109672693746238</v>
      </c>
      <c r="F59" s="28">
        <f>IF(A59=aux!$B$2,$C$3/9.81,IF(A59=aux!$B$3,$C$3*(1+($F$3-1)*(B59-$J$2)/($J$3-$J$2))/9.81,IF(A59=aux!$B$4,$F$3*$C$3/9.81,"")))</f>
        <v>0.63021113591825828</v>
      </c>
      <c r="G59" s="28" t="str">
        <f>IF(A59=aux!$B$5,2*PI()/(981*B59)*J59,"")</f>
        <v/>
      </c>
      <c r="H59" s="28" t="str">
        <f>IF(OR(A59=aux!$B$6,A59=aux!$B$7,A59=aux!$B$8),(2*PI()/B59)^2/981*N59,"")</f>
        <v/>
      </c>
      <c r="I59" s="28">
        <f>IF(OR(A59=aux!$B$2,A59=aux!$B$3,A59=aux!$B$4),981*B59/(2*PI())*F59,"")</f>
        <v>10.921899871846902</v>
      </c>
      <c r="J59" s="28" t="str">
        <f>IF(A59=aux!$B$5,100*$F$4*$C$4,"")</f>
        <v/>
      </c>
      <c r="K59" s="28" t="str">
        <f>IF(OR(A59=aux!$B$6,A59=aux!$B$7,A59=aux!$B$8),(2*PI()/B59)*N59,"")</f>
        <v/>
      </c>
      <c r="L59" s="28">
        <f>IF(OR(A59=aux!$B$2,A59=aux!$B$3,A59=aux!$B$4),981*(B59/(2*PI()))^2*F59,"")</f>
        <v>0.19294845313406817</v>
      </c>
      <c r="M59" s="28" t="str">
        <f>IF(A59=aux!$B$5,B59/(2*PI())*J59,"")</f>
        <v/>
      </c>
      <c r="N59" s="28" t="str">
        <f>IF(A59=aux!$B$6,100*$F$5*$C$5,IF(A59=aux!$B$7,100*$C$5*($F$5-($F$5-1)*(B59-$J$6)/($J$7-$J$6)),IF(A59=aux!$B$8,100*$C$5,"")))</f>
        <v/>
      </c>
      <c r="O59" s="26">
        <f t="shared" si="2"/>
        <v>0.63021113591825828</v>
      </c>
      <c r="P59" s="26">
        <f t="shared" si="3"/>
        <v>10.921899871846902</v>
      </c>
      <c r="Q59" s="26">
        <f t="shared" si="4"/>
        <v>0.19294845313406817</v>
      </c>
    </row>
    <row r="60" spans="1:17" x14ac:dyDescent="0.25">
      <c r="A60" s="1" t="str">
        <f>IF(B60="","",IF(B60&lt;$J$2,aux!$B$2,IF(B60&lt;$J$3,aux!$B$3,IF(B60&lt;$J$4,aux!$B$4,IF(B60&lt;$J$5,aux!$B$5,IF(B60&lt;$J$6,aux!$B$6,IF(B60&lt;$J$7,aux!$B$7,aux!$B$8)))))))</f>
        <v>II</v>
      </c>
      <c r="B60" s="3">
        <v>0.114</v>
      </c>
      <c r="C60" s="4">
        <v>0.64599300000000004</v>
      </c>
      <c r="D60" s="2">
        <f t="shared" si="0"/>
        <v>11.497986710570069</v>
      </c>
      <c r="E60" s="2">
        <f t="shared" si="1"/>
        <v>0.20861560194750489</v>
      </c>
      <c r="F60" s="28">
        <f>IF(A60=aux!$B$2,$C$3/9.81,IF(A60=aux!$B$3,$C$3*(1+($F$3-1)*(B60-$J$2)/($J$3-$J$2))/9.81,IF(A60=aux!$B$4,$F$3*$C$3/9.81,"")))</f>
        <v>0.63938935817978815</v>
      </c>
      <c r="G60" s="28" t="str">
        <f>IF(A60=aux!$B$5,2*PI()/(981*B60)*J60,"")</f>
        <v/>
      </c>
      <c r="H60" s="28" t="str">
        <f>IF(OR(A60=aux!$B$6,A60=aux!$B$7,A60=aux!$B$8),(2*PI()/B60)^2/981*N60,"")</f>
        <v/>
      </c>
      <c r="I60" s="28">
        <f>IF(OR(A60=aux!$B$2,A60=aux!$B$3,A60=aux!$B$4),981*B60/(2*PI())*F60,"")</f>
        <v>11.380448926274944</v>
      </c>
      <c r="J60" s="28" t="str">
        <f>IF(A60=aux!$B$5,100*$F$4*$C$4,"")</f>
        <v/>
      </c>
      <c r="K60" s="28" t="str">
        <f>IF(OR(A60=aux!$B$6,A60=aux!$B$7,A60=aux!$B$8),(2*PI()/B60)*N60,"")</f>
        <v/>
      </c>
      <c r="L60" s="28">
        <f>IF(OR(A60=aux!$B$2,A60=aux!$B$3,A60=aux!$B$4),981*(B60/(2*PI()))^2*F60,"")</f>
        <v>0.20648303593925216</v>
      </c>
      <c r="M60" s="28" t="str">
        <f>IF(A60=aux!$B$5,B60/(2*PI())*J60,"")</f>
        <v/>
      </c>
      <c r="N60" s="28" t="str">
        <f>IF(A60=aux!$B$6,100*$F$5*$C$5,IF(A60=aux!$B$7,100*$C$5*($F$5-($F$5-1)*(B60-$J$6)/($J$7-$J$6)),IF(A60=aux!$B$8,100*$C$5,"")))</f>
        <v/>
      </c>
      <c r="O60" s="26">
        <f t="shared" si="2"/>
        <v>0.63938935817978815</v>
      </c>
      <c r="P60" s="26">
        <f t="shared" si="3"/>
        <v>11.380448926274944</v>
      </c>
      <c r="Q60" s="26">
        <f t="shared" si="4"/>
        <v>0.20648303593925216</v>
      </c>
    </row>
    <row r="61" spans="1:17" x14ac:dyDescent="0.25">
      <c r="A61" s="1" t="str">
        <f>IF(B61="","",IF(B61&lt;$J$2,aux!$B$2,IF(B61&lt;$J$3,aux!$B$3,IF(B61&lt;$J$4,aux!$B$4,IF(B61&lt;$J$5,aux!$B$5,IF(B61&lt;$J$6,aux!$B$6,IF(B61&lt;$J$7,aux!$B$7,aux!$B$8)))))))</f>
        <v>II</v>
      </c>
      <c r="B61" s="3">
        <v>0.11600000000000001</v>
      </c>
      <c r="C61" s="4">
        <v>0.65531399999999995</v>
      </c>
      <c r="D61" s="2">
        <f t="shared" si="0"/>
        <v>11.86852023268977</v>
      </c>
      <c r="E61" s="2">
        <f t="shared" si="1"/>
        <v>0.21911630481737487</v>
      </c>
      <c r="F61" s="28">
        <f>IF(A61=aux!$B$2,$C$3/9.81,IF(A61=aux!$B$3,$C$3*(1+($F$3-1)*(B61-$J$2)/($J$3-$J$2))/9.81,IF(A61=aux!$B$4,$F$3*$C$3/9.81,"")))</f>
        <v>0.6455081730208081</v>
      </c>
      <c r="G61" s="28" t="str">
        <f>IF(A61=aux!$B$5,2*PI()/(981*B61)*J61,"")</f>
        <v/>
      </c>
      <c r="H61" s="28" t="str">
        <f>IF(OR(A61=aux!$B$6,A61=aux!$B$7,A61=aux!$B$8),(2*PI()/B61)^2/981*N61,"")</f>
        <v/>
      </c>
      <c r="I61" s="28">
        <f>IF(OR(A61=aux!$B$2,A61=aux!$B$3,A61=aux!$B$4),981*B61/(2*PI())*F61,"")</f>
        <v>11.690924979268061</v>
      </c>
      <c r="J61" s="28" t="str">
        <f>IF(A61=aux!$B$5,100*$F$4*$C$4,"")</f>
        <v/>
      </c>
      <c r="K61" s="28" t="str">
        <f>IF(OR(A61=aux!$B$6,A61=aux!$B$7,A61=aux!$B$8),(2*PI()/B61)*N61,"")</f>
        <v/>
      </c>
      <c r="L61" s="28">
        <f>IF(OR(A61=aux!$B$2,A61=aux!$B$3,A61=aux!$B$4),981*(B61/(2*PI()))^2*F61,"")</f>
        <v>0.21583754597297503</v>
      </c>
      <c r="M61" s="28" t="str">
        <f>IF(A61=aux!$B$5,B61/(2*PI())*J61,"")</f>
        <v/>
      </c>
      <c r="N61" s="28" t="str">
        <f>IF(A61=aux!$B$6,100*$F$5*$C$5,IF(A61=aux!$B$7,100*$C$5*($F$5-($F$5-1)*(B61-$J$6)/($J$7-$J$6)),IF(A61=aux!$B$8,100*$C$5,"")))</f>
        <v/>
      </c>
      <c r="O61" s="26">
        <f t="shared" si="2"/>
        <v>0.6455081730208081</v>
      </c>
      <c r="P61" s="26">
        <f t="shared" si="3"/>
        <v>11.690924979268061</v>
      </c>
      <c r="Q61" s="26">
        <f t="shared" si="4"/>
        <v>0.21583754597297503</v>
      </c>
    </row>
    <row r="62" spans="1:17" x14ac:dyDescent="0.25">
      <c r="A62" s="1" t="str">
        <f>IF(B62="","",IF(B62&lt;$J$2,aux!$B$2,IF(B62&lt;$J$3,aux!$B$3,IF(B62&lt;$J$4,aux!$B$4,IF(B62&lt;$J$5,aux!$B$5,IF(B62&lt;$J$6,aux!$B$6,IF(B62&lt;$J$7,aux!$B$7,aux!$B$8)))))))</f>
        <v>II</v>
      </c>
      <c r="B62" s="3">
        <v>0.11899999999999999</v>
      </c>
      <c r="C62" s="4">
        <v>0.66434199999999999</v>
      </c>
      <c r="D62" s="2">
        <f t="shared" si="0"/>
        <v>12.343201250069916</v>
      </c>
      <c r="E62" s="2">
        <f t="shared" si="1"/>
        <v>0.23377329761067597</v>
      </c>
      <c r="F62" s="28">
        <f>IF(A62=aux!$B$2,$C$3/9.81,IF(A62=aux!$B$3,$C$3*(1+($F$3-1)*(B62-$J$2)/($J$3-$J$2))/9.81,IF(A62=aux!$B$4,$F$3*$C$3/9.81,"")))</f>
        <v>0.65468639528233807</v>
      </c>
      <c r="G62" s="28" t="str">
        <f>IF(A62=aux!$B$5,2*PI()/(981*B62)*J62,"")</f>
        <v/>
      </c>
      <c r="H62" s="28" t="str">
        <f>IF(OR(A62=aux!$B$6,A62=aux!$B$7,A62=aux!$B$8),(2*PI()/B62)^2/981*N62,"")</f>
        <v/>
      </c>
      <c r="I62" s="28">
        <f>IF(OR(A62=aux!$B$2,A62=aux!$B$3,A62=aux!$B$4),981*B62/(2*PI())*F62,"")</f>
        <v>12.163804083819361</v>
      </c>
      <c r="J62" s="28" t="str">
        <f>IF(A62=aux!$B$5,100*$F$4*$C$4,"")</f>
        <v/>
      </c>
      <c r="K62" s="28" t="str">
        <f>IF(OR(A62=aux!$B$6,A62=aux!$B$7,A62=aux!$B$8),(2*PI()/B62)*N62,"")</f>
        <v/>
      </c>
      <c r="L62" s="28">
        <f>IF(OR(A62=aux!$B$2,A62=aux!$B$3,A62=aux!$B$4),981*(B62/(2*PI()))^2*F62,"")</f>
        <v>0.23037561606220691</v>
      </c>
      <c r="M62" s="28" t="str">
        <f>IF(A62=aux!$B$5,B62/(2*PI())*J62,"")</f>
        <v/>
      </c>
      <c r="N62" s="28" t="str">
        <f>IF(A62=aux!$B$6,100*$F$5*$C$5,IF(A62=aux!$B$7,100*$C$5*($F$5-($F$5-1)*(B62-$J$6)/($J$7-$J$6)),IF(A62=aux!$B$8,100*$C$5,"")))</f>
        <v/>
      </c>
      <c r="O62" s="26">
        <f t="shared" si="2"/>
        <v>0.65468639528233807</v>
      </c>
      <c r="P62" s="26">
        <f t="shared" si="3"/>
        <v>12.163804083819361</v>
      </c>
      <c r="Q62" s="26">
        <f t="shared" si="4"/>
        <v>0.23037561606220691</v>
      </c>
    </row>
    <row r="63" spans="1:17" x14ac:dyDescent="0.25">
      <c r="A63" s="1" t="str">
        <f>IF(B63="","",IF(B63&lt;$J$2,aux!$B$2,IF(B63&lt;$J$3,aux!$B$3,IF(B63&lt;$J$4,aux!$B$4,IF(B63&lt;$J$5,aux!$B$5,IF(B63&lt;$J$6,aux!$B$6,IF(B63&lt;$J$7,aux!$B$7,aux!$B$8)))))))</f>
        <v>II</v>
      </c>
      <c r="B63" s="3">
        <v>0.122</v>
      </c>
      <c r="C63" s="4">
        <v>0.65634599999999998</v>
      </c>
      <c r="D63" s="2">
        <f t="shared" si="0"/>
        <v>12.502066727562584</v>
      </c>
      <c r="E63" s="2">
        <f t="shared" si="1"/>
        <v>0.24275141766386873</v>
      </c>
      <c r="F63" s="28">
        <f>IF(A63=aux!$B$2,$C$3/9.81,IF(A63=aux!$B$3,$C$3*(1+($F$3-1)*(B63-$J$2)/($J$3-$J$2))/9.81,IF(A63=aux!$B$4,$F$3*$C$3/9.81,"")))</f>
        <v>0.66386461754386805</v>
      </c>
      <c r="G63" s="28" t="str">
        <f>IF(A63=aux!$B$5,2*PI()/(981*B63)*J63,"")</f>
        <v/>
      </c>
      <c r="H63" s="28" t="str">
        <f>IF(OR(A63=aux!$B$6,A63=aux!$B$7,A63=aux!$B$8),(2*PI()/B63)^2/981*N63,"")</f>
        <v/>
      </c>
      <c r="I63" s="28">
        <f>IF(OR(A63=aux!$B$2,A63=aux!$B$3,A63=aux!$B$4),981*B63/(2*PI())*F63,"")</f>
        <v>12.645281218444619</v>
      </c>
      <c r="J63" s="28" t="str">
        <f>IF(A63=aux!$B$5,100*$F$4*$C$4,"")</f>
        <v/>
      </c>
      <c r="K63" s="28" t="str">
        <f>IF(OR(A63=aux!$B$6,A63=aux!$B$7,A63=aux!$B$8),(2*PI()/B63)*N63,"")</f>
        <v/>
      </c>
      <c r="L63" s="28">
        <f>IF(OR(A63=aux!$B$2,A63=aux!$B$3,A63=aux!$B$4),981*(B63/(2*PI()))^2*F63,"")</f>
        <v>0.24553219954971311</v>
      </c>
      <c r="M63" s="28" t="str">
        <f>IF(A63=aux!$B$5,B63/(2*PI())*J63,"")</f>
        <v/>
      </c>
      <c r="N63" s="28" t="str">
        <f>IF(A63=aux!$B$6,100*$F$5*$C$5,IF(A63=aux!$B$7,100*$C$5*($F$5-($F$5-1)*(B63-$J$6)/($J$7-$J$6)),IF(A63=aux!$B$8,100*$C$5,"")))</f>
        <v/>
      </c>
      <c r="O63" s="26">
        <f t="shared" si="2"/>
        <v>0.66386461754386805</v>
      </c>
      <c r="P63" s="26">
        <f t="shared" si="3"/>
        <v>12.645281218444619</v>
      </c>
      <c r="Q63" s="26">
        <f t="shared" si="4"/>
        <v>0.24553219954971311</v>
      </c>
    </row>
    <row r="64" spans="1:17" x14ac:dyDescent="0.25">
      <c r="A64" s="1" t="str">
        <f>IF(B64="","",IF(B64&lt;$J$2,aux!$B$2,IF(B64&lt;$J$3,aux!$B$3,IF(B64&lt;$J$4,aux!$B$4,IF(B64&lt;$J$5,aux!$B$5,IF(B64&lt;$J$6,aux!$B$6,IF(B64&lt;$J$7,aux!$B$7,aux!$B$8)))))))</f>
        <v>II</v>
      </c>
      <c r="B64" s="3">
        <v>0.125</v>
      </c>
      <c r="C64" s="4">
        <v>0.63913900000000001</v>
      </c>
      <c r="D64" s="2">
        <f t="shared" si="0"/>
        <v>12.473676335065935</v>
      </c>
      <c r="E64" s="2">
        <f t="shared" si="1"/>
        <v>0.24815590590676762</v>
      </c>
      <c r="F64" s="28">
        <f>IF(A64=aux!$B$2,$C$3/9.81,IF(A64=aux!$B$3,$C$3*(1+($F$3-1)*(B64-$J$2)/($J$3-$J$2))/9.81,IF(A64=aux!$B$4,$F$3*$C$3/9.81,"")))</f>
        <v>0.67304283980539803</v>
      </c>
      <c r="G64" s="28" t="str">
        <f>IF(A64=aux!$B$5,2*PI()/(981*B64)*J64,"")</f>
        <v/>
      </c>
      <c r="H64" s="28" t="str">
        <f>IF(OR(A64=aux!$B$6,A64=aux!$B$7,A64=aux!$B$8),(2*PI()/B64)^2/981*N64,"")</f>
        <v/>
      </c>
      <c r="I64" s="28">
        <f>IF(OR(A64=aux!$B$2,A64=aux!$B$3,A64=aux!$B$4),981*B64/(2*PI())*F64,"")</f>
        <v>13.135356383143833</v>
      </c>
      <c r="J64" s="28" t="str">
        <f>IF(A64=aux!$B$5,100*$F$4*$C$4,"")</f>
        <v/>
      </c>
      <c r="K64" s="28" t="str">
        <f>IF(OR(A64=aux!$B$6,A64=aux!$B$7,A64=aux!$B$8),(2*PI()/B64)*N64,"")</f>
        <v/>
      </c>
      <c r="L64" s="28">
        <f>IF(OR(A64=aux!$B$2,A64=aux!$B$3,A64=aux!$B$4),981*(B64/(2*PI()))^2*F64,"")</f>
        <v>0.26131961220637767</v>
      </c>
      <c r="M64" s="28" t="str">
        <f>IF(A64=aux!$B$5,B64/(2*PI())*J64,"")</f>
        <v/>
      </c>
      <c r="N64" s="28" t="str">
        <f>IF(A64=aux!$B$6,100*$F$5*$C$5,IF(A64=aux!$B$7,100*$C$5*($F$5-($F$5-1)*(B64-$J$6)/($J$7-$J$6)),IF(A64=aux!$B$8,100*$C$5,"")))</f>
        <v/>
      </c>
      <c r="O64" s="26">
        <f t="shared" si="2"/>
        <v>0.67304283980539803</v>
      </c>
      <c r="P64" s="26">
        <f t="shared" si="3"/>
        <v>13.135356383143833</v>
      </c>
      <c r="Q64" s="26">
        <f t="shared" si="4"/>
        <v>0.26131961220637767</v>
      </c>
    </row>
    <row r="65" spans="1:17" x14ac:dyDescent="0.25">
      <c r="A65" s="1" t="str">
        <f>IF(B65="","",IF(B65&lt;$J$2,aux!$B$2,IF(B65&lt;$J$3,aux!$B$3,IF(B65&lt;$J$4,aux!$B$4,IF(B65&lt;$J$5,aux!$B$5,IF(B65&lt;$J$6,aux!$B$6,IF(B65&lt;$J$7,aux!$B$7,aux!$B$8)))))))</f>
        <v>II</v>
      </c>
      <c r="B65" s="3">
        <v>0.128</v>
      </c>
      <c r="C65" s="4">
        <v>0.61479499999999998</v>
      </c>
      <c r="D65" s="2">
        <f t="shared" si="0"/>
        <v>12.28653537749201</v>
      </c>
      <c r="E65" s="2">
        <f t="shared" si="1"/>
        <v>0.25029924336656645</v>
      </c>
      <c r="F65" s="28">
        <f>IF(A65=aux!$B$2,$C$3/9.81,IF(A65=aux!$B$3,$C$3*(1+($F$3-1)*(B65-$J$2)/($J$3-$J$2))/9.81,IF(A65=aux!$B$4,$F$3*$C$3/9.81,"")))</f>
        <v>0.6822210620669279</v>
      </c>
      <c r="G65" s="28" t="str">
        <f>IF(A65=aux!$B$5,2*PI()/(981*B65)*J65,"")</f>
        <v/>
      </c>
      <c r="H65" s="28" t="str">
        <f>IF(OR(A65=aux!$B$6,A65=aux!$B$7,A65=aux!$B$8),(2*PI()/B65)^2/981*N65,"")</f>
        <v/>
      </c>
      <c r="I65" s="28">
        <f>IF(OR(A65=aux!$B$2,A65=aux!$B$3,A65=aux!$B$4),981*B65/(2*PI())*F65,"")</f>
        <v>13.634029577917001</v>
      </c>
      <c r="J65" s="28" t="str">
        <f>IF(A65=aux!$B$5,100*$F$4*$C$4,"")</f>
        <v/>
      </c>
      <c r="K65" s="28" t="str">
        <f>IF(OR(A65=aux!$B$6,A65=aux!$B$7,A65=aux!$B$8),(2*PI()/B65)*N65,"")</f>
        <v/>
      </c>
      <c r="L65" s="28">
        <f>IF(OR(A65=aux!$B$2,A65=aux!$B$3,A65=aux!$B$4),981*(B65/(2*PI()))^2*F65,"")</f>
        <v>0.27775016980308465</v>
      </c>
      <c r="M65" s="28" t="str">
        <f>IF(A65=aux!$B$5,B65/(2*PI())*J65,"")</f>
        <v/>
      </c>
      <c r="N65" s="28" t="str">
        <f>IF(A65=aux!$B$6,100*$F$5*$C$5,IF(A65=aux!$B$7,100*$C$5*($F$5-($F$5-1)*(B65-$J$6)/($J$7-$J$6)),IF(A65=aux!$B$8,100*$C$5,"")))</f>
        <v/>
      </c>
      <c r="O65" s="26">
        <f t="shared" si="2"/>
        <v>0.6822210620669279</v>
      </c>
      <c r="P65" s="26">
        <f t="shared" si="3"/>
        <v>13.634029577917001</v>
      </c>
      <c r="Q65" s="26">
        <f t="shared" si="4"/>
        <v>0.27775016980308465</v>
      </c>
    </row>
    <row r="66" spans="1:17" x14ac:dyDescent="0.25">
      <c r="A66" s="1" t="str">
        <f>IF(B66="","",IF(B66&lt;$J$2,aux!$B$2,IF(B66&lt;$J$3,aux!$B$3,IF(B66&lt;$J$4,aux!$B$4,IF(B66&lt;$J$5,aux!$B$5,IF(B66&lt;$J$6,aux!$B$6,IF(B66&lt;$J$7,aux!$B$7,aux!$B$8)))))))</f>
        <v>II</v>
      </c>
      <c r="B66" s="3">
        <v>0.13200000000000001</v>
      </c>
      <c r="C66" s="4">
        <v>0.59094400000000002</v>
      </c>
      <c r="D66" s="2">
        <f t="shared" si="0"/>
        <v>12.178937387149841</v>
      </c>
      <c r="E66" s="2">
        <f t="shared" si="1"/>
        <v>0.25586062745384974</v>
      </c>
      <c r="F66" s="28">
        <f>IF(A66=aux!$B$2,$C$3/9.81,IF(A66=aux!$B$3,$C$3*(1+($F$3-1)*(B66-$J$2)/($J$3-$J$2))/9.81,IF(A66=aux!$B$4,$F$3*$C$3/9.81,"")))</f>
        <v>0.69445869174896779</v>
      </c>
      <c r="G66" s="28" t="str">
        <f>IF(A66=aux!$B$5,2*PI()/(981*B66)*J66,"")</f>
        <v/>
      </c>
      <c r="H66" s="28" t="str">
        <f>IF(OR(A66=aux!$B$6,A66=aux!$B$7,A66=aux!$B$8),(2*PI()/B66)^2/981*N66,"")</f>
        <v/>
      </c>
      <c r="I66" s="28">
        <f>IF(OR(A66=aux!$B$2,A66=aux!$B$3,A66=aux!$B$4),981*B66/(2*PI())*F66,"")</f>
        <v>14.312301884396271</v>
      </c>
      <c r="J66" s="28" t="str">
        <f>IF(A66=aux!$B$5,100*$F$4*$C$4,"")</f>
        <v/>
      </c>
      <c r="K66" s="28" t="str">
        <f>IF(OR(A66=aux!$B$6,A66=aux!$B$7,A66=aux!$B$8),(2*PI()/B66)*N66,"")</f>
        <v/>
      </c>
      <c r="L66" s="28">
        <f>IF(OR(A66=aux!$B$2,A66=aux!$B$3,A66=aux!$B$4),981*(B66/(2*PI()))^2*F66,"")</f>
        <v>0.30067931413411514</v>
      </c>
      <c r="M66" s="28" t="str">
        <f>IF(A66=aux!$B$5,B66/(2*PI())*J66,"")</f>
        <v/>
      </c>
      <c r="N66" s="28" t="str">
        <f>IF(A66=aux!$B$6,100*$F$5*$C$5,IF(A66=aux!$B$7,100*$C$5*($F$5-($F$5-1)*(B66-$J$6)/($J$7-$J$6)),IF(A66=aux!$B$8,100*$C$5,"")))</f>
        <v/>
      </c>
      <c r="O66" s="26">
        <f t="shared" si="2"/>
        <v>0.69445869174896779</v>
      </c>
      <c r="P66" s="26">
        <f t="shared" si="3"/>
        <v>14.312301884396271</v>
      </c>
      <c r="Q66" s="26">
        <f t="shared" si="4"/>
        <v>0.30067931413411514</v>
      </c>
    </row>
    <row r="67" spans="1:17" x14ac:dyDescent="0.25">
      <c r="A67" s="1" t="str">
        <f>IF(B67="","",IF(B67&lt;$J$2,aux!$B$2,IF(B67&lt;$J$3,aux!$B$3,IF(B67&lt;$J$4,aux!$B$4,IF(B67&lt;$J$5,aux!$B$5,IF(B67&lt;$J$6,aux!$B$6,IF(B67&lt;$J$7,aux!$B$7,aux!$B$8)))))))</f>
        <v>II</v>
      </c>
      <c r="B67" s="3">
        <v>0.13539999999999999</v>
      </c>
      <c r="C67" s="4">
        <v>0.58821000000000001</v>
      </c>
      <c r="D67" s="2">
        <f t="shared" si="0"/>
        <v>12.434840154200607</v>
      </c>
      <c r="E67" s="2">
        <f t="shared" si="1"/>
        <v>0.26796557391915221</v>
      </c>
      <c r="F67" s="28">
        <f>IF(A67=aux!$B$2,$C$3/9.81,IF(A67=aux!$B$3,$C$3*(1+($F$3-1)*(B67-$J$2)/($J$3-$J$2))/9.81,IF(A67=aux!$B$4,$F$3*$C$3/9.81,"")))</f>
        <v>0.70486067697870169</v>
      </c>
      <c r="G67" s="28" t="str">
        <f>IF(A67=aux!$B$5,2*PI()/(981*B67)*J67,"")</f>
        <v/>
      </c>
      <c r="H67" s="28" t="str">
        <f>IF(OR(A67=aux!$B$6,A67=aux!$B$7,A67=aux!$B$8),(2*PI()/B67)^2/981*N67,"")</f>
        <v/>
      </c>
      <c r="I67" s="28">
        <f>IF(OR(A67=aux!$B$2,A67=aux!$B$3,A67=aux!$B$4),981*B67/(2*PI())*F67,"")</f>
        <v>14.900851480273683</v>
      </c>
      <c r="J67" s="28" t="str">
        <f>IF(A67=aux!$B$5,100*$F$4*$C$4,"")</f>
        <v/>
      </c>
      <c r="K67" s="28" t="str">
        <f>IF(OR(A67=aux!$B$6,A67=aux!$B$7,A67=aux!$B$8),(2*PI()/B67)*N67,"")</f>
        <v/>
      </c>
      <c r="L67" s="28">
        <f>IF(OR(A67=aux!$B$2,A67=aux!$B$3,A67=aux!$B$4),981*(B67/(2*PI()))^2*F67,"")</f>
        <v>0.32110708053185077</v>
      </c>
      <c r="M67" s="28" t="str">
        <f>IF(A67=aux!$B$5,B67/(2*PI())*J67,"")</f>
        <v/>
      </c>
      <c r="N67" s="28" t="str">
        <f>IF(A67=aux!$B$6,100*$F$5*$C$5,IF(A67=aux!$B$7,100*$C$5*($F$5-($F$5-1)*(B67-$J$6)/($J$7-$J$6)),IF(A67=aux!$B$8,100*$C$5,"")))</f>
        <v/>
      </c>
      <c r="O67" s="26">
        <f t="shared" si="2"/>
        <v>0.70486067697870169</v>
      </c>
      <c r="P67" s="26">
        <f t="shared" si="3"/>
        <v>14.900851480273683</v>
      </c>
      <c r="Q67" s="26">
        <f t="shared" si="4"/>
        <v>0.32110708053185077</v>
      </c>
    </row>
    <row r="68" spans="1:17" x14ac:dyDescent="0.25">
      <c r="A68" s="1" t="str">
        <f>IF(B68="","",IF(B68&lt;$J$2,aux!$B$2,IF(B68&lt;$J$3,aux!$B$3,IF(B68&lt;$J$4,aux!$B$4,IF(B68&lt;$J$5,aux!$B$5,IF(B68&lt;$J$6,aux!$B$6,IF(B68&lt;$J$7,aux!$B$7,aux!$B$8)))))))</f>
        <v>II</v>
      </c>
      <c r="B68" s="3">
        <v>0.13900000000000001</v>
      </c>
      <c r="C68" s="4">
        <v>0.60825300000000004</v>
      </c>
      <c r="D68" s="2">
        <f t="shared" si="0"/>
        <v>13.20043366096912</v>
      </c>
      <c r="E68" s="2">
        <f t="shared" si="1"/>
        <v>0.29202708326588334</v>
      </c>
      <c r="F68" s="28">
        <f>IF(A68=aux!$B$2,$C$3/9.81,IF(A68=aux!$B$3,$C$3*(1+($F$3-1)*(B68-$J$2)/($J$3-$J$2))/9.81,IF(A68=aux!$B$4,$F$3*$C$3/9.81,"")))</f>
        <v>0.71587454369253767</v>
      </c>
      <c r="G68" s="28" t="str">
        <f>IF(A68=aux!$B$5,2*PI()/(981*B68)*J68,"")</f>
        <v/>
      </c>
      <c r="H68" s="28" t="str">
        <f>IF(OR(A68=aux!$B$6,A68=aux!$B$7,A68=aux!$B$8),(2*PI()/B68)^2/981*N68,"")</f>
        <v/>
      </c>
      <c r="I68" s="28">
        <f>IF(OR(A68=aux!$B$2,A68=aux!$B$3,A68=aux!$B$4),981*B68/(2*PI())*F68,"")</f>
        <v>15.536058882718018</v>
      </c>
      <c r="J68" s="28" t="str">
        <f>IF(A68=aux!$B$5,100*$F$4*$C$4,"")</f>
        <v/>
      </c>
      <c r="K68" s="28" t="str">
        <f>IF(OR(A68=aux!$B$6,A68=aux!$B$7,A68=aux!$B$8),(2*PI()/B68)*N68,"")</f>
        <v/>
      </c>
      <c r="L68" s="28">
        <f>IF(OR(A68=aux!$B$2,A68=aux!$B$3,A68=aux!$B$4),981*(B68/(2*PI()))^2*F68,"")</f>
        <v>0.34369703886183367</v>
      </c>
      <c r="M68" s="28" t="str">
        <f>IF(A68=aux!$B$5,B68/(2*PI())*J68,"")</f>
        <v/>
      </c>
      <c r="N68" s="28" t="str">
        <f>IF(A68=aux!$B$6,100*$F$5*$C$5,IF(A68=aux!$B$7,100*$C$5*($F$5-($F$5-1)*(B68-$J$6)/($J$7-$J$6)),IF(A68=aux!$B$8,100*$C$5,"")))</f>
        <v/>
      </c>
      <c r="O68" s="26">
        <f t="shared" si="2"/>
        <v>0.71587454369253767</v>
      </c>
      <c r="P68" s="26">
        <f t="shared" si="3"/>
        <v>15.536058882718018</v>
      </c>
      <c r="Q68" s="26">
        <f t="shared" si="4"/>
        <v>0.34369703886183367</v>
      </c>
    </row>
    <row r="69" spans="1:17" x14ac:dyDescent="0.25">
      <c r="A69" s="1" t="str">
        <f>IF(B69="","",IF(B69&lt;$J$2,aux!$B$2,IF(B69&lt;$J$3,aux!$B$3,IF(B69&lt;$J$4,aux!$B$4,IF(B69&lt;$J$5,aux!$B$5,IF(B69&lt;$J$6,aux!$B$6,IF(B69&lt;$J$7,aux!$B$7,aux!$B$8)))))))</f>
        <v>II</v>
      </c>
      <c r="B69" s="3">
        <v>0.14299999999999999</v>
      </c>
      <c r="C69" s="4">
        <v>0.65389699999999995</v>
      </c>
      <c r="D69" s="2">
        <f t="shared" si="0"/>
        <v>14.599383651184448</v>
      </c>
      <c r="E69" s="2">
        <f t="shared" si="1"/>
        <v>0.33226966260788415</v>
      </c>
      <c r="F69" s="28">
        <f>IF(A69=aux!$B$2,$C$3/9.81,IF(A69=aux!$B$3,$C$3*(1+($F$3-1)*(B69-$J$2)/($J$3-$J$2))/9.81,IF(A69=aux!$B$4,$F$3*$C$3/9.81,"")))</f>
        <v>0.72811217337457745</v>
      </c>
      <c r="G69" s="28" t="str">
        <f>IF(A69=aux!$B$5,2*PI()/(981*B69)*J69,"")</f>
        <v/>
      </c>
      <c r="H69" s="28" t="str">
        <f>IF(OR(A69=aux!$B$6,A69=aux!$B$7,A69=aux!$B$8),(2*PI()/B69)^2/981*N69,"")</f>
        <v/>
      </c>
      <c r="I69" s="28">
        <f>IF(OR(A69=aux!$B$2,A69=aux!$B$3,A69=aux!$B$4),981*B69/(2*PI())*F69,"")</f>
        <v>16.256366002892175</v>
      </c>
      <c r="J69" s="28" t="str">
        <f>IF(A69=aux!$B$5,100*$F$4*$C$4,"")</f>
        <v/>
      </c>
      <c r="K69" s="28" t="str">
        <f>IF(OR(A69=aux!$B$6,A69=aux!$B$7,A69=aux!$B$8),(2*PI()/B69)*N69,"")</f>
        <v/>
      </c>
      <c r="L69" s="28">
        <f>IF(OR(A69=aux!$B$2,A69=aux!$B$3,A69=aux!$B$4),981*(B69/(2*PI()))^2*F69,"")</f>
        <v>0.36998118386819961</v>
      </c>
      <c r="M69" s="28" t="str">
        <f>IF(A69=aux!$B$5,B69/(2*PI())*J69,"")</f>
        <v/>
      </c>
      <c r="N69" s="28" t="str">
        <f>IF(A69=aux!$B$6,100*$F$5*$C$5,IF(A69=aux!$B$7,100*$C$5*($F$5-($F$5-1)*(B69-$J$6)/($J$7-$J$6)),IF(A69=aux!$B$8,100*$C$5,"")))</f>
        <v/>
      </c>
      <c r="O69" s="26">
        <f t="shared" si="2"/>
        <v>0.72811217337457745</v>
      </c>
      <c r="P69" s="26">
        <f t="shared" si="3"/>
        <v>16.256366002892175</v>
      </c>
      <c r="Q69" s="26">
        <f t="shared" si="4"/>
        <v>0.36998118386819961</v>
      </c>
    </row>
    <row r="70" spans="1:17" x14ac:dyDescent="0.25">
      <c r="A70" s="1" t="str">
        <f>IF(B70="","",IF(B70&lt;$J$2,aux!$B$2,IF(B70&lt;$J$3,aux!$B$3,IF(B70&lt;$J$4,aux!$B$4,IF(B70&lt;$J$5,aux!$B$5,IF(B70&lt;$J$6,aux!$B$6,IF(B70&lt;$J$7,aux!$B$7,aux!$B$8)))))))</f>
        <v>II</v>
      </c>
      <c r="B70" s="3">
        <v>0.14699999999999999</v>
      </c>
      <c r="C70" s="4">
        <v>0.71811700000000001</v>
      </c>
      <c r="D70" s="2">
        <f t="shared" si="0"/>
        <v>16.481687735784</v>
      </c>
      <c r="E70" s="2">
        <f t="shared" si="1"/>
        <v>0.3856018848261224</v>
      </c>
      <c r="F70" s="28">
        <f>IF(A70=aux!$B$2,$C$3/9.81,IF(A70=aux!$B$3,$C$3*(1+($F$3-1)*(B70-$J$2)/($J$3-$J$2))/9.81,IF(A70=aux!$B$4,$F$3*$C$3/9.81,"")))</f>
        <v>0.74034980305661746</v>
      </c>
      <c r="G70" s="28" t="str">
        <f>IF(A70=aux!$B$5,2*PI()/(981*B70)*J70,"")</f>
        <v/>
      </c>
      <c r="H70" s="28" t="str">
        <f>IF(OR(A70=aux!$B$6,A70=aux!$B$7,A70=aux!$B$8),(2*PI()/B70)^2/981*N70,"")</f>
        <v/>
      </c>
      <c r="I70" s="28">
        <f>IF(OR(A70=aux!$B$2,A70=aux!$B$3,A70=aux!$B$4),981*B70/(2*PI())*F70,"")</f>
        <v>16.991958509864482</v>
      </c>
      <c r="J70" s="28" t="str">
        <f>IF(A70=aux!$B$5,100*$F$4*$C$4,"")</f>
        <v/>
      </c>
      <c r="K70" s="28" t="str">
        <f>IF(OR(A70=aux!$B$6,A70=aux!$B$7,A70=aux!$B$8),(2*PI()/B70)*N70,"")</f>
        <v/>
      </c>
      <c r="L70" s="28">
        <f>IF(OR(A70=aux!$B$2,A70=aux!$B$3,A70=aux!$B$4),981*(B70/(2*PI()))^2*F70,"")</f>
        <v>0.39754006587962715</v>
      </c>
      <c r="M70" s="28" t="str">
        <f>IF(A70=aux!$B$5,B70/(2*PI())*J70,"")</f>
        <v/>
      </c>
      <c r="N70" s="28" t="str">
        <f>IF(A70=aux!$B$6,100*$F$5*$C$5,IF(A70=aux!$B$7,100*$C$5*($F$5-($F$5-1)*(B70-$J$6)/($J$7-$J$6)),IF(A70=aux!$B$8,100*$C$5,"")))</f>
        <v/>
      </c>
      <c r="O70" s="26">
        <f t="shared" si="2"/>
        <v>0.74034980305661746</v>
      </c>
      <c r="P70" s="26">
        <f t="shared" si="3"/>
        <v>16.991958509864482</v>
      </c>
      <c r="Q70" s="26">
        <f t="shared" si="4"/>
        <v>0.39754006587962715</v>
      </c>
    </row>
    <row r="71" spans="1:17" x14ac:dyDescent="0.25">
      <c r="A71" s="1" t="str">
        <f>IF(B71="","",IF(B71&lt;$J$2,aux!$B$2,IF(B71&lt;$J$3,aux!$B$3,IF(B71&lt;$J$4,aux!$B$4,IF(B71&lt;$J$5,aux!$B$5,IF(B71&lt;$J$6,aux!$B$6,IF(B71&lt;$J$7,aux!$B$7,aux!$B$8)))))))</f>
        <v>II</v>
      </c>
      <c r="B71" s="3">
        <v>0.152</v>
      </c>
      <c r="C71" s="4">
        <v>0.80315300000000001</v>
      </c>
      <c r="D71" s="2">
        <f t="shared" si="0"/>
        <v>19.060356217594684</v>
      </c>
      <c r="E71" s="2">
        <f t="shared" si="1"/>
        <v>0.46109958618662544</v>
      </c>
      <c r="F71" s="28">
        <f>IF(A71=aux!$B$2,$C$3/9.81,IF(A71=aux!$B$3,$C$3*(1+($F$3-1)*(B71-$J$2)/($J$3-$J$2))/9.81,IF(A71=aux!$B$4,$F$3*$C$3/9.81,"")))</f>
        <v>0.75564684015916739</v>
      </c>
      <c r="G71" s="28" t="str">
        <f>IF(A71=aux!$B$5,2*PI()/(981*B71)*J71,"")</f>
        <v/>
      </c>
      <c r="H71" s="28" t="str">
        <f>IF(OR(A71=aux!$B$6,A71=aux!$B$7,A71=aux!$B$8),(2*PI()/B71)^2/981*N71,"")</f>
        <v/>
      </c>
      <c r="I71" s="28">
        <f>IF(OR(A71=aux!$B$2,A71=aux!$B$3,A71=aux!$B$4),981*B71/(2*PI())*F71,"")</f>
        <v>17.932944218764746</v>
      </c>
      <c r="J71" s="28" t="str">
        <f>IF(A71=aux!$B$5,100*$F$4*$C$4,"")</f>
        <v/>
      </c>
      <c r="K71" s="28" t="str">
        <f>IF(OR(A71=aux!$B$6,A71=aux!$B$7,A71=aux!$B$8),(2*PI()/B71)*N71,"")</f>
        <v/>
      </c>
      <c r="L71" s="28">
        <f>IF(OR(A71=aux!$B$2,A71=aux!$B$3,A71=aux!$B$4),981*(B71/(2*PI()))^2*F71,"")</f>
        <v>0.43382574092436083</v>
      </c>
      <c r="M71" s="28" t="str">
        <f>IF(A71=aux!$B$5,B71/(2*PI())*J71,"")</f>
        <v/>
      </c>
      <c r="N71" s="28" t="str">
        <f>IF(A71=aux!$B$6,100*$F$5*$C$5,IF(A71=aux!$B$7,100*$C$5*($F$5-($F$5-1)*(B71-$J$6)/($J$7-$J$6)),IF(A71=aux!$B$8,100*$C$5,"")))</f>
        <v/>
      </c>
      <c r="O71" s="26">
        <f t="shared" si="2"/>
        <v>0.75564684015916739</v>
      </c>
      <c r="P71" s="26">
        <f t="shared" si="3"/>
        <v>17.932944218764746</v>
      </c>
      <c r="Q71" s="26">
        <f t="shared" si="4"/>
        <v>0.43382574092436083</v>
      </c>
    </row>
    <row r="72" spans="1:17" x14ac:dyDescent="0.25">
      <c r="A72" s="1" t="str">
        <f>IF(B72="","",IF(B72&lt;$J$2,aux!$B$2,IF(B72&lt;$J$3,aux!$B$3,IF(B72&lt;$J$4,aux!$B$4,IF(B72&lt;$J$5,aux!$B$5,IF(B72&lt;$J$6,aux!$B$6,IF(B72&lt;$J$7,aux!$B$7,aux!$B$8)))))))</f>
        <v>II</v>
      </c>
      <c r="B72" s="3">
        <v>0.156</v>
      </c>
      <c r="C72" s="4">
        <v>0.85972899999999997</v>
      </c>
      <c r="D72" s="2">
        <f t="shared" si="0"/>
        <v>20.939934254948671</v>
      </c>
      <c r="E72" s="2">
        <f t="shared" si="1"/>
        <v>0.51990027097232416</v>
      </c>
      <c r="F72" s="28">
        <f>IF(A72=aux!$B$2,$C$3/9.81,IF(A72=aux!$B$3,$C$3*(1+($F$3-1)*(B72-$J$2)/($J$3-$J$2))/9.81,IF(A72=aux!$B$4,$F$3*$C$3/9.81,"")))</f>
        <v>0.76788446984120728</v>
      </c>
      <c r="G72" s="28" t="str">
        <f>IF(A72=aux!$B$5,2*PI()/(981*B72)*J72,"")</f>
        <v/>
      </c>
      <c r="H72" s="28" t="str">
        <f>IF(OR(A72=aux!$B$6,A72=aux!$B$7,A72=aux!$B$8),(2*PI()/B72)^2/981*N72,"")</f>
        <v/>
      </c>
      <c r="I72" s="28">
        <f>IF(OR(A72=aux!$B$2,A72=aux!$B$3,A72=aux!$B$4),981*B72/(2*PI())*F72,"")</f>
        <v>18.702928846032872</v>
      </c>
      <c r="J72" s="28" t="str">
        <f>IF(A72=aux!$B$5,100*$F$4*$C$4,"")</f>
        <v/>
      </c>
      <c r="K72" s="28" t="str">
        <f>IF(OR(A72=aux!$B$6,A72=aux!$B$7,A72=aux!$B$8),(2*PI()/B72)*N72,"")</f>
        <v/>
      </c>
      <c r="L72" s="28">
        <f>IF(OR(A72=aux!$B$2,A72=aux!$B$3,A72=aux!$B$4),981*(B72/(2*PI()))^2*F72,"")</f>
        <v>0.46435951787817226</v>
      </c>
      <c r="M72" s="28" t="str">
        <f>IF(A72=aux!$B$5,B72/(2*PI())*J72,"")</f>
        <v/>
      </c>
      <c r="N72" s="28" t="str">
        <f>IF(A72=aux!$B$6,100*$F$5*$C$5,IF(A72=aux!$B$7,100*$C$5*($F$5-($F$5-1)*(B72-$J$6)/($J$7-$J$6)),IF(A72=aux!$B$8,100*$C$5,"")))</f>
        <v/>
      </c>
      <c r="O72" s="26">
        <f t="shared" si="2"/>
        <v>0.76788446984120728</v>
      </c>
      <c r="P72" s="26">
        <f t="shared" si="3"/>
        <v>18.702928846032872</v>
      </c>
      <c r="Q72" s="26">
        <f t="shared" si="4"/>
        <v>0.46435951787817226</v>
      </c>
    </row>
    <row r="73" spans="1:17" x14ac:dyDescent="0.25">
      <c r="A73" s="1" t="str">
        <f>IF(B73="","",IF(B73&lt;$J$2,aux!$B$2,IF(B73&lt;$J$3,aux!$B$3,IF(B73&lt;$J$4,aux!$B$4,IF(B73&lt;$J$5,aux!$B$5,IF(B73&lt;$J$6,aux!$B$6,IF(B73&lt;$J$7,aux!$B$7,aux!$B$8)))))))</f>
        <v>II</v>
      </c>
      <c r="B73" s="3">
        <v>0.161</v>
      </c>
      <c r="C73" s="4">
        <v>0.89880899999999997</v>
      </c>
      <c r="D73" s="2">
        <f t="shared" si="0"/>
        <v>22.593443504966885</v>
      </c>
      <c r="E73" s="2">
        <f t="shared" si="1"/>
        <v>0.57893317266055622</v>
      </c>
      <c r="F73" s="28">
        <f>IF(A73=aux!$B$2,$C$3/9.81,IF(A73=aux!$B$3,$C$3*(1+($F$3-1)*(B73-$J$2)/($J$3-$J$2))/9.81,IF(A73=aux!$B$4,$F$3*$C$3/9.81,"")))</f>
        <v>0.7831815069437571</v>
      </c>
      <c r="G73" s="28" t="str">
        <f>IF(A73=aux!$B$5,2*PI()/(981*B73)*J73,"")</f>
        <v/>
      </c>
      <c r="H73" s="28" t="str">
        <f>IF(OR(A73=aux!$B$6,A73=aux!$B$7,A73=aux!$B$8),(2*PI()/B73)^2/981*N73,"")</f>
        <v/>
      </c>
      <c r="I73" s="28">
        <f>IF(OR(A73=aux!$B$2,A73=aux!$B$3,A73=aux!$B$4),981*B73/(2*PI())*F73,"")</f>
        <v>19.686904705302915</v>
      </c>
      <c r="J73" s="28" t="str">
        <f>IF(A73=aux!$B$5,100*$F$4*$C$4,"")</f>
        <v/>
      </c>
      <c r="K73" s="28" t="str">
        <f>IF(OR(A73=aux!$B$6,A73=aux!$B$7,A73=aux!$B$8),(2*PI()/B73)*N73,"")</f>
        <v/>
      </c>
      <c r="L73" s="28">
        <f>IF(OR(A73=aux!$B$2,A73=aux!$B$3,A73=aux!$B$4),981*(B73/(2*PI()))^2*F73,"")</f>
        <v>0.50445617988251645</v>
      </c>
      <c r="M73" s="28" t="str">
        <f>IF(A73=aux!$B$5,B73/(2*PI())*J73,"")</f>
        <v/>
      </c>
      <c r="N73" s="28" t="str">
        <f>IF(A73=aux!$B$6,100*$F$5*$C$5,IF(A73=aux!$B$7,100*$C$5*($F$5-($F$5-1)*(B73-$J$6)/($J$7-$J$6)),IF(A73=aux!$B$8,100*$C$5,"")))</f>
        <v/>
      </c>
      <c r="O73" s="26">
        <f t="shared" si="2"/>
        <v>0.7831815069437571</v>
      </c>
      <c r="P73" s="26">
        <f t="shared" si="3"/>
        <v>19.686904705302915</v>
      </c>
      <c r="Q73" s="26">
        <f t="shared" si="4"/>
        <v>0.50445617988251645</v>
      </c>
    </row>
    <row r="74" spans="1:17" x14ac:dyDescent="0.25">
      <c r="A74" s="1" t="str">
        <f>IF(B74="","",IF(B74&lt;$J$2,aux!$B$2,IF(B74&lt;$J$3,aux!$B$3,IF(B74&lt;$J$4,aux!$B$4,IF(B74&lt;$J$5,aux!$B$5,IF(B74&lt;$J$6,aux!$B$6,IF(B74&lt;$J$7,aux!$B$7,aux!$B$8)))))))</f>
        <v>II</v>
      </c>
      <c r="B74" s="3">
        <v>0.16700000000000001</v>
      </c>
      <c r="C74" s="4">
        <v>0.89632100000000003</v>
      </c>
      <c r="D74" s="2">
        <f t="shared" si="0"/>
        <v>23.370563382749356</v>
      </c>
      <c r="E74" s="2">
        <f t="shared" si="1"/>
        <v>0.62116329442957019</v>
      </c>
      <c r="F74" s="28">
        <f>IF(A74=aux!$B$2,$C$3/9.81,IF(A74=aux!$B$3,$C$3*(1+($F$3-1)*(B74-$J$2)/($J$3-$J$2))/9.81,IF(A74=aux!$B$4,$F$3*$C$3/9.81,"")))</f>
        <v>0.80153795146681717</v>
      </c>
      <c r="G74" s="28" t="str">
        <f>IF(A74=aux!$B$5,2*PI()/(981*B74)*J74,"")</f>
        <v/>
      </c>
      <c r="H74" s="28" t="str">
        <f>IF(OR(A74=aux!$B$6,A74=aux!$B$7,A74=aux!$B$8),(2*PI()/B74)^2/981*N74,"")</f>
        <v/>
      </c>
      <c r="I74" s="28">
        <f>IF(OR(A74=aux!$B$2,A74=aux!$B$3,A74=aux!$B$4),981*B74/(2*PI())*F74,"")</f>
        <v>20.899201846698144</v>
      </c>
      <c r="J74" s="28" t="str">
        <f>IF(A74=aux!$B$5,100*$F$4*$C$4,"")</f>
        <v/>
      </c>
      <c r="K74" s="28" t="str">
        <f>IF(OR(A74=aux!$B$6,A74=aux!$B$7,A74=aux!$B$8),(2*PI()/B74)*N74,"")</f>
        <v/>
      </c>
      <c r="L74" s="28">
        <f>IF(OR(A74=aux!$B$2,A74=aux!$B$3,A74=aux!$B$4),981*(B74/(2*PI()))^2*F74,"")</f>
        <v>0.55547728385640538</v>
      </c>
      <c r="M74" s="28" t="str">
        <f>IF(A74=aux!$B$5,B74/(2*PI())*J74,"")</f>
        <v/>
      </c>
      <c r="N74" s="28" t="str">
        <f>IF(A74=aux!$B$6,100*$F$5*$C$5,IF(A74=aux!$B$7,100*$C$5*($F$5-($F$5-1)*(B74-$J$6)/($J$7-$J$6)),IF(A74=aux!$B$8,100*$C$5,"")))</f>
        <v/>
      </c>
      <c r="O74" s="26">
        <f t="shared" si="2"/>
        <v>0.80153795146681717</v>
      </c>
      <c r="P74" s="26">
        <f t="shared" si="3"/>
        <v>20.899201846698144</v>
      </c>
      <c r="Q74" s="26">
        <f t="shared" si="4"/>
        <v>0.55547728385640538</v>
      </c>
    </row>
    <row r="75" spans="1:17" x14ac:dyDescent="0.25">
      <c r="A75" s="1" t="str">
        <f>IF(B75="","",IF(B75&lt;$J$2,aux!$B$2,IF(B75&lt;$J$3,aux!$B$3,IF(B75&lt;$J$4,aux!$B$4,IF(B75&lt;$J$5,aux!$B$5,IF(B75&lt;$J$6,aux!$B$6,IF(B75&lt;$J$7,aux!$B$7,aux!$B$8)))))))</f>
        <v>II</v>
      </c>
      <c r="B75" s="3">
        <v>0.17100000000000001</v>
      </c>
      <c r="C75" s="4">
        <v>0.85799599999999998</v>
      </c>
      <c r="D75" s="2">
        <f t="shared" si="0"/>
        <v>22.907121143082691</v>
      </c>
      <c r="E75" s="2">
        <f t="shared" si="1"/>
        <v>0.6234286470894278</v>
      </c>
      <c r="F75" s="28">
        <f>IF(A75=aux!$B$2,$C$3/9.81,IF(A75=aux!$B$3,$C$3*(1+($F$3-1)*(B75-$J$2)/($J$3-$J$2))/9.81,IF(A75=aux!$B$4,$F$3*$C$3/9.81,"")))</f>
        <v>0.81377558114885695</v>
      </c>
      <c r="G75" s="28" t="str">
        <f>IF(A75=aux!$B$5,2*PI()/(981*B75)*J75,"")</f>
        <v/>
      </c>
      <c r="H75" s="28" t="str">
        <f>IF(OR(A75=aux!$B$6,A75=aux!$B$7,A75=aux!$B$8),(2*PI()/B75)^2/981*N75,"")</f>
        <v/>
      </c>
      <c r="I75" s="28">
        <f>IF(OR(A75=aux!$B$2,A75=aux!$B$3,A75=aux!$B$4),981*B75/(2*PI())*F75,"")</f>
        <v>21.726506674459305</v>
      </c>
      <c r="J75" s="28" t="str">
        <f>IF(A75=aux!$B$5,100*$F$4*$C$4,"")</f>
        <v/>
      </c>
      <c r="K75" s="28" t="str">
        <f>IF(OR(A75=aux!$B$6,A75=aux!$B$7,A75=aux!$B$8),(2*PI()/B75)*N75,"")</f>
        <v/>
      </c>
      <c r="L75" s="28">
        <f>IF(OR(A75=aux!$B$2,A75=aux!$B$3,A75=aux!$B$4),981*(B75/(2*PI()))^2*F75,"")</f>
        <v>0.5912976396044326</v>
      </c>
      <c r="M75" s="28" t="str">
        <f>IF(A75=aux!$B$5,B75/(2*PI())*J75,"")</f>
        <v/>
      </c>
      <c r="N75" s="28" t="str">
        <f>IF(A75=aux!$B$6,100*$F$5*$C$5,IF(A75=aux!$B$7,100*$C$5*($F$5-($F$5-1)*(B75-$J$6)/($J$7-$J$6)),IF(A75=aux!$B$8,100*$C$5,"")))</f>
        <v/>
      </c>
      <c r="O75" s="26">
        <f t="shared" si="2"/>
        <v>0.81377558114885695</v>
      </c>
      <c r="P75" s="26">
        <f t="shared" si="3"/>
        <v>21.726506674459305</v>
      </c>
      <c r="Q75" s="26">
        <f t="shared" si="4"/>
        <v>0.5912976396044326</v>
      </c>
    </row>
    <row r="76" spans="1:17" x14ac:dyDescent="0.25">
      <c r="A76" s="1" t="str">
        <f>IF(B76="","",IF(B76&lt;$J$2,aux!$B$2,IF(B76&lt;$J$3,aux!$B$3,IF(B76&lt;$J$4,aux!$B$4,IF(B76&lt;$J$5,aux!$B$5,IF(B76&lt;$J$6,aux!$B$6,IF(B76&lt;$J$7,aux!$B$7,aux!$B$8)))))))</f>
        <v>III</v>
      </c>
      <c r="B76" s="3">
        <v>0.17899999999999999</v>
      </c>
      <c r="C76" s="4">
        <v>0.75992199999999999</v>
      </c>
      <c r="D76" s="2">
        <f t="shared" si="0"/>
        <v>21.237881226504776</v>
      </c>
      <c r="E76" s="2">
        <f t="shared" si="1"/>
        <v>0.60504036626142721</v>
      </c>
      <c r="F76" s="28">
        <f>IF(A76=aux!$B$2,$C$3/9.81,IF(A76=aux!$B$3,$C$3*(1+($F$3-1)*(B76-$J$2)/($J$3-$J$2))/9.81,IF(A76=aux!$B$4,$F$3*$C$3/9.81,"")))</f>
        <v>0.83650673648840723</v>
      </c>
      <c r="G76" s="28" t="str">
        <f>IF(A76=aux!$B$5,2*PI()/(981*B76)*J76,"")</f>
        <v/>
      </c>
      <c r="H76" s="28" t="str">
        <f>IF(OR(A76=aux!$B$6,A76=aux!$B$7,A76=aux!$B$8),(2*PI()/B76)^2/981*N76,"")</f>
        <v/>
      </c>
      <c r="I76" s="28">
        <f>IF(OR(A76=aux!$B$2,A76=aux!$B$3,A76=aux!$B$4),981*B76/(2*PI())*F76,"")</f>
        <v>23.378229232357956</v>
      </c>
      <c r="J76" s="28" t="str">
        <f>IF(A76=aux!$B$5,100*$F$4*$C$4,"")</f>
        <v/>
      </c>
      <c r="K76" s="28" t="str">
        <f>IF(OR(A76=aux!$B$6,A76=aux!$B$7,A76=aux!$B$8),(2*PI()/B76)*N76,"")</f>
        <v/>
      </c>
      <c r="L76" s="28">
        <f>IF(OR(A76=aux!$B$2,A76=aux!$B$3,A76=aux!$B$4),981*(B76/(2*PI()))^2*F76,"")</f>
        <v>0.66601617300867333</v>
      </c>
      <c r="M76" s="28" t="str">
        <f>IF(A76=aux!$B$5,B76/(2*PI())*J76,"")</f>
        <v/>
      </c>
      <c r="N76" s="28" t="str">
        <f>IF(A76=aux!$B$6,100*$F$5*$C$5,IF(A76=aux!$B$7,100*$C$5*($F$5-($F$5-1)*(B76-$J$6)/($J$7-$J$6)),IF(A76=aux!$B$8,100*$C$5,"")))</f>
        <v/>
      </c>
      <c r="O76" s="26">
        <f t="shared" si="2"/>
        <v>0.83650673648840723</v>
      </c>
      <c r="P76" s="26">
        <f t="shared" si="3"/>
        <v>23.378229232357956</v>
      </c>
      <c r="Q76" s="26">
        <f t="shared" si="4"/>
        <v>0.66601617300867333</v>
      </c>
    </row>
    <row r="77" spans="1:17" x14ac:dyDescent="0.25">
      <c r="A77" s="1" t="str">
        <f>IF(B77="","",IF(B77&lt;$J$2,aux!$B$2,IF(B77&lt;$J$3,aux!$B$3,IF(B77&lt;$J$4,aux!$B$4,IF(B77&lt;$J$5,aux!$B$5,IF(B77&lt;$J$6,aux!$B$6,IF(B77&lt;$J$7,aux!$B$7,aux!$B$8)))))))</f>
        <v>III</v>
      </c>
      <c r="B77" s="3">
        <v>0.18310000000000001</v>
      </c>
      <c r="C77" s="4">
        <v>0.65281900000000004</v>
      </c>
      <c r="D77" s="2">
        <f t="shared" si="0"/>
        <v>18.662519271381484</v>
      </c>
      <c r="E77" s="2">
        <f t="shared" si="1"/>
        <v>0.54384951446288488</v>
      </c>
      <c r="F77" s="28">
        <f>IF(A77=aux!$B$2,$C$3/9.81,IF(A77=aux!$B$3,$C$3*(1+($F$3-1)*(B77-$J$2)/($J$3-$J$2))/9.81,IF(A77=aux!$B$4,$F$3*$C$3/9.81,"")))</f>
        <v>0.83650673648840723</v>
      </c>
      <c r="G77" s="28" t="str">
        <f>IF(A77=aux!$B$5,2*PI()/(981*B77)*J77,"")</f>
        <v/>
      </c>
      <c r="H77" s="28" t="str">
        <f>IF(OR(A77=aux!$B$6,A77=aux!$B$7,A77=aux!$B$8),(2*PI()/B77)^2/981*N77,"")</f>
        <v/>
      </c>
      <c r="I77" s="28">
        <f>IF(OR(A77=aux!$B$2,A77=aux!$B$3,A77=aux!$B$4),981*B77/(2*PI())*F77,"")</f>
        <v>23.913708225948284</v>
      </c>
      <c r="J77" s="28" t="str">
        <f>IF(A77=aux!$B$5,100*$F$4*$C$4,"")</f>
        <v/>
      </c>
      <c r="K77" s="28" t="str">
        <f>IF(OR(A77=aux!$B$6,A77=aux!$B$7,A77=aux!$B$8),(2*PI()/B77)*N77,"")</f>
        <v/>
      </c>
      <c r="L77" s="28">
        <f>IF(OR(A77=aux!$B$2,A77=aux!$B$3,A77=aux!$B$4),981*(B77/(2*PI()))^2*F77,"")</f>
        <v>0.69687583002969056</v>
      </c>
      <c r="M77" s="28" t="str">
        <f>IF(A77=aux!$B$5,B77/(2*PI())*J77,"")</f>
        <v/>
      </c>
      <c r="N77" s="28" t="str">
        <f>IF(A77=aux!$B$6,100*$F$5*$C$5,IF(A77=aux!$B$7,100*$C$5*($F$5-($F$5-1)*(B77-$J$6)/($J$7-$J$6)),IF(A77=aux!$B$8,100*$C$5,"")))</f>
        <v/>
      </c>
      <c r="O77" s="26">
        <f t="shared" si="2"/>
        <v>0.83650673648840723</v>
      </c>
      <c r="P77" s="26">
        <f t="shared" si="3"/>
        <v>23.913708225948284</v>
      </c>
      <c r="Q77" s="26">
        <f t="shared" si="4"/>
        <v>0.69687583002969056</v>
      </c>
    </row>
    <row r="78" spans="1:17" x14ac:dyDescent="0.25">
      <c r="A78" s="1" t="str">
        <f>IF(B78="","",IF(B78&lt;$J$2,aux!$B$2,IF(B78&lt;$J$3,aux!$B$3,IF(B78&lt;$J$4,aux!$B$4,IF(B78&lt;$J$5,aux!$B$5,IF(B78&lt;$J$6,aux!$B$6,IF(B78&lt;$J$7,aux!$B$7,aux!$B$8)))))))</f>
        <v>III</v>
      </c>
      <c r="B78" s="3">
        <v>0.19270000000000001</v>
      </c>
      <c r="C78" s="4">
        <v>0.54312099999999996</v>
      </c>
      <c r="D78" s="2">
        <f t="shared" ref="D78:D141" si="5">IF(B78="","",981*B78/(2*PI())*C78)</f>
        <v>16.340579302249989</v>
      </c>
      <c r="E78" s="2">
        <f t="shared" ref="E78:E141" si="6">IF(B78="","",981*(B78/(2*PI()))^2*C78)</f>
        <v>0.50115180081439115</v>
      </c>
      <c r="F78" s="28">
        <f>IF(A78=aux!$B$2,$C$3/9.81,IF(A78=aux!$B$3,$C$3*(1+($F$3-1)*(B78-$J$2)/($J$3-$J$2))/9.81,IF(A78=aux!$B$4,$F$3*$C$3/9.81,"")))</f>
        <v>0.83650673648840723</v>
      </c>
      <c r="G78" s="28" t="str">
        <f>IF(A78=aux!$B$5,2*PI()/(981*B78)*J78,"")</f>
        <v/>
      </c>
      <c r="H78" s="28" t="str">
        <f>IF(OR(A78=aux!$B$6,A78=aux!$B$7,A78=aux!$B$8),(2*PI()/B78)^2/981*N78,"")</f>
        <v/>
      </c>
      <c r="I78" s="28">
        <f>IF(OR(A78=aux!$B$2,A78=aux!$B$3,A78=aux!$B$4),981*B78/(2*PI())*F78,"")</f>
        <v>25.167512698745131</v>
      </c>
      <c r="J78" s="28" t="str">
        <f>IF(A78=aux!$B$5,100*$F$4*$C$4,"")</f>
        <v/>
      </c>
      <c r="K78" s="28" t="str">
        <f>IF(OR(A78=aux!$B$6,A78=aux!$B$7,A78=aux!$B$8),(2*PI()/B78)*N78,"")</f>
        <v/>
      </c>
      <c r="L78" s="28">
        <f>IF(OR(A78=aux!$B$2,A78=aux!$B$3,A78=aux!$B$4),981*(B78/(2*PI()))^2*F78,"")</f>
        <v>0.77186641169193371</v>
      </c>
      <c r="M78" s="28" t="str">
        <f>IF(A78=aux!$B$5,B78/(2*PI())*J78,"")</f>
        <v/>
      </c>
      <c r="N78" s="28" t="str">
        <f>IF(A78=aux!$B$6,100*$F$5*$C$5,IF(A78=aux!$B$7,100*$C$5*($F$5-($F$5-1)*(B78-$J$6)/($J$7-$J$6)),IF(A78=aux!$B$8,100*$C$5,"")))</f>
        <v/>
      </c>
      <c r="O78" s="26">
        <f t="shared" ref="O78:O141" si="7">IF(B78="","",MAX(F78:H78))</f>
        <v>0.83650673648840723</v>
      </c>
      <c r="P78" s="26">
        <f t="shared" ref="P78:P141" si="8">IF(B78="","",MAX(I78:K78))</f>
        <v>25.167512698745131</v>
      </c>
      <c r="Q78" s="26">
        <f t="shared" ref="Q78:Q141" si="9">IF(B78="","",MAX(L78:N78))</f>
        <v>0.77186641169193371</v>
      </c>
    </row>
    <row r="79" spans="1:17" x14ac:dyDescent="0.25">
      <c r="A79" s="1" t="str">
        <f>IF(B79="","",IF(B79&lt;$J$2,aux!$B$2,IF(B79&lt;$J$3,aux!$B$3,IF(B79&lt;$J$4,aux!$B$4,IF(B79&lt;$J$5,aux!$B$5,IF(B79&lt;$J$6,aux!$B$6,IF(B79&lt;$J$7,aux!$B$7,aux!$B$8)))))))</f>
        <v>III</v>
      </c>
      <c r="B79" s="3">
        <v>0.2</v>
      </c>
      <c r="C79" s="4">
        <v>0.53349100000000005</v>
      </c>
      <c r="D79" s="2">
        <f t="shared" si="5"/>
        <v>16.658896575976527</v>
      </c>
      <c r="E79" s="2">
        <f t="shared" si="6"/>
        <v>0.53026914730466279</v>
      </c>
      <c r="F79" s="28">
        <f>IF(A79=aux!$B$2,$C$3/9.81,IF(A79=aux!$B$3,$C$3*(1+($F$3-1)*(B79-$J$2)/($J$3-$J$2))/9.81,IF(A79=aux!$B$4,$F$3*$C$3/9.81,"")))</f>
        <v>0.83650673648840723</v>
      </c>
      <c r="G79" s="28" t="str">
        <f>IF(A79=aux!$B$5,2*PI()/(981*B79)*J79,"")</f>
        <v/>
      </c>
      <c r="H79" s="28" t="str">
        <f>IF(OR(A79=aux!$B$6,A79=aux!$B$7,A79=aux!$B$8),(2*PI()/B79)^2/981*N79,"")</f>
        <v/>
      </c>
      <c r="I79" s="28">
        <f>IF(OR(A79=aux!$B$2,A79=aux!$B$3,A79=aux!$B$4),981*B79/(2*PI())*F79,"")</f>
        <v>26.120926516601074</v>
      </c>
      <c r="J79" s="28" t="str">
        <f>IF(A79=aux!$B$5,100*$F$4*$C$4,"")</f>
        <v/>
      </c>
      <c r="K79" s="28" t="str">
        <f>IF(OR(A79=aux!$B$6,A79=aux!$B$7,A79=aux!$B$8),(2*PI()/B79)*N79,"")</f>
        <v/>
      </c>
      <c r="L79" s="28">
        <f>IF(OR(A79=aux!$B$2,A79=aux!$B$3,A79=aux!$B$4),981*(B79/(2*PI()))^2*F79,"")</f>
        <v>0.83145491465144472</v>
      </c>
      <c r="M79" s="28" t="str">
        <f>IF(A79=aux!$B$5,B79/(2*PI())*J79,"")</f>
        <v/>
      </c>
      <c r="N79" s="28" t="str">
        <f>IF(A79=aux!$B$6,100*$F$5*$C$5,IF(A79=aux!$B$7,100*$C$5*($F$5-($F$5-1)*(B79-$J$6)/($J$7-$J$6)),IF(A79=aux!$B$8,100*$C$5,"")))</f>
        <v/>
      </c>
      <c r="O79" s="26">
        <f t="shared" si="7"/>
        <v>0.83650673648840723</v>
      </c>
      <c r="P79" s="26">
        <f t="shared" si="8"/>
        <v>26.120926516601074</v>
      </c>
      <c r="Q79" s="26">
        <f t="shared" si="9"/>
        <v>0.83145491465144472</v>
      </c>
    </row>
    <row r="80" spans="1:17" x14ac:dyDescent="0.25">
      <c r="A80" s="1" t="str">
        <f>IF(B80="","",IF(B80&lt;$J$2,aux!$B$2,IF(B80&lt;$J$3,aux!$B$3,IF(B80&lt;$J$4,aux!$B$4,IF(B80&lt;$J$5,aux!$B$5,IF(B80&lt;$J$6,aux!$B$6,IF(B80&lt;$J$7,aux!$B$7,aux!$B$8)))))))</f>
        <v>III</v>
      </c>
      <c r="B80" s="3">
        <v>0.20399999999999999</v>
      </c>
      <c r="C80" s="4">
        <v>0.57863600000000004</v>
      </c>
      <c r="D80" s="2">
        <f t="shared" si="5"/>
        <v>18.429975434861106</v>
      </c>
      <c r="E80" s="2">
        <f t="shared" si="6"/>
        <v>0.5983772250701509</v>
      </c>
      <c r="F80" s="28">
        <f>IF(A80=aux!$B$2,$C$3/9.81,IF(A80=aux!$B$3,$C$3*(1+($F$3-1)*(B80-$J$2)/($J$3-$J$2))/9.81,IF(A80=aux!$B$4,$F$3*$C$3/9.81,"")))</f>
        <v>0.83650673648840723</v>
      </c>
      <c r="G80" s="28" t="str">
        <f>IF(A80=aux!$B$5,2*PI()/(981*B80)*J80,"")</f>
        <v/>
      </c>
      <c r="H80" s="28" t="str">
        <f>IF(OR(A80=aux!$B$6,A80=aux!$B$7,A80=aux!$B$8),(2*PI()/B80)^2/981*N80,"")</f>
        <v/>
      </c>
      <c r="I80" s="28">
        <f>IF(OR(A80=aux!$B$2,A80=aux!$B$3,A80=aux!$B$4),981*B80/(2*PI())*F80,"")</f>
        <v>26.643345046933092</v>
      </c>
      <c r="J80" s="28" t="str">
        <f>IF(A80=aux!$B$5,100*$F$4*$C$4,"")</f>
        <v/>
      </c>
      <c r="K80" s="28" t="str">
        <f>IF(OR(A80=aux!$B$6,A80=aux!$B$7,A80=aux!$B$8),(2*PI()/B80)*N80,"")</f>
        <v/>
      </c>
      <c r="L80" s="28">
        <f>IF(OR(A80=aux!$B$2,A80=aux!$B$3,A80=aux!$B$4),981*(B80/(2*PI()))^2*F80,"")</f>
        <v>0.86504569320336266</v>
      </c>
      <c r="M80" s="28" t="str">
        <f>IF(A80=aux!$B$5,B80/(2*PI())*J80,"")</f>
        <v/>
      </c>
      <c r="N80" s="28" t="str">
        <f>IF(A80=aux!$B$6,100*$F$5*$C$5,IF(A80=aux!$B$7,100*$C$5*($F$5-($F$5-1)*(B80-$J$6)/($J$7-$J$6)),IF(A80=aux!$B$8,100*$C$5,"")))</f>
        <v/>
      </c>
      <c r="O80" s="26">
        <f t="shared" si="7"/>
        <v>0.83650673648840723</v>
      </c>
      <c r="P80" s="26">
        <f t="shared" si="8"/>
        <v>26.643345046933092</v>
      </c>
      <c r="Q80" s="26">
        <f t="shared" si="9"/>
        <v>0.86504569320336266</v>
      </c>
    </row>
    <row r="81" spans="1:17" x14ac:dyDescent="0.25">
      <c r="A81" s="1" t="str">
        <f>IF(B81="","",IF(B81&lt;$J$2,aux!$B$2,IF(B81&lt;$J$3,aux!$B$3,IF(B81&lt;$J$4,aux!$B$4,IF(B81&lt;$J$5,aux!$B$5,IF(B81&lt;$J$6,aux!$B$6,IF(B81&lt;$J$7,aux!$B$7,aux!$B$8)))))))</f>
        <v>III</v>
      </c>
      <c r="B81" s="3">
        <v>0.20799999999999999</v>
      </c>
      <c r="C81" s="4">
        <v>0.63368400000000003</v>
      </c>
      <c r="D81" s="2">
        <f t="shared" si="5"/>
        <v>20.579044944647897</v>
      </c>
      <c r="E81" s="2">
        <f t="shared" si="6"/>
        <v>0.68125339922660633</v>
      </c>
      <c r="F81" s="28">
        <f>IF(A81=aux!$B$2,$C$3/9.81,IF(A81=aux!$B$3,$C$3*(1+($F$3-1)*(B81-$J$2)/($J$3-$J$2))/9.81,IF(A81=aux!$B$4,$F$3*$C$3/9.81,"")))</f>
        <v>0.83650673648840723</v>
      </c>
      <c r="G81" s="28" t="str">
        <f>IF(A81=aux!$B$5,2*PI()/(981*B81)*J81,"")</f>
        <v/>
      </c>
      <c r="H81" s="28" t="str">
        <f>IF(OR(A81=aux!$B$6,A81=aux!$B$7,A81=aux!$B$8),(2*PI()/B81)^2/981*N81,"")</f>
        <v/>
      </c>
      <c r="I81" s="28">
        <f>IF(OR(A81=aux!$B$2,A81=aux!$B$3,A81=aux!$B$4),981*B81/(2*PI())*F81,"")</f>
        <v>27.165763577265118</v>
      </c>
      <c r="J81" s="28" t="str">
        <f>IF(A81=aux!$B$5,100*$F$4*$C$4,"")</f>
        <v/>
      </c>
      <c r="K81" s="28" t="str">
        <f>IF(OR(A81=aux!$B$6,A81=aux!$B$7,A81=aux!$B$8),(2*PI()/B81)*N81,"")</f>
        <v/>
      </c>
      <c r="L81" s="28">
        <f>IF(OR(A81=aux!$B$2,A81=aux!$B$3,A81=aux!$B$4),981*(B81/(2*PI()))^2*F81,"")</f>
        <v>0.8993016356870025</v>
      </c>
      <c r="M81" s="28" t="str">
        <f>IF(A81=aux!$B$5,B81/(2*PI())*J81,"")</f>
        <v/>
      </c>
      <c r="N81" s="28" t="str">
        <f>IF(A81=aux!$B$6,100*$F$5*$C$5,IF(A81=aux!$B$7,100*$C$5*($F$5-($F$5-1)*(B81-$J$6)/($J$7-$J$6)),IF(A81=aux!$B$8,100*$C$5,"")))</f>
        <v/>
      </c>
      <c r="O81" s="26">
        <f t="shared" si="7"/>
        <v>0.83650673648840723</v>
      </c>
      <c r="P81" s="26">
        <f t="shared" si="8"/>
        <v>27.165763577265118</v>
      </c>
      <c r="Q81" s="26">
        <f t="shared" si="9"/>
        <v>0.8993016356870025</v>
      </c>
    </row>
    <row r="82" spans="1:17" x14ac:dyDescent="0.25">
      <c r="A82" s="1" t="str">
        <f>IF(B82="","",IF(B82&lt;$J$2,aux!$B$2,IF(B82&lt;$J$3,aux!$B$3,IF(B82&lt;$J$4,aux!$B$4,IF(B82&lt;$J$5,aux!$B$5,IF(B82&lt;$J$6,aux!$B$6,IF(B82&lt;$J$7,aux!$B$7,aux!$B$8)))))))</f>
        <v>III</v>
      </c>
      <c r="B82" s="3">
        <v>0.21299999999999999</v>
      </c>
      <c r="C82" s="4">
        <v>0.70265999999999995</v>
      </c>
      <c r="D82" s="2">
        <f t="shared" si="5"/>
        <v>23.367592678228089</v>
      </c>
      <c r="E82" s="2">
        <f t="shared" si="6"/>
        <v>0.79216145905726998</v>
      </c>
      <c r="F82" s="28">
        <f>IF(A82=aux!$B$2,$C$3/9.81,IF(A82=aux!$B$3,$C$3*(1+($F$3-1)*(B82-$J$2)/($J$3-$J$2))/9.81,IF(A82=aux!$B$4,$F$3*$C$3/9.81,"")))</f>
        <v>0.83650673648840723</v>
      </c>
      <c r="G82" s="28" t="str">
        <f>IF(A82=aux!$B$5,2*PI()/(981*B82)*J82,"")</f>
        <v/>
      </c>
      <c r="H82" s="28" t="str">
        <f>IF(OR(A82=aux!$B$6,A82=aux!$B$7,A82=aux!$B$8),(2*PI()/B82)^2/981*N82,"")</f>
        <v/>
      </c>
      <c r="I82" s="28">
        <f>IF(OR(A82=aux!$B$2,A82=aux!$B$3,A82=aux!$B$4),981*B82/(2*PI())*F82,"")</f>
        <v>27.818786740180144</v>
      </c>
      <c r="J82" s="28" t="str">
        <f>IF(A82=aux!$B$5,100*$F$4*$C$4,"")</f>
        <v/>
      </c>
      <c r="K82" s="28" t="str">
        <f>IF(OR(A82=aux!$B$6,A82=aux!$B$7,A82=aux!$B$8),(2*PI()/B82)*N82,"")</f>
        <v/>
      </c>
      <c r="L82" s="28">
        <f>IF(OR(A82=aux!$B$2,A82=aux!$B$3,A82=aux!$B$4),981*(B82/(2*PI()))^2*F82,"")</f>
        <v>0.94305695057053474</v>
      </c>
      <c r="M82" s="28" t="str">
        <f>IF(A82=aux!$B$5,B82/(2*PI())*J82,"")</f>
        <v/>
      </c>
      <c r="N82" s="28" t="str">
        <f>IF(A82=aux!$B$6,100*$F$5*$C$5,IF(A82=aux!$B$7,100*$C$5*($F$5-($F$5-1)*(B82-$J$6)/($J$7-$J$6)),IF(A82=aux!$B$8,100*$C$5,"")))</f>
        <v/>
      </c>
      <c r="O82" s="26">
        <f t="shared" si="7"/>
        <v>0.83650673648840723</v>
      </c>
      <c r="P82" s="26">
        <f t="shared" si="8"/>
        <v>27.818786740180144</v>
      </c>
      <c r="Q82" s="26">
        <f t="shared" si="9"/>
        <v>0.94305695057053474</v>
      </c>
    </row>
    <row r="83" spans="1:17" x14ac:dyDescent="0.25">
      <c r="A83" s="1" t="str">
        <f>IF(B83="","",IF(B83&lt;$J$2,aux!$B$2,IF(B83&lt;$J$3,aux!$B$3,IF(B83&lt;$J$4,aux!$B$4,IF(B83&lt;$J$5,aux!$B$5,IF(B83&lt;$J$6,aux!$B$6,IF(B83&lt;$J$7,aux!$B$7,aux!$B$8)))))))</f>
        <v>III</v>
      </c>
      <c r="B83" s="3">
        <v>0.217</v>
      </c>
      <c r="C83" s="4">
        <v>0.75250499999999998</v>
      </c>
      <c r="D83" s="2">
        <f t="shared" si="5"/>
        <v>25.495190584615589</v>
      </c>
      <c r="E83" s="2">
        <f t="shared" si="6"/>
        <v>0.88051777663469977</v>
      </c>
      <c r="F83" s="28">
        <f>IF(A83=aux!$B$2,$C$3/9.81,IF(A83=aux!$B$3,$C$3*(1+($F$3-1)*(B83-$J$2)/($J$3-$J$2))/9.81,IF(A83=aux!$B$4,$F$3*$C$3/9.81,"")))</f>
        <v>0.83650673648840723</v>
      </c>
      <c r="G83" s="28" t="str">
        <f>IF(A83=aux!$B$5,2*PI()/(981*B83)*J83,"")</f>
        <v/>
      </c>
      <c r="H83" s="28" t="str">
        <f>IF(OR(A83=aux!$B$6,A83=aux!$B$7,A83=aux!$B$8),(2*PI()/B83)^2/981*N83,"")</f>
        <v/>
      </c>
      <c r="I83" s="28">
        <f>IF(OR(A83=aux!$B$2,A83=aux!$B$3,A83=aux!$B$4),981*B83/(2*PI())*F83,"")</f>
        <v>28.341205270512162</v>
      </c>
      <c r="J83" s="28" t="str">
        <f>IF(A83=aux!$B$5,100*$F$4*$C$4,"")</f>
        <v/>
      </c>
      <c r="K83" s="28" t="str">
        <f>IF(OR(A83=aux!$B$6,A83=aux!$B$7,A83=aux!$B$8),(2*PI()/B83)*N83,"")</f>
        <v/>
      </c>
      <c r="L83" s="28">
        <f>IF(OR(A83=aux!$B$2,A83=aux!$B$3,A83=aux!$B$4),981*(B83/(2*PI()))^2*F83,"")</f>
        <v>0.97880951190054688</v>
      </c>
      <c r="M83" s="28" t="str">
        <f>IF(A83=aux!$B$5,B83/(2*PI())*J83,"")</f>
        <v/>
      </c>
      <c r="N83" s="28" t="str">
        <f>IF(A83=aux!$B$6,100*$F$5*$C$5,IF(A83=aux!$B$7,100*$C$5*($F$5-($F$5-1)*(B83-$J$6)/($J$7-$J$6)),IF(A83=aux!$B$8,100*$C$5,"")))</f>
        <v/>
      </c>
      <c r="O83" s="26">
        <f t="shared" si="7"/>
        <v>0.83650673648840723</v>
      </c>
      <c r="P83" s="26">
        <f t="shared" si="8"/>
        <v>28.341205270512162</v>
      </c>
      <c r="Q83" s="26">
        <f t="shared" si="9"/>
        <v>0.97880951190054688</v>
      </c>
    </row>
    <row r="84" spans="1:17" x14ac:dyDescent="0.25">
      <c r="A84" s="1" t="str">
        <f>IF(B84="","",IF(B84&lt;$J$2,aux!$B$2,IF(B84&lt;$J$3,aux!$B$3,IF(B84&lt;$J$4,aux!$B$4,IF(B84&lt;$J$5,aux!$B$5,IF(B84&lt;$J$6,aux!$B$6,IF(B84&lt;$J$7,aux!$B$7,aux!$B$8)))))))</f>
        <v>III</v>
      </c>
      <c r="B84" s="3">
        <v>0.222</v>
      </c>
      <c r="C84" s="4">
        <v>0.80894500000000003</v>
      </c>
      <c r="D84" s="2">
        <f t="shared" si="5"/>
        <v>28.038908829999368</v>
      </c>
      <c r="E84" s="2">
        <f t="shared" si="6"/>
        <v>0.99068186850182083</v>
      </c>
      <c r="F84" s="28">
        <f>IF(A84=aux!$B$2,$C$3/9.81,IF(A84=aux!$B$3,$C$3*(1+($F$3-1)*(B84-$J$2)/($J$3-$J$2))/9.81,IF(A84=aux!$B$4,$F$3*$C$3/9.81,"")))</f>
        <v>0.83650673648840723</v>
      </c>
      <c r="G84" s="28" t="str">
        <f>IF(A84=aux!$B$5,2*PI()/(981*B84)*J84,"")</f>
        <v/>
      </c>
      <c r="H84" s="28" t="str">
        <f>IF(OR(A84=aux!$B$6,A84=aux!$B$7,A84=aux!$B$8),(2*PI()/B84)^2/981*N84,"")</f>
        <v/>
      </c>
      <c r="I84" s="28">
        <f>IF(OR(A84=aux!$B$2,A84=aux!$B$3,A84=aux!$B$4),981*B84/(2*PI())*F84,"")</f>
        <v>28.994228433427189</v>
      </c>
      <c r="J84" s="28" t="str">
        <f>IF(A84=aux!$B$5,100*$F$4*$C$4,"")</f>
        <v/>
      </c>
      <c r="K84" s="28" t="str">
        <f>IF(OR(A84=aux!$B$6,A84=aux!$B$7,A84=aux!$B$8),(2*PI()/B84)*N84,"")</f>
        <v/>
      </c>
      <c r="L84" s="28">
        <f>IF(OR(A84=aux!$B$2,A84=aux!$B$3,A84=aux!$B$4),981*(B84/(2*PI()))^2*F84,"")</f>
        <v>1.0244356003420449</v>
      </c>
      <c r="M84" s="28" t="str">
        <f>IF(A84=aux!$B$5,B84/(2*PI())*J84,"")</f>
        <v/>
      </c>
      <c r="N84" s="28" t="str">
        <f>IF(A84=aux!$B$6,100*$F$5*$C$5,IF(A84=aux!$B$7,100*$C$5*($F$5-($F$5-1)*(B84-$J$6)/($J$7-$J$6)),IF(A84=aux!$B$8,100*$C$5,"")))</f>
        <v/>
      </c>
      <c r="O84" s="26">
        <f t="shared" si="7"/>
        <v>0.83650673648840723</v>
      </c>
      <c r="P84" s="26">
        <f t="shared" si="8"/>
        <v>28.994228433427189</v>
      </c>
      <c r="Q84" s="26">
        <f t="shared" si="9"/>
        <v>1.0244356003420449</v>
      </c>
    </row>
    <row r="85" spans="1:17" x14ac:dyDescent="0.25">
      <c r="A85" s="1" t="str">
        <f>IF(B85="","",IF(B85&lt;$J$2,aux!$B$2,IF(B85&lt;$J$3,aux!$B$3,IF(B85&lt;$J$4,aux!$B$4,IF(B85&lt;$J$5,aux!$B$5,IF(B85&lt;$J$6,aux!$B$6,IF(B85&lt;$J$7,aux!$B$7,aux!$B$8)))))))</f>
        <v>III</v>
      </c>
      <c r="B85" s="3">
        <v>0.22700000000000001</v>
      </c>
      <c r="C85" s="4">
        <v>0.85573200000000005</v>
      </c>
      <c r="D85" s="2">
        <f t="shared" si="5"/>
        <v>30.3286283258673</v>
      </c>
      <c r="E85" s="2">
        <f t="shared" si="6"/>
        <v>1.0957179031637145</v>
      </c>
      <c r="F85" s="28">
        <f>IF(A85=aux!$B$2,$C$3/9.81,IF(A85=aux!$B$3,$C$3*(1+($F$3-1)*(B85-$J$2)/($J$3-$J$2))/9.81,IF(A85=aux!$B$4,$F$3*$C$3/9.81,"")))</f>
        <v>0.83650673648840723</v>
      </c>
      <c r="G85" s="28" t="str">
        <f>IF(A85=aux!$B$5,2*PI()/(981*B85)*J85,"")</f>
        <v/>
      </c>
      <c r="H85" s="28" t="str">
        <f>IF(OR(A85=aux!$B$6,A85=aux!$B$7,A85=aux!$B$8),(2*PI()/B85)^2/981*N85,"")</f>
        <v/>
      </c>
      <c r="I85" s="28">
        <f>IF(OR(A85=aux!$B$2,A85=aux!$B$3,A85=aux!$B$4),981*B85/(2*PI())*F85,"")</f>
        <v>29.647251596342219</v>
      </c>
      <c r="J85" s="28" t="str">
        <f>IF(A85=aux!$B$5,100*$F$4*$C$4,"")</f>
        <v/>
      </c>
      <c r="K85" s="28" t="str">
        <f>IF(OR(A85=aux!$B$6,A85=aux!$B$7,A85=aux!$B$8),(2*PI()/B85)*N85,"")</f>
        <v/>
      </c>
      <c r="L85" s="28">
        <f>IF(OR(A85=aux!$B$2,A85=aux!$B$3,A85=aux!$B$4),981*(B85/(2*PI()))^2*F85,"")</f>
        <v>1.0711010074268572</v>
      </c>
      <c r="M85" s="28" t="str">
        <f>IF(A85=aux!$B$5,B85/(2*PI())*J85,"")</f>
        <v/>
      </c>
      <c r="N85" s="28" t="str">
        <f>IF(A85=aux!$B$6,100*$F$5*$C$5,IF(A85=aux!$B$7,100*$C$5*($F$5-($F$5-1)*(B85-$J$6)/($J$7-$J$6)),IF(A85=aux!$B$8,100*$C$5,"")))</f>
        <v/>
      </c>
      <c r="O85" s="26">
        <f t="shared" si="7"/>
        <v>0.83650673648840723</v>
      </c>
      <c r="P85" s="26">
        <f t="shared" si="8"/>
        <v>29.647251596342219</v>
      </c>
      <c r="Q85" s="26">
        <f t="shared" si="9"/>
        <v>1.0711010074268572</v>
      </c>
    </row>
    <row r="86" spans="1:17" x14ac:dyDescent="0.25">
      <c r="A86" s="1" t="str">
        <f>IF(B86="","",IF(B86&lt;$J$2,aux!$B$2,IF(B86&lt;$J$3,aux!$B$3,IF(B86&lt;$J$4,aux!$B$4,IF(B86&lt;$J$5,aux!$B$5,IF(B86&lt;$J$6,aux!$B$6,IF(B86&lt;$J$7,aux!$B$7,aux!$B$8)))))))</f>
        <v>III</v>
      </c>
      <c r="B86" s="3">
        <v>0.23300000000000001</v>
      </c>
      <c r="C86" s="4">
        <v>0.89663999999999999</v>
      </c>
      <c r="D86" s="2">
        <f t="shared" si="5"/>
        <v>32.618438689976735</v>
      </c>
      <c r="E86" s="2">
        <f t="shared" si="6"/>
        <v>1.2095928805537859</v>
      </c>
      <c r="F86" s="28">
        <f>IF(A86=aux!$B$2,$C$3/9.81,IF(A86=aux!$B$3,$C$3*(1+($F$3-1)*(B86-$J$2)/($J$3-$J$2))/9.81,IF(A86=aux!$B$4,$F$3*$C$3/9.81,"")))</f>
        <v>0.83650673648840723</v>
      </c>
      <c r="G86" s="28" t="str">
        <f>IF(A86=aux!$B$5,2*PI()/(981*B86)*J86,"")</f>
        <v/>
      </c>
      <c r="H86" s="28" t="str">
        <f>IF(OR(A86=aux!$B$6,A86=aux!$B$7,A86=aux!$B$8),(2*PI()/B86)^2/981*N86,"")</f>
        <v/>
      </c>
      <c r="I86" s="28">
        <f>IF(OR(A86=aux!$B$2,A86=aux!$B$3,A86=aux!$B$4),981*B86/(2*PI())*F86,"")</f>
        <v>30.430879391840246</v>
      </c>
      <c r="J86" s="28" t="str">
        <f>IF(A86=aux!$B$5,100*$F$4*$C$4,"")</f>
        <v/>
      </c>
      <c r="K86" s="28" t="str">
        <f>IF(OR(A86=aux!$B$6,A86=aux!$B$7,A86=aux!$B$8),(2*PI()/B86)*N86,"")</f>
        <v/>
      </c>
      <c r="L86" s="28">
        <f>IF(OR(A86=aux!$B$2,A86=aux!$B$3,A86=aux!$B$4),981*(B86/(2*PI()))^2*F86,"")</f>
        <v>1.1284713965378068</v>
      </c>
      <c r="M86" s="28" t="str">
        <f>IF(A86=aux!$B$5,B86/(2*PI())*J86,"")</f>
        <v/>
      </c>
      <c r="N86" s="28" t="str">
        <f>IF(A86=aux!$B$6,100*$F$5*$C$5,IF(A86=aux!$B$7,100*$C$5*($F$5-($F$5-1)*(B86-$J$6)/($J$7-$J$6)),IF(A86=aux!$B$8,100*$C$5,"")))</f>
        <v/>
      </c>
      <c r="O86" s="26">
        <f t="shared" si="7"/>
        <v>0.83650673648840723</v>
      </c>
      <c r="P86" s="26">
        <f t="shared" si="8"/>
        <v>30.430879391840246</v>
      </c>
      <c r="Q86" s="26">
        <f t="shared" si="9"/>
        <v>1.1284713965378068</v>
      </c>
    </row>
    <row r="87" spans="1:17" x14ac:dyDescent="0.25">
      <c r="A87" s="1" t="str">
        <f>IF(B87="","",IF(B87&lt;$J$2,aux!$B$2,IF(B87&lt;$J$3,aux!$B$3,IF(B87&lt;$J$4,aux!$B$4,IF(B87&lt;$J$5,aux!$B$5,IF(B87&lt;$J$6,aux!$B$6,IF(B87&lt;$J$7,aux!$B$7,aux!$B$8)))))))</f>
        <v>III</v>
      </c>
      <c r="B87" s="3">
        <v>0.23799999999999999</v>
      </c>
      <c r="C87" s="4">
        <v>0.91813599999999995</v>
      </c>
      <c r="D87" s="2">
        <f t="shared" si="5"/>
        <v>34.117178871527592</v>
      </c>
      <c r="E87" s="2">
        <f t="shared" si="6"/>
        <v>1.2923204034974491</v>
      </c>
      <c r="F87" s="28">
        <f>IF(A87=aux!$B$2,$C$3/9.81,IF(A87=aux!$B$3,$C$3*(1+($F$3-1)*(B87-$J$2)/($J$3-$J$2))/9.81,IF(A87=aux!$B$4,$F$3*$C$3/9.81,"")))</f>
        <v>0.83650673648840723</v>
      </c>
      <c r="G87" s="28" t="str">
        <f>IF(A87=aux!$B$5,2*PI()/(981*B87)*J87,"")</f>
        <v/>
      </c>
      <c r="H87" s="28" t="str">
        <f>IF(OR(A87=aux!$B$6,A87=aux!$B$7,A87=aux!$B$8),(2*PI()/B87)^2/981*N87,"")</f>
        <v/>
      </c>
      <c r="I87" s="28">
        <f>IF(OR(A87=aux!$B$2,A87=aux!$B$3,A87=aux!$B$4),981*B87/(2*PI())*F87,"")</f>
        <v>31.083902554755273</v>
      </c>
      <c r="J87" s="28" t="str">
        <f>IF(A87=aux!$B$5,100*$F$4*$C$4,"")</f>
        <v/>
      </c>
      <c r="K87" s="28" t="str">
        <f>IF(OR(A87=aux!$B$6,A87=aux!$B$7,A87=aux!$B$8),(2*PI()/B87)*N87,"")</f>
        <v/>
      </c>
      <c r="L87" s="28">
        <f>IF(OR(A87=aux!$B$2,A87=aux!$B$3,A87=aux!$B$4),981*(B87/(2*PI()))^2*F87,"")</f>
        <v>1.1774233046379108</v>
      </c>
      <c r="M87" s="28" t="str">
        <f>IF(A87=aux!$B$5,B87/(2*PI())*J87,"")</f>
        <v/>
      </c>
      <c r="N87" s="28" t="str">
        <f>IF(A87=aux!$B$6,100*$F$5*$C$5,IF(A87=aux!$B$7,100*$C$5*($F$5-($F$5-1)*(B87-$J$6)/($J$7-$J$6)),IF(A87=aux!$B$8,100*$C$5,"")))</f>
        <v/>
      </c>
      <c r="O87" s="26">
        <f t="shared" si="7"/>
        <v>0.83650673648840723</v>
      </c>
      <c r="P87" s="26">
        <f t="shared" si="8"/>
        <v>31.083902554755273</v>
      </c>
      <c r="Q87" s="26">
        <f t="shared" si="9"/>
        <v>1.1774233046379108</v>
      </c>
    </row>
    <row r="88" spans="1:17" x14ac:dyDescent="0.25">
      <c r="A88" s="1" t="str">
        <f>IF(B88="","",IF(B88&lt;$J$2,aux!$B$2,IF(B88&lt;$J$3,aux!$B$3,IF(B88&lt;$J$4,aux!$B$4,IF(B88&lt;$J$5,aux!$B$5,IF(B88&lt;$J$6,aux!$B$6,IF(B88&lt;$J$7,aux!$B$7,aux!$B$8)))))))</f>
        <v>III</v>
      </c>
      <c r="B88" s="3">
        <v>0.24399999999999999</v>
      </c>
      <c r="C88" s="4">
        <v>0.928813</v>
      </c>
      <c r="D88" s="2">
        <f t="shared" si="5"/>
        <v>35.384026423342526</v>
      </c>
      <c r="E88" s="2">
        <f t="shared" si="6"/>
        <v>1.3740964216716849</v>
      </c>
      <c r="F88" s="28">
        <f>IF(A88=aux!$B$2,$C$3/9.81,IF(A88=aux!$B$3,$C$3*(1+($F$3-1)*(B88-$J$2)/($J$3-$J$2))/9.81,IF(A88=aux!$B$4,$F$3*$C$3/9.81,"")))</f>
        <v>0.83650673648840723</v>
      </c>
      <c r="G88" s="28" t="str">
        <f>IF(A88=aux!$B$5,2*PI()/(981*B88)*J88,"")</f>
        <v/>
      </c>
      <c r="H88" s="28" t="str">
        <f>IF(OR(A88=aux!$B$6,A88=aux!$B$7,A88=aux!$B$8),(2*PI()/B88)^2/981*N88,"")</f>
        <v/>
      </c>
      <c r="I88" s="28">
        <f>IF(OR(A88=aux!$B$2,A88=aux!$B$3,A88=aux!$B$4),981*B88/(2*PI())*F88,"")</f>
        <v>31.867530350253304</v>
      </c>
      <c r="J88" s="28" t="str">
        <f>IF(A88=aux!$B$5,100*$F$4*$C$4,"")</f>
        <v/>
      </c>
      <c r="K88" s="28" t="str">
        <f>IF(OR(A88=aux!$B$6,A88=aux!$B$7,A88=aux!$B$8),(2*PI()/B88)*N88,"")</f>
        <v/>
      </c>
      <c r="L88" s="28">
        <f>IF(OR(A88=aux!$B$2,A88=aux!$B$3,A88=aux!$B$4),981*(B88/(2*PI()))^2*F88,"")</f>
        <v>1.2375374949672102</v>
      </c>
      <c r="M88" s="28" t="str">
        <f>IF(A88=aux!$B$5,B88/(2*PI())*J88,"")</f>
        <v/>
      </c>
      <c r="N88" s="28" t="str">
        <f>IF(A88=aux!$B$6,100*$F$5*$C$5,IF(A88=aux!$B$7,100*$C$5*($F$5-($F$5-1)*(B88-$J$6)/($J$7-$J$6)),IF(A88=aux!$B$8,100*$C$5,"")))</f>
        <v/>
      </c>
      <c r="O88" s="26">
        <f t="shared" si="7"/>
        <v>0.83650673648840723</v>
      </c>
      <c r="P88" s="26">
        <f t="shared" si="8"/>
        <v>31.867530350253304</v>
      </c>
      <c r="Q88" s="26">
        <f t="shared" si="9"/>
        <v>1.2375374949672102</v>
      </c>
    </row>
    <row r="89" spans="1:17" x14ac:dyDescent="0.25">
      <c r="A89" s="1" t="str">
        <f>IF(B89="","",IF(B89&lt;$J$2,aux!$B$2,IF(B89&lt;$J$3,aux!$B$3,IF(B89&lt;$J$4,aux!$B$4,IF(B89&lt;$J$5,aux!$B$5,IF(B89&lt;$J$6,aux!$B$6,IF(B89&lt;$J$7,aux!$B$7,aux!$B$8)))))))</f>
        <v>III</v>
      </c>
      <c r="B89" s="3">
        <v>0.25</v>
      </c>
      <c r="C89" s="4">
        <v>0.92312499999999997</v>
      </c>
      <c r="D89" s="2">
        <f t="shared" si="5"/>
        <v>36.032107152928369</v>
      </c>
      <c r="E89" s="2">
        <f t="shared" si="6"/>
        <v>1.4336719908513473</v>
      </c>
      <c r="F89" s="28">
        <f>IF(A89=aux!$B$2,$C$3/9.81,IF(A89=aux!$B$3,$C$3*(1+($F$3-1)*(B89-$J$2)/($J$3-$J$2))/9.81,IF(A89=aux!$B$4,$F$3*$C$3/9.81,"")))</f>
        <v>0.83650673648840723</v>
      </c>
      <c r="G89" s="28" t="str">
        <f>IF(A89=aux!$B$5,2*PI()/(981*B89)*J89,"")</f>
        <v/>
      </c>
      <c r="H89" s="28" t="str">
        <f>IF(OR(A89=aux!$B$6,A89=aux!$B$7,A89=aux!$B$8),(2*PI()/B89)^2/981*N89,"")</f>
        <v/>
      </c>
      <c r="I89" s="28">
        <f>IF(OR(A89=aux!$B$2,A89=aux!$B$3,A89=aux!$B$4),981*B89/(2*PI())*F89,"")</f>
        <v>32.651158145751339</v>
      </c>
      <c r="J89" s="28" t="str">
        <f>IF(A89=aux!$B$5,100*$F$4*$C$4,"")</f>
        <v/>
      </c>
      <c r="K89" s="28" t="str">
        <f>IF(OR(A89=aux!$B$6,A89=aux!$B$7,A89=aux!$B$8),(2*PI()/B89)*N89,"")</f>
        <v/>
      </c>
      <c r="L89" s="28">
        <f>IF(OR(A89=aux!$B$2,A89=aux!$B$3,A89=aux!$B$4),981*(B89/(2*PI()))^2*F89,"")</f>
        <v>1.2991483041428824</v>
      </c>
      <c r="M89" s="28" t="str">
        <f>IF(A89=aux!$B$5,B89/(2*PI())*J89,"")</f>
        <v/>
      </c>
      <c r="N89" s="28" t="str">
        <f>IF(A89=aux!$B$6,100*$F$5*$C$5,IF(A89=aux!$B$7,100*$C$5*($F$5-($F$5-1)*(B89-$J$6)/($J$7-$J$6)),IF(A89=aux!$B$8,100*$C$5,"")))</f>
        <v/>
      </c>
      <c r="O89" s="26">
        <f t="shared" si="7"/>
        <v>0.83650673648840723</v>
      </c>
      <c r="P89" s="26">
        <f t="shared" si="8"/>
        <v>32.651158145751339</v>
      </c>
      <c r="Q89" s="26">
        <f t="shared" si="9"/>
        <v>1.2991483041428824</v>
      </c>
    </row>
    <row r="90" spans="1:17" x14ac:dyDescent="0.25">
      <c r="A90" s="1" t="str">
        <f>IF(B90="","",IF(B90&lt;$J$2,aux!$B$2,IF(B90&lt;$J$3,aux!$B$3,IF(B90&lt;$J$4,aux!$B$4,IF(B90&lt;$J$5,aux!$B$5,IF(B90&lt;$J$6,aux!$B$6,IF(B90&lt;$J$7,aux!$B$7,aux!$B$8)))))))</f>
        <v>III</v>
      </c>
      <c r="B90" s="3">
        <v>0.25600000000000001</v>
      </c>
      <c r="C90" s="4">
        <v>0.902806</v>
      </c>
      <c r="D90" s="2">
        <f t="shared" si="5"/>
        <v>36.084736726915644</v>
      </c>
      <c r="E90" s="2">
        <f t="shared" si="6"/>
        <v>1.4702244403861213</v>
      </c>
      <c r="F90" s="28">
        <f>IF(A90=aux!$B$2,$C$3/9.81,IF(A90=aux!$B$3,$C$3*(1+($F$3-1)*(B90-$J$2)/($J$3-$J$2))/9.81,IF(A90=aux!$B$4,$F$3*$C$3/9.81,"")))</f>
        <v>0.83650673648840723</v>
      </c>
      <c r="G90" s="28" t="str">
        <f>IF(A90=aux!$B$5,2*PI()/(981*B90)*J90,"")</f>
        <v/>
      </c>
      <c r="H90" s="28" t="str">
        <f>IF(OR(A90=aux!$B$6,A90=aux!$B$7,A90=aux!$B$8),(2*PI()/B90)^2/981*N90,"")</f>
        <v/>
      </c>
      <c r="I90" s="28">
        <f>IF(OR(A90=aux!$B$2,A90=aux!$B$3,A90=aux!$B$4),981*B90/(2*PI())*F90,"")</f>
        <v>33.434785941249366</v>
      </c>
      <c r="J90" s="28" t="str">
        <f>IF(A90=aux!$B$5,100*$F$4*$C$4,"")</f>
        <v/>
      </c>
      <c r="K90" s="28" t="str">
        <f>IF(OR(A90=aux!$B$6,A90=aux!$B$7,A90=aux!$B$8),(2*PI()/B90)*N90,"")</f>
        <v/>
      </c>
      <c r="L90" s="28">
        <f>IF(OR(A90=aux!$B$2,A90=aux!$B$3,A90=aux!$B$4),981*(B90/(2*PI()))^2*F90,"")</f>
        <v>1.3622557321649271</v>
      </c>
      <c r="M90" s="28" t="str">
        <f>IF(A90=aux!$B$5,B90/(2*PI())*J90,"")</f>
        <v/>
      </c>
      <c r="N90" s="28" t="str">
        <f>IF(A90=aux!$B$6,100*$F$5*$C$5,IF(A90=aux!$B$7,100*$C$5*($F$5-($F$5-1)*(B90-$J$6)/($J$7-$J$6)),IF(A90=aux!$B$8,100*$C$5,"")))</f>
        <v/>
      </c>
      <c r="O90" s="26">
        <f t="shared" si="7"/>
        <v>0.83650673648840723</v>
      </c>
      <c r="P90" s="26">
        <f t="shared" si="8"/>
        <v>33.434785941249366</v>
      </c>
      <c r="Q90" s="26">
        <f t="shared" si="9"/>
        <v>1.3622557321649271</v>
      </c>
    </row>
    <row r="91" spans="1:17" x14ac:dyDescent="0.25">
      <c r="A91" s="1" t="str">
        <f>IF(B91="","",IF(B91&lt;$J$2,aux!$B$2,IF(B91&lt;$J$3,aux!$B$3,IF(B91&lt;$J$4,aux!$B$4,IF(B91&lt;$J$5,aux!$B$5,IF(B91&lt;$J$6,aux!$B$6,IF(B91&lt;$J$7,aux!$B$7,aux!$B$8)))))))</f>
        <v>III</v>
      </c>
      <c r="B91" s="3">
        <v>0.26300000000000001</v>
      </c>
      <c r="C91" s="4">
        <v>0.86454200000000003</v>
      </c>
      <c r="D91" s="2">
        <f t="shared" si="5"/>
        <v>35.500215053521202</v>
      </c>
      <c r="E91" s="2">
        <f t="shared" si="6"/>
        <v>1.4859591278340152</v>
      </c>
      <c r="F91" s="28">
        <f>IF(A91=aux!$B$2,$C$3/9.81,IF(A91=aux!$B$3,$C$3*(1+($F$3-1)*(B91-$J$2)/($J$3-$J$2))/9.81,IF(A91=aux!$B$4,$F$3*$C$3/9.81,"")))</f>
        <v>0.83650673648840723</v>
      </c>
      <c r="G91" s="28" t="str">
        <f>IF(A91=aux!$B$5,2*PI()/(981*B91)*J91,"")</f>
        <v/>
      </c>
      <c r="H91" s="28" t="str">
        <f>IF(OR(A91=aux!$B$6,A91=aux!$B$7,A91=aux!$B$8),(2*PI()/B91)^2/981*N91,"")</f>
        <v/>
      </c>
      <c r="I91" s="28">
        <f>IF(OR(A91=aux!$B$2,A91=aux!$B$3,A91=aux!$B$4),981*B91/(2*PI())*F91,"")</f>
        <v>34.349018369330409</v>
      </c>
      <c r="J91" s="28" t="str">
        <f>IF(A91=aux!$B$5,100*$F$4*$C$4,"")</f>
        <v/>
      </c>
      <c r="K91" s="28" t="str">
        <f>IF(OR(A91=aux!$B$6,A91=aux!$B$7,A91=aux!$B$8),(2*PI()/B91)*N91,"")</f>
        <v/>
      </c>
      <c r="L91" s="28">
        <f>IF(OR(A91=aux!$B$2,A91=aux!$B$3,A91=aux!$B$4),981*(B91/(2*PI()))^2*F91,"")</f>
        <v>1.4377726247881444</v>
      </c>
      <c r="M91" s="28" t="str">
        <f>IF(A91=aux!$B$5,B91/(2*PI())*J91,"")</f>
        <v/>
      </c>
      <c r="N91" s="28" t="str">
        <f>IF(A91=aux!$B$6,100*$F$5*$C$5,IF(A91=aux!$B$7,100*$C$5*($F$5-($F$5-1)*(B91-$J$6)/($J$7-$J$6)),IF(A91=aux!$B$8,100*$C$5,"")))</f>
        <v/>
      </c>
      <c r="O91" s="26">
        <f t="shared" si="7"/>
        <v>0.83650673648840723</v>
      </c>
      <c r="P91" s="26">
        <f t="shared" si="8"/>
        <v>34.349018369330409</v>
      </c>
      <c r="Q91" s="26">
        <f t="shared" si="9"/>
        <v>1.4377726247881444</v>
      </c>
    </row>
    <row r="92" spans="1:17" x14ac:dyDescent="0.25">
      <c r="A92" s="1" t="str">
        <f>IF(B92="","",IF(B92&lt;$J$2,aux!$B$2,IF(B92&lt;$J$3,aux!$B$3,IF(B92&lt;$J$4,aux!$B$4,IF(B92&lt;$J$5,aux!$B$5,IF(B92&lt;$J$6,aux!$B$6,IF(B92&lt;$J$7,aux!$B$7,aux!$B$8)))))))</f>
        <v>III</v>
      </c>
      <c r="B92" s="3">
        <v>0.27</v>
      </c>
      <c r="C92" s="4">
        <v>0.81640199999999996</v>
      </c>
      <c r="D92" s="2">
        <f t="shared" si="5"/>
        <v>34.415728196478511</v>
      </c>
      <c r="E92" s="2">
        <f t="shared" si="6"/>
        <v>1.4789069808957025</v>
      </c>
      <c r="F92" s="28">
        <f>IF(A92=aux!$B$2,$C$3/9.81,IF(A92=aux!$B$3,$C$3*(1+($F$3-1)*(B92-$J$2)/($J$3-$J$2))/9.81,IF(A92=aux!$B$4,$F$3*$C$3/9.81,"")))</f>
        <v>0.83650673648840723</v>
      </c>
      <c r="G92" s="28" t="str">
        <f>IF(A92=aux!$B$5,2*PI()/(981*B92)*J92,"")</f>
        <v/>
      </c>
      <c r="H92" s="28" t="str">
        <f>IF(OR(A92=aux!$B$6,A92=aux!$B$7,A92=aux!$B$8),(2*PI()/B92)^2/981*N92,"")</f>
        <v/>
      </c>
      <c r="I92" s="28">
        <f>IF(OR(A92=aux!$B$2,A92=aux!$B$3,A92=aux!$B$4),981*B92/(2*PI())*F92,"")</f>
        <v>35.263250797411445</v>
      </c>
      <c r="J92" s="28" t="str">
        <f>IF(A92=aux!$B$5,100*$F$4*$C$4,"")</f>
        <v/>
      </c>
      <c r="K92" s="28" t="str">
        <f>IF(OR(A92=aux!$B$6,A92=aux!$B$7,A92=aux!$B$8),(2*PI()/B92)*N92,"")</f>
        <v/>
      </c>
      <c r="L92" s="28">
        <f>IF(OR(A92=aux!$B$2,A92=aux!$B$3,A92=aux!$B$4),981*(B92/(2*PI()))^2*F92,"")</f>
        <v>1.5153265819522581</v>
      </c>
      <c r="M92" s="28" t="str">
        <f>IF(A92=aux!$B$5,B92/(2*PI())*J92,"")</f>
        <v/>
      </c>
      <c r="N92" s="28" t="str">
        <f>IF(A92=aux!$B$6,100*$F$5*$C$5,IF(A92=aux!$B$7,100*$C$5*($F$5-($F$5-1)*(B92-$J$6)/($J$7-$J$6)),IF(A92=aux!$B$8,100*$C$5,"")))</f>
        <v/>
      </c>
      <c r="O92" s="26">
        <f t="shared" si="7"/>
        <v>0.83650673648840723</v>
      </c>
      <c r="P92" s="26">
        <f t="shared" si="8"/>
        <v>35.263250797411445</v>
      </c>
      <c r="Q92" s="26">
        <f t="shared" si="9"/>
        <v>1.5153265819522581</v>
      </c>
    </row>
    <row r="93" spans="1:17" x14ac:dyDescent="0.25">
      <c r="A93" s="1" t="str">
        <f>IF(B93="","",IF(B93&lt;$J$2,aux!$B$2,IF(B93&lt;$J$3,aux!$B$3,IF(B93&lt;$J$4,aux!$B$4,IF(B93&lt;$J$5,aux!$B$5,IF(B93&lt;$J$6,aux!$B$6,IF(B93&lt;$J$7,aux!$B$7,aux!$B$8)))))))</f>
        <v>III</v>
      </c>
      <c r="B93" s="3">
        <v>0.27800000000000002</v>
      </c>
      <c r="C93" s="4">
        <v>0.75603799999999999</v>
      </c>
      <c r="D93" s="2">
        <f t="shared" si="5"/>
        <v>32.815389202097712</v>
      </c>
      <c r="E93" s="2">
        <f t="shared" si="6"/>
        <v>1.4519193294775159</v>
      </c>
      <c r="F93" s="28">
        <f>IF(A93=aux!$B$2,$C$3/9.81,IF(A93=aux!$B$3,$C$3*(1+($F$3-1)*(B93-$J$2)/($J$3-$J$2))/9.81,IF(A93=aux!$B$4,$F$3*$C$3/9.81,"")))</f>
        <v>0.83650673648840723</v>
      </c>
      <c r="G93" s="28" t="str">
        <f>IF(A93=aux!$B$5,2*PI()/(981*B93)*J93,"")</f>
        <v/>
      </c>
      <c r="H93" s="28" t="str">
        <f>IF(OR(A93=aux!$B$6,A93=aux!$B$7,A93=aux!$B$8),(2*PI()/B93)^2/981*N93,"")</f>
        <v/>
      </c>
      <c r="I93" s="28">
        <f>IF(OR(A93=aux!$B$2,A93=aux!$B$3,A93=aux!$B$4),981*B93/(2*PI())*F93,"")</f>
        <v>36.308087858075488</v>
      </c>
      <c r="J93" s="28" t="str">
        <f>IF(A93=aux!$B$5,100*$F$4*$C$4,"")</f>
        <v/>
      </c>
      <c r="K93" s="28" t="str">
        <f>IF(OR(A93=aux!$B$6,A93=aux!$B$7,A93=aux!$B$8),(2*PI()/B93)*N93,"")</f>
        <v/>
      </c>
      <c r="L93" s="28">
        <f>IF(OR(A93=aux!$B$2,A93=aux!$B$3,A93=aux!$B$4),981*(B93/(2*PI()))^2*F93,"")</f>
        <v>1.6064540405980563</v>
      </c>
      <c r="M93" s="28" t="str">
        <f>IF(A93=aux!$B$5,B93/(2*PI())*J93,"")</f>
        <v/>
      </c>
      <c r="N93" s="28" t="str">
        <f>IF(A93=aux!$B$6,100*$F$5*$C$5,IF(A93=aux!$B$7,100*$C$5*($F$5-($F$5-1)*(B93-$J$6)/($J$7-$J$6)),IF(A93=aux!$B$8,100*$C$5,"")))</f>
        <v/>
      </c>
      <c r="O93" s="26">
        <f t="shared" si="7"/>
        <v>0.83650673648840723</v>
      </c>
      <c r="P93" s="26">
        <f t="shared" si="8"/>
        <v>36.308087858075488</v>
      </c>
      <c r="Q93" s="26">
        <f t="shared" si="9"/>
        <v>1.6064540405980563</v>
      </c>
    </row>
    <row r="94" spans="1:17" x14ac:dyDescent="0.25">
      <c r="A94" s="1" t="str">
        <f>IF(B94="","",IF(B94&lt;$J$2,aux!$B$2,IF(B94&lt;$J$3,aux!$B$3,IF(B94&lt;$J$4,aux!$B$4,IF(B94&lt;$J$5,aux!$B$5,IF(B94&lt;$J$6,aux!$B$6,IF(B94&lt;$J$7,aux!$B$7,aux!$B$8)))))))</f>
        <v>III</v>
      </c>
      <c r="B94" s="3">
        <v>0.28599999999999998</v>
      </c>
      <c r="C94" s="4">
        <v>0.73055099999999995</v>
      </c>
      <c r="D94" s="2">
        <f t="shared" si="5"/>
        <v>32.621634067005814</v>
      </c>
      <c r="E94" s="2">
        <f t="shared" si="6"/>
        <v>1.4848817736606981</v>
      </c>
      <c r="F94" s="28">
        <f>IF(A94=aux!$B$2,$C$3/9.81,IF(A94=aux!$B$3,$C$3*(1+($F$3-1)*(B94-$J$2)/($J$3-$J$2))/9.81,IF(A94=aux!$B$4,$F$3*$C$3/9.81,"")))</f>
        <v>0.83650673648840723</v>
      </c>
      <c r="G94" s="28" t="str">
        <f>IF(A94=aux!$B$5,2*PI()/(981*B94)*J94,"")</f>
        <v/>
      </c>
      <c r="H94" s="28" t="str">
        <f>IF(OR(A94=aux!$B$6,A94=aux!$B$7,A94=aux!$B$8),(2*PI()/B94)^2/981*N94,"")</f>
        <v/>
      </c>
      <c r="I94" s="28">
        <f>IF(OR(A94=aux!$B$2,A94=aux!$B$3,A94=aux!$B$4),981*B94/(2*PI())*F94,"")</f>
        <v>37.352924918739532</v>
      </c>
      <c r="J94" s="28" t="str">
        <f>IF(A94=aux!$B$5,100*$F$4*$C$4,"")</f>
        <v/>
      </c>
      <c r="K94" s="28" t="str">
        <f>IF(OR(A94=aux!$B$6,A94=aux!$B$7,A94=aux!$B$8),(2*PI()/B94)*N94,"")</f>
        <v/>
      </c>
      <c r="L94" s="28">
        <f>IF(OR(A94=aux!$B$2,A94=aux!$B$3,A94=aux!$B$4),981*(B94/(2*PI()))^2*F94,"")</f>
        <v>1.7002421549707392</v>
      </c>
      <c r="M94" s="28" t="str">
        <f>IF(A94=aux!$B$5,B94/(2*PI())*J94,"")</f>
        <v/>
      </c>
      <c r="N94" s="28" t="str">
        <f>IF(A94=aux!$B$6,100*$F$5*$C$5,IF(A94=aux!$B$7,100*$C$5*($F$5-($F$5-1)*(B94-$J$6)/($J$7-$J$6)),IF(A94=aux!$B$8,100*$C$5,"")))</f>
        <v/>
      </c>
      <c r="O94" s="26">
        <f t="shared" si="7"/>
        <v>0.83650673648840723</v>
      </c>
      <c r="P94" s="26">
        <f t="shared" si="8"/>
        <v>37.352924918739532</v>
      </c>
      <c r="Q94" s="26">
        <f t="shared" si="9"/>
        <v>1.7002421549707392</v>
      </c>
    </row>
    <row r="95" spans="1:17" x14ac:dyDescent="0.25">
      <c r="A95" s="1" t="str">
        <f>IF(B95="","",IF(B95&lt;$J$2,aux!$B$2,IF(B95&lt;$J$3,aux!$B$3,IF(B95&lt;$J$4,aux!$B$4,IF(B95&lt;$J$5,aux!$B$5,IF(B95&lt;$J$6,aux!$B$6,IF(B95&lt;$J$7,aux!$B$7,aux!$B$8)))))))</f>
        <v>III</v>
      </c>
      <c r="B95" s="3">
        <v>0.29399999999999998</v>
      </c>
      <c r="C95" s="4">
        <v>0.72784499999999996</v>
      </c>
      <c r="D95" s="2">
        <f t="shared" si="5"/>
        <v>33.409915125395173</v>
      </c>
      <c r="E95" s="2">
        <f t="shared" si="6"/>
        <v>1.5633018233032725</v>
      </c>
      <c r="F95" s="28">
        <f>IF(A95=aux!$B$2,$C$3/9.81,IF(A95=aux!$B$3,$C$3*(1+($F$3-1)*(B95-$J$2)/($J$3-$J$2))/9.81,IF(A95=aux!$B$4,$F$3*$C$3/9.81,"")))</f>
        <v>0.83650673648840723</v>
      </c>
      <c r="G95" s="28" t="str">
        <f>IF(A95=aux!$B$5,2*PI()/(981*B95)*J95,"")</f>
        <v/>
      </c>
      <c r="H95" s="28" t="str">
        <f>IF(OR(A95=aux!$B$6,A95=aux!$B$7,A95=aux!$B$8),(2*PI()/B95)^2/981*N95,"")</f>
        <v/>
      </c>
      <c r="I95" s="28">
        <f>IF(OR(A95=aux!$B$2,A95=aux!$B$3,A95=aux!$B$4),981*B95/(2*PI())*F95,"")</f>
        <v>38.397761979403576</v>
      </c>
      <c r="J95" s="28" t="str">
        <f>IF(A95=aux!$B$5,100*$F$4*$C$4,"")</f>
        <v/>
      </c>
      <c r="K95" s="28" t="str">
        <f>IF(OR(A95=aux!$B$6,A95=aux!$B$7,A95=aux!$B$8),(2*PI()/B95)*N95,"")</f>
        <v/>
      </c>
      <c r="L95" s="28">
        <f>IF(OR(A95=aux!$B$2,A95=aux!$B$3,A95=aux!$B$4),981*(B95/(2*PI()))^2*F95,"")</f>
        <v>1.7966909250703065</v>
      </c>
      <c r="M95" s="28" t="str">
        <f>IF(A95=aux!$B$5,B95/(2*PI())*J95,"")</f>
        <v/>
      </c>
      <c r="N95" s="28" t="str">
        <f>IF(A95=aux!$B$6,100*$F$5*$C$5,IF(A95=aux!$B$7,100*$C$5*($F$5-($F$5-1)*(B95-$J$6)/($J$7-$J$6)),IF(A95=aux!$B$8,100*$C$5,"")))</f>
        <v/>
      </c>
      <c r="O95" s="26">
        <f t="shared" si="7"/>
        <v>0.83650673648840723</v>
      </c>
      <c r="P95" s="26">
        <f t="shared" si="8"/>
        <v>38.397761979403576</v>
      </c>
      <c r="Q95" s="26">
        <f t="shared" si="9"/>
        <v>1.7966909250703065</v>
      </c>
    </row>
    <row r="96" spans="1:17" x14ac:dyDescent="0.25">
      <c r="A96" s="1" t="str">
        <f>IF(B96="","",IF(B96&lt;$J$2,aux!$B$2,IF(B96&lt;$J$3,aux!$B$3,IF(B96&lt;$J$4,aux!$B$4,IF(B96&lt;$J$5,aux!$B$5,IF(B96&lt;$J$6,aux!$B$6,IF(B96&lt;$J$7,aux!$B$7,aux!$B$8)))))))</f>
        <v>III</v>
      </c>
      <c r="B96" s="3">
        <v>0.30299999999999999</v>
      </c>
      <c r="C96" s="4">
        <v>0.73012900000000003</v>
      </c>
      <c r="D96" s="2">
        <f t="shared" si="5"/>
        <v>34.540718399473583</v>
      </c>
      <c r="E96" s="2">
        <f t="shared" si="6"/>
        <v>1.6656897995800841</v>
      </c>
      <c r="F96" s="28">
        <f>IF(A96=aux!$B$2,$C$3/9.81,IF(A96=aux!$B$3,$C$3*(1+($F$3-1)*(B96-$J$2)/($J$3-$J$2))/9.81,IF(A96=aux!$B$4,$F$3*$C$3/9.81,"")))</f>
        <v>0.83650673648840723</v>
      </c>
      <c r="G96" s="28" t="str">
        <f>IF(A96=aux!$B$5,2*PI()/(981*B96)*J96,"")</f>
        <v/>
      </c>
      <c r="H96" s="28" t="str">
        <f>IF(OR(A96=aux!$B$6,A96=aux!$B$7,A96=aux!$B$8),(2*PI()/B96)^2/981*N96,"")</f>
        <v/>
      </c>
      <c r="I96" s="28">
        <f>IF(OR(A96=aux!$B$2,A96=aux!$B$3,A96=aux!$B$4),981*B96/(2*PI())*F96,"")</f>
        <v>39.573203672650621</v>
      </c>
      <c r="J96" s="28" t="str">
        <f>IF(A96=aux!$B$5,100*$F$4*$C$4,"")</f>
        <v/>
      </c>
      <c r="K96" s="28" t="str">
        <f>IF(OR(A96=aux!$B$6,A96=aux!$B$7,A96=aux!$B$8),(2*PI()/B96)*N96,"")</f>
        <v/>
      </c>
      <c r="L96" s="28">
        <f>IF(OR(A96=aux!$B$2,A96=aux!$B$3,A96=aux!$B$4),981*(B96/(2*PI()))^2*F96,"")</f>
        <v>1.908376106480862</v>
      </c>
      <c r="M96" s="28" t="str">
        <f>IF(A96=aux!$B$5,B96/(2*PI())*J96,"")</f>
        <v/>
      </c>
      <c r="N96" s="28" t="str">
        <f>IF(A96=aux!$B$6,100*$F$5*$C$5,IF(A96=aux!$B$7,100*$C$5*($F$5-($F$5-1)*(B96-$J$6)/($J$7-$J$6)),IF(A96=aux!$B$8,100*$C$5,"")))</f>
        <v/>
      </c>
      <c r="O96" s="26">
        <f t="shared" si="7"/>
        <v>0.83650673648840723</v>
      </c>
      <c r="P96" s="26">
        <f t="shared" si="8"/>
        <v>39.573203672650621</v>
      </c>
      <c r="Q96" s="26">
        <f t="shared" si="9"/>
        <v>1.908376106480862</v>
      </c>
    </row>
    <row r="97" spans="1:17" x14ac:dyDescent="0.25">
      <c r="A97" s="1" t="str">
        <f>IF(B97="","",IF(B97&lt;$J$2,aux!$B$2,IF(B97&lt;$J$3,aux!$B$3,IF(B97&lt;$J$4,aux!$B$4,IF(B97&lt;$J$5,aux!$B$5,IF(B97&lt;$J$6,aux!$B$6,IF(B97&lt;$J$7,aux!$B$7,aux!$B$8)))))))</f>
        <v>III</v>
      </c>
      <c r="B97" s="3">
        <v>0.312</v>
      </c>
      <c r="C97" s="4">
        <v>0.72686099999999998</v>
      </c>
      <c r="D97" s="2">
        <f t="shared" si="5"/>
        <v>35.407486667278285</v>
      </c>
      <c r="E97" s="2">
        <f t="shared" si="6"/>
        <v>1.758206275974008</v>
      </c>
      <c r="F97" s="28">
        <f>IF(A97=aux!$B$2,$C$3/9.81,IF(A97=aux!$B$3,$C$3*(1+($F$3-1)*(B97-$J$2)/($J$3-$J$2))/9.81,IF(A97=aux!$B$4,$F$3*$C$3/9.81,"")))</f>
        <v>0.83650673648840723</v>
      </c>
      <c r="G97" s="28" t="str">
        <f>IF(A97=aux!$B$5,2*PI()/(981*B97)*J97,"")</f>
        <v/>
      </c>
      <c r="H97" s="28" t="str">
        <f>IF(OR(A97=aux!$B$6,A97=aux!$B$7,A97=aux!$B$8),(2*PI()/B97)^2/981*N97,"")</f>
        <v/>
      </c>
      <c r="I97" s="28">
        <f>IF(OR(A97=aux!$B$2,A97=aux!$B$3,A97=aux!$B$4),981*B97/(2*PI())*F97,"")</f>
        <v>40.748645365897673</v>
      </c>
      <c r="J97" s="28" t="str">
        <f>IF(A97=aux!$B$5,100*$F$4*$C$4,"")</f>
        <v/>
      </c>
      <c r="K97" s="28" t="str">
        <f>IF(OR(A97=aux!$B$6,A97=aux!$B$7,A97=aux!$B$8),(2*PI()/B97)*N97,"")</f>
        <v/>
      </c>
      <c r="L97" s="28">
        <f>IF(OR(A97=aux!$B$2,A97=aux!$B$3,A97=aux!$B$4),981*(B97/(2*PI()))^2*F97,"")</f>
        <v>2.0234286802957557</v>
      </c>
      <c r="M97" s="28" t="str">
        <f>IF(A97=aux!$B$5,B97/(2*PI())*J97,"")</f>
        <v/>
      </c>
      <c r="N97" s="28" t="str">
        <f>IF(A97=aux!$B$6,100*$F$5*$C$5,IF(A97=aux!$B$7,100*$C$5*($F$5-($F$5-1)*(B97-$J$6)/($J$7-$J$6)),IF(A97=aux!$B$8,100*$C$5,"")))</f>
        <v/>
      </c>
      <c r="O97" s="26">
        <f t="shared" si="7"/>
        <v>0.83650673648840723</v>
      </c>
      <c r="P97" s="26">
        <f t="shared" si="8"/>
        <v>40.748645365897673</v>
      </c>
      <c r="Q97" s="26">
        <f t="shared" si="9"/>
        <v>2.0234286802957557</v>
      </c>
    </row>
    <row r="98" spans="1:17" x14ac:dyDescent="0.25">
      <c r="A98" s="1" t="str">
        <f>IF(B98="","",IF(B98&lt;$J$2,aux!$B$2,IF(B98&lt;$J$3,aux!$B$3,IF(B98&lt;$J$4,aux!$B$4,IF(B98&lt;$J$5,aux!$B$5,IF(B98&lt;$J$6,aux!$B$6,IF(B98&lt;$J$7,aux!$B$7,aux!$B$8)))))))</f>
        <v>III</v>
      </c>
      <c r="B98" s="3">
        <v>0.32300000000000001</v>
      </c>
      <c r="C98" s="4">
        <v>0.72908399999999995</v>
      </c>
      <c r="D98" s="2">
        <f t="shared" si="5"/>
        <v>36.767934128573515</v>
      </c>
      <c r="E98" s="2">
        <f t="shared" si="6"/>
        <v>1.8901309038202148</v>
      </c>
      <c r="F98" s="28">
        <f>IF(A98=aux!$B$2,$C$3/9.81,IF(A98=aux!$B$3,$C$3*(1+($F$3-1)*(B98-$J$2)/($J$3-$J$2))/9.81,IF(A98=aux!$B$4,$F$3*$C$3/9.81,"")))</f>
        <v>0.83650673648840723</v>
      </c>
      <c r="G98" s="28" t="str">
        <f>IF(A98=aux!$B$5,2*PI()/(981*B98)*J98,"")</f>
        <v/>
      </c>
      <c r="H98" s="28" t="str">
        <f>IF(OR(A98=aux!$B$6,A98=aux!$B$7,A98=aux!$B$8),(2*PI()/B98)^2/981*N98,"")</f>
        <v/>
      </c>
      <c r="I98" s="28">
        <f>IF(OR(A98=aux!$B$2,A98=aux!$B$3,A98=aux!$B$4),981*B98/(2*PI())*F98,"")</f>
        <v>42.185296324310727</v>
      </c>
      <c r="J98" s="28" t="str">
        <f>IF(A98=aux!$B$5,100*$F$4*$C$4,"")</f>
        <v/>
      </c>
      <c r="K98" s="28" t="str">
        <f>IF(OR(A98=aux!$B$6,A98=aux!$B$7,A98=aux!$B$8),(2*PI()/B98)*N98,"")</f>
        <v/>
      </c>
      <c r="L98" s="28">
        <f>IF(OR(A98=aux!$B$2,A98=aux!$B$3,A98=aux!$B$4),981*(B98/(2*PI()))^2*F98,"")</f>
        <v>2.1686214947667644</v>
      </c>
      <c r="M98" s="28" t="str">
        <f>IF(A98=aux!$B$5,B98/(2*PI())*J98,"")</f>
        <v/>
      </c>
      <c r="N98" s="28" t="str">
        <f>IF(A98=aux!$B$6,100*$F$5*$C$5,IF(A98=aux!$B$7,100*$C$5*($F$5-($F$5-1)*(B98-$J$6)/($J$7-$J$6)),IF(A98=aux!$B$8,100*$C$5,"")))</f>
        <v/>
      </c>
      <c r="O98" s="26">
        <f t="shared" si="7"/>
        <v>0.83650673648840723</v>
      </c>
      <c r="P98" s="26">
        <f t="shared" si="8"/>
        <v>42.185296324310727</v>
      </c>
      <c r="Q98" s="26">
        <f t="shared" si="9"/>
        <v>2.1686214947667644</v>
      </c>
    </row>
    <row r="99" spans="1:17" x14ac:dyDescent="0.25">
      <c r="A99" s="1" t="str">
        <f>IF(B99="","",IF(B99&lt;$J$2,aux!$B$2,IF(B99&lt;$J$3,aux!$B$3,IF(B99&lt;$J$4,aux!$B$4,IF(B99&lt;$J$5,aux!$B$5,IF(B99&lt;$J$6,aux!$B$6,IF(B99&lt;$J$7,aux!$B$7,aux!$B$8)))))))</f>
        <v>III</v>
      </c>
      <c r="B99" s="3">
        <v>0.33860000000000001</v>
      </c>
      <c r="C99" s="4">
        <v>0.74178699999999997</v>
      </c>
      <c r="D99" s="2">
        <f t="shared" si="5"/>
        <v>39.215279140764878</v>
      </c>
      <c r="E99" s="2">
        <f t="shared" si="6"/>
        <v>2.1133060490656423</v>
      </c>
      <c r="F99" s="28">
        <f>IF(A99=aux!$B$2,$C$3/9.81,IF(A99=aux!$B$3,$C$3*(1+($F$3-1)*(B99-$J$2)/($J$3-$J$2))/9.81,IF(A99=aux!$B$4,$F$3*$C$3/9.81,"")))</f>
        <v>0.83650673648840723</v>
      </c>
      <c r="G99" s="28" t="str">
        <f>IF(A99=aux!$B$5,2*PI()/(981*B99)*J99,"")</f>
        <v/>
      </c>
      <c r="H99" s="28" t="str">
        <f>IF(OR(A99=aux!$B$6,A99=aux!$B$7,A99=aux!$B$8),(2*PI()/B99)^2/981*N99,"")</f>
        <v/>
      </c>
      <c r="I99" s="28">
        <f>IF(OR(A99=aux!$B$2,A99=aux!$B$3,A99=aux!$B$4),981*B99/(2*PI())*F99,"")</f>
        <v>44.22272859260562</v>
      </c>
      <c r="J99" s="28" t="str">
        <f>IF(A99=aux!$B$5,100*$F$4*$C$4,"")</f>
        <v/>
      </c>
      <c r="K99" s="28" t="str">
        <f>IF(OR(A99=aux!$B$6,A99=aux!$B$7,A99=aux!$B$8),(2*PI()/B99)*N99,"")</f>
        <v/>
      </c>
      <c r="L99" s="28">
        <f>IF(OR(A99=aux!$B$2,A99=aux!$B$3,A99=aux!$B$4),981*(B99/(2*PI()))^2*F99,"")</f>
        <v>2.3831568176647884</v>
      </c>
      <c r="M99" s="28" t="str">
        <f>IF(A99=aux!$B$5,B99/(2*PI())*J99,"")</f>
        <v/>
      </c>
      <c r="N99" s="28" t="str">
        <f>IF(A99=aux!$B$6,100*$F$5*$C$5,IF(A99=aux!$B$7,100*$C$5*($F$5-($F$5-1)*(B99-$J$6)/($J$7-$J$6)),IF(A99=aux!$B$8,100*$C$5,"")))</f>
        <v/>
      </c>
      <c r="O99" s="26">
        <f t="shared" si="7"/>
        <v>0.83650673648840723</v>
      </c>
      <c r="P99" s="26">
        <f t="shared" si="8"/>
        <v>44.22272859260562</v>
      </c>
      <c r="Q99" s="26">
        <f t="shared" si="9"/>
        <v>2.3831568176647884</v>
      </c>
    </row>
    <row r="100" spans="1:17" x14ac:dyDescent="0.25">
      <c r="A100" s="1" t="str">
        <f>IF(B100="","",IF(B100&lt;$J$2,aux!$B$2,IF(B100&lt;$J$3,aux!$B$3,IF(B100&lt;$J$4,aux!$B$4,IF(B100&lt;$J$5,aux!$B$5,IF(B100&lt;$J$6,aux!$B$6,IF(B100&lt;$J$7,aux!$B$7,aux!$B$8)))))))</f>
        <v>III</v>
      </c>
      <c r="B100" s="3">
        <v>0.34499999999999997</v>
      </c>
      <c r="C100" s="4">
        <v>0.76922000000000001</v>
      </c>
      <c r="D100" s="2">
        <f t="shared" si="5"/>
        <v>41.434185078469625</v>
      </c>
      <c r="E100" s="2">
        <f t="shared" si="6"/>
        <v>2.2750871020368977</v>
      </c>
      <c r="F100" s="28">
        <f>IF(A100=aux!$B$2,$C$3/9.81,IF(A100=aux!$B$3,$C$3*(1+($F$3-1)*(B100-$J$2)/($J$3-$J$2))/9.81,IF(A100=aux!$B$4,$F$3*$C$3/9.81,"")))</f>
        <v>0.83650673648840723</v>
      </c>
      <c r="G100" s="28" t="str">
        <f>IF(A100=aux!$B$5,2*PI()/(981*B100)*J100,"")</f>
        <v/>
      </c>
      <c r="H100" s="28" t="str">
        <f>IF(OR(A100=aux!$B$6,A100=aux!$B$7,A100=aux!$B$8),(2*PI()/B100)^2/981*N100,"")</f>
        <v/>
      </c>
      <c r="I100" s="28">
        <f>IF(OR(A100=aux!$B$2,A100=aux!$B$3,A100=aux!$B$4),981*B100/(2*PI())*F100,"")</f>
        <v>45.058598241136849</v>
      </c>
      <c r="J100" s="28" t="str">
        <f>IF(A100=aux!$B$5,100*$F$4*$C$4,"")</f>
        <v/>
      </c>
      <c r="K100" s="28" t="str">
        <f>IF(OR(A100=aux!$B$6,A100=aux!$B$7,A100=aux!$B$8),(2*PI()/B100)*N100,"")</f>
        <v/>
      </c>
      <c r="L100" s="28">
        <f>IF(OR(A100=aux!$B$2,A100=aux!$B$3,A100=aux!$B$4),981*(B100/(2*PI()))^2*F100,"")</f>
        <v>2.4740980304097047</v>
      </c>
      <c r="M100" s="28" t="str">
        <f>IF(A100=aux!$B$5,B100/(2*PI())*J100,"")</f>
        <v/>
      </c>
      <c r="N100" s="28" t="str">
        <f>IF(A100=aux!$B$6,100*$F$5*$C$5,IF(A100=aux!$B$7,100*$C$5*($F$5-($F$5-1)*(B100-$J$6)/($J$7-$J$6)),IF(A100=aux!$B$8,100*$C$5,"")))</f>
        <v/>
      </c>
      <c r="O100" s="26">
        <f t="shared" si="7"/>
        <v>0.83650673648840723</v>
      </c>
      <c r="P100" s="26">
        <f t="shared" si="8"/>
        <v>45.058598241136849</v>
      </c>
      <c r="Q100" s="26">
        <f t="shared" si="9"/>
        <v>2.4740980304097047</v>
      </c>
    </row>
    <row r="101" spans="1:17" x14ac:dyDescent="0.25">
      <c r="A101" s="1" t="str">
        <f>IF(B101="","",IF(B101&lt;$J$2,aux!$B$2,IF(B101&lt;$J$3,aux!$B$3,IF(B101&lt;$J$4,aux!$B$4,IF(B101&lt;$J$5,aux!$B$5,IF(B101&lt;$J$6,aux!$B$6,IF(B101&lt;$J$7,aux!$B$7,aux!$B$8)))))))</f>
        <v>III</v>
      </c>
      <c r="B101" s="3">
        <v>0.35699999999999998</v>
      </c>
      <c r="C101" s="4">
        <v>0.79726600000000003</v>
      </c>
      <c r="D101" s="2">
        <f t="shared" si="5"/>
        <v>44.438623575680488</v>
      </c>
      <c r="E101" s="2">
        <f t="shared" si="6"/>
        <v>2.5249276984382423</v>
      </c>
      <c r="F101" s="28">
        <f>IF(A101=aux!$B$2,$C$3/9.81,IF(A101=aux!$B$3,$C$3*(1+($F$3-1)*(B101-$J$2)/($J$3-$J$2))/9.81,IF(A101=aux!$B$4,$F$3*$C$3/9.81,"")))</f>
        <v>0.83650673648840723</v>
      </c>
      <c r="G101" s="28" t="str">
        <f>IF(A101=aux!$B$5,2*PI()/(981*B101)*J101,"")</f>
        <v/>
      </c>
      <c r="H101" s="28" t="str">
        <f>IF(OR(A101=aux!$B$6,A101=aux!$B$7,A101=aux!$B$8),(2*PI()/B101)^2/981*N101,"")</f>
        <v/>
      </c>
      <c r="I101" s="28">
        <f>IF(OR(A101=aux!$B$2,A101=aux!$B$3,A101=aux!$B$4),981*B101/(2*PI())*F101,"")</f>
        <v>46.625853832132911</v>
      </c>
      <c r="J101" s="28" t="str">
        <f>IF(A101=aux!$B$5,100*$F$4*$C$4,"")</f>
        <v/>
      </c>
      <c r="K101" s="28" t="str">
        <f>IF(OR(A101=aux!$B$6,A101=aux!$B$7,A101=aux!$B$8),(2*PI()/B101)*N101,"")</f>
        <v/>
      </c>
      <c r="L101" s="28">
        <f>IF(OR(A101=aux!$B$2,A101=aux!$B$3,A101=aux!$B$4),981*(B101/(2*PI()))^2*F101,"")</f>
        <v>2.6492024354352992</v>
      </c>
      <c r="M101" s="28" t="str">
        <f>IF(A101=aux!$B$5,B101/(2*PI())*J101,"")</f>
        <v/>
      </c>
      <c r="N101" s="28" t="str">
        <f>IF(A101=aux!$B$6,100*$F$5*$C$5,IF(A101=aux!$B$7,100*$C$5*($F$5-($F$5-1)*(B101-$J$6)/($J$7-$J$6)),IF(A101=aux!$B$8,100*$C$5,"")))</f>
        <v/>
      </c>
      <c r="O101" s="26">
        <f t="shared" si="7"/>
        <v>0.83650673648840723</v>
      </c>
      <c r="P101" s="26">
        <f t="shared" si="8"/>
        <v>46.625853832132911</v>
      </c>
      <c r="Q101" s="26">
        <f t="shared" si="9"/>
        <v>2.6492024354352992</v>
      </c>
    </row>
    <row r="102" spans="1:17" x14ac:dyDescent="0.25">
      <c r="A102" s="1" t="str">
        <f>IF(B102="","",IF(B102&lt;$J$2,aux!$B$2,IF(B102&lt;$J$3,aux!$B$3,IF(B102&lt;$J$4,aux!$B$4,IF(B102&lt;$J$5,aux!$B$5,IF(B102&lt;$J$6,aux!$B$6,IF(B102&lt;$J$7,aux!$B$7,aux!$B$8)))))))</f>
        <v>III</v>
      </c>
      <c r="B102" s="3">
        <v>0.37</v>
      </c>
      <c r="C102" s="4">
        <v>0.83895500000000001</v>
      </c>
      <c r="D102" s="2">
        <f t="shared" si="5"/>
        <v>48.465146492184509</v>
      </c>
      <c r="E102" s="2">
        <f t="shared" si="6"/>
        <v>2.8539830238044788</v>
      </c>
      <c r="F102" s="28">
        <f>IF(A102=aux!$B$2,$C$3/9.81,IF(A102=aux!$B$3,$C$3*(1+($F$3-1)*(B102-$J$2)/($J$3-$J$2))/9.81,IF(A102=aux!$B$4,$F$3*$C$3/9.81,"")))</f>
        <v>0.83650673648840723</v>
      </c>
      <c r="G102" s="28" t="str">
        <f>IF(A102=aux!$B$5,2*PI()/(981*B102)*J102,"")</f>
        <v/>
      </c>
      <c r="H102" s="28" t="str">
        <f>IF(OR(A102=aux!$B$6,A102=aux!$B$7,A102=aux!$B$8),(2*PI()/B102)^2/981*N102,"")</f>
        <v/>
      </c>
      <c r="I102" s="28">
        <f>IF(OR(A102=aux!$B$2,A102=aux!$B$3,A102=aux!$B$4),981*B102/(2*PI())*F102,"")</f>
        <v>48.323714055711974</v>
      </c>
      <c r="J102" s="28" t="str">
        <f>IF(A102=aux!$B$5,100*$F$4*$C$4,"")</f>
        <v/>
      </c>
      <c r="K102" s="28" t="str">
        <f>IF(OR(A102=aux!$B$6,A102=aux!$B$7,A102=aux!$B$8),(2*PI()/B102)*N102,"")</f>
        <v/>
      </c>
      <c r="L102" s="28">
        <f>IF(OR(A102=aux!$B$2,A102=aux!$B$3,A102=aux!$B$4),981*(B102/(2*PI()))^2*F102,"")</f>
        <v>2.8456544453945694</v>
      </c>
      <c r="M102" s="28" t="str">
        <f>IF(A102=aux!$B$5,B102/(2*PI())*J102,"")</f>
        <v/>
      </c>
      <c r="N102" s="28" t="str">
        <f>IF(A102=aux!$B$6,100*$F$5*$C$5,IF(A102=aux!$B$7,100*$C$5*($F$5-($F$5-1)*(B102-$J$6)/($J$7-$J$6)),IF(A102=aux!$B$8,100*$C$5,"")))</f>
        <v/>
      </c>
      <c r="O102" s="26">
        <f t="shared" si="7"/>
        <v>0.83650673648840723</v>
      </c>
      <c r="P102" s="26">
        <f t="shared" si="8"/>
        <v>48.323714055711974</v>
      </c>
      <c r="Q102" s="26">
        <f t="shared" si="9"/>
        <v>2.8456544453945694</v>
      </c>
    </row>
    <row r="103" spans="1:17" x14ac:dyDescent="0.25">
      <c r="A103" s="1" t="str">
        <f>IF(B103="","",IF(B103&lt;$J$2,aux!$B$2,IF(B103&lt;$J$3,aux!$B$3,IF(B103&lt;$J$4,aux!$B$4,IF(B103&lt;$J$5,aux!$B$5,IF(B103&lt;$J$6,aux!$B$6,IF(B103&lt;$J$7,aux!$B$7,aux!$B$8)))))))</f>
        <v>III</v>
      </c>
      <c r="B103" s="3">
        <v>0.38500000000000001</v>
      </c>
      <c r="C103" s="4">
        <v>0.886104</v>
      </c>
      <c r="D103" s="2">
        <f t="shared" si="5"/>
        <v>53.264096613159857</v>
      </c>
      <c r="E103" s="2">
        <f t="shared" si="6"/>
        <v>3.2637390421438397</v>
      </c>
      <c r="F103" s="28">
        <f>IF(A103=aux!$B$2,$C$3/9.81,IF(A103=aux!$B$3,$C$3*(1+($F$3-1)*(B103-$J$2)/($J$3-$J$2))/9.81,IF(A103=aux!$B$4,$F$3*$C$3/9.81,"")))</f>
        <v>0.83650673648840723</v>
      </c>
      <c r="G103" s="28" t="str">
        <f>IF(A103=aux!$B$5,2*PI()/(981*B103)*J103,"")</f>
        <v/>
      </c>
      <c r="H103" s="28" t="str">
        <f>IF(OR(A103=aux!$B$6,A103=aux!$B$7,A103=aux!$B$8),(2*PI()/B103)^2/981*N103,"")</f>
        <v/>
      </c>
      <c r="I103" s="28">
        <f>IF(OR(A103=aux!$B$2,A103=aux!$B$3,A103=aux!$B$4),981*B103/(2*PI())*F103,"")</f>
        <v>50.282783544457061</v>
      </c>
      <c r="J103" s="28" t="str">
        <f>IF(A103=aux!$B$5,100*$F$4*$C$4,"")</f>
        <v/>
      </c>
      <c r="K103" s="28" t="str">
        <f>IF(OR(A103=aux!$B$6,A103=aux!$B$7,A103=aux!$B$8),(2*PI()/B103)*N103,"")</f>
        <v/>
      </c>
      <c r="L103" s="28">
        <f>IF(OR(A103=aux!$B$2,A103=aux!$B$3,A103=aux!$B$4),981*(B103/(2*PI()))^2*F103,"")</f>
        <v>3.0810601181052601</v>
      </c>
      <c r="M103" s="28" t="str">
        <f>IF(A103=aux!$B$5,B103/(2*PI())*J103,"")</f>
        <v/>
      </c>
      <c r="N103" s="28" t="str">
        <f>IF(A103=aux!$B$6,100*$F$5*$C$5,IF(A103=aux!$B$7,100*$C$5*($F$5-($F$5-1)*(B103-$J$6)/($J$7-$J$6)),IF(A103=aux!$B$8,100*$C$5,"")))</f>
        <v/>
      </c>
      <c r="O103" s="26">
        <f t="shared" si="7"/>
        <v>0.83650673648840723</v>
      </c>
      <c r="P103" s="26">
        <f t="shared" si="8"/>
        <v>50.282783544457061</v>
      </c>
      <c r="Q103" s="26">
        <f t="shared" si="9"/>
        <v>3.0810601181052601</v>
      </c>
    </row>
    <row r="104" spans="1:17" x14ac:dyDescent="0.25">
      <c r="A104" s="1" t="str">
        <f>IF(B104="","",IF(B104&lt;$J$2,aux!$B$2,IF(B104&lt;$J$3,aux!$B$3,IF(B104&lt;$J$4,aux!$B$4,IF(B104&lt;$J$5,aux!$B$5,IF(B104&lt;$J$6,aux!$B$6,IF(B104&lt;$J$7,aux!$B$7,aux!$B$8)))))))</f>
        <v>III</v>
      </c>
      <c r="B104" s="3">
        <v>0.4</v>
      </c>
      <c r="C104" s="4">
        <v>0.92819700000000005</v>
      </c>
      <c r="D104" s="2">
        <f t="shared" si="5"/>
        <v>57.968130015807887</v>
      </c>
      <c r="E104" s="2">
        <f t="shared" si="6"/>
        <v>3.6903657735237974</v>
      </c>
      <c r="F104" s="28">
        <f>IF(A104=aux!$B$2,$C$3/9.81,IF(A104=aux!$B$3,$C$3*(1+($F$3-1)*(B104-$J$2)/($J$3-$J$2))/9.81,IF(A104=aux!$B$4,$F$3*$C$3/9.81,"")))</f>
        <v>0.83650673648840723</v>
      </c>
      <c r="G104" s="28" t="str">
        <f>IF(A104=aux!$B$5,2*PI()/(981*B104)*J104,"")</f>
        <v/>
      </c>
      <c r="H104" s="28" t="str">
        <f>IF(OR(A104=aux!$B$6,A104=aux!$B$7,A104=aux!$B$8),(2*PI()/B104)^2/981*N104,"")</f>
        <v/>
      </c>
      <c r="I104" s="28">
        <f>IF(OR(A104=aux!$B$2,A104=aux!$B$3,A104=aux!$B$4),981*B104/(2*PI())*F104,"")</f>
        <v>52.241853033202148</v>
      </c>
      <c r="J104" s="28" t="str">
        <f>IF(A104=aux!$B$5,100*$F$4*$C$4,"")</f>
        <v/>
      </c>
      <c r="K104" s="28" t="str">
        <f>IF(OR(A104=aux!$B$6,A104=aux!$B$7,A104=aux!$B$8),(2*PI()/B104)*N104,"")</f>
        <v/>
      </c>
      <c r="L104" s="28">
        <f>IF(OR(A104=aux!$B$2,A104=aux!$B$3,A104=aux!$B$4),981*(B104/(2*PI()))^2*F104,"")</f>
        <v>3.3258196586057789</v>
      </c>
      <c r="M104" s="28" t="str">
        <f>IF(A104=aux!$B$5,B104/(2*PI())*J104,"")</f>
        <v/>
      </c>
      <c r="N104" s="28" t="str">
        <f>IF(A104=aux!$B$6,100*$F$5*$C$5,IF(A104=aux!$B$7,100*$C$5*($F$5-($F$5-1)*(B104-$J$6)/($J$7-$J$6)),IF(A104=aux!$B$8,100*$C$5,"")))</f>
        <v/>
      </c>
      <c r="O104" s="26">
        <f t="shared" si="7"/>
        <v>0.83650673648840723</v>
      </c>
      <c r="P104" s="26">
        <f t="shared" si="8"/>
        <v>52.241853033202148</v>
      </c>
      <c r="Q104" s="26">
        <f t="shared" si="9"/>
        <v>3.3258196586057789</v>
      </c>
    </row>
    <row r="105" spans="1:17" x14ac:dyDescent="0.25">
      <c r="A105" s="1" t="str">
        <f>IF(B105="","",IF(B105&lt;$J$2,aux!$B$2,IF(B105&lt;$J$3,aux!$B$3,IF(B105&lt;$J$4,aux!$B$4,IF(B105&lt;$J$5,aux!$B$5,IF(B105&lt;$J$6,aux!$B$6,IF(B105&lt;$J$7,aux!$B$7,aux!$B$8)))))))</f>
        <v>III</v>
      </c>
      <c r="B105" s="3">
        <v>0.41699999999999998</v>
      </c>
      <c r="C105" s="4">
        <v>0.952596</v>
      </c>
      <c r="D105" s="2">
        <f t="shared" si="5"/>
        <v>62.020312125240018</v>
      </c>
      <c r="E105" s="2">
        <f t="shared" si="6"/>
        <v>4.1161399659298441</v>
      </c>
      <c r="F105" s="28">
        <f>IF(A105=aux!$B$2,$C$3/9.81,IF(A105=aux!$B$3,$C$3*(1+($F$3-1)*(B105-$J$2)/($J$3-$J$2))/9.81,IF(A105=aux!$B$4,$F$3*$C$3/9.81,"")))</f>
        <v>0.83650673648840723</v>
      </c>
      <c r="G105" s="28" t="str">
        <f>IF(A105=aux!$B$5,2*PI()/(981*B105)*J105,"")</f>
        <v/>
      </c>
      <c r="H105" s="28" t="str">
        <f>IF(OR(A105=aux!$B$6,A105=aux!$B$7,A105=aux!$B$8),(2*PI()/B105)^2/981*N105,"")</f>
        <v/>
      </c>
      <c r="I105" s="28">
        <f>IF(OR(A105=aux!$B$2,A105=aux!$B$3,A105=aux!$B$4),981*B105/(2*PI())*F105,"")</f>
        <v>54.462131787113236</v>
      </c>
      <c r="J105" s="28" t="str">
        <f>IF(A105=aux!$B$5,100*$F$4*$C$4,"")</f>
        <v/>
      </c>
      <c r="K105" s="28" t="str">
        <f>IF(OR(A105=aux!$B$6,A105=aux!$B$7,A105=aux!$B$8),(2*PI()/B105)*N105,"")</f>
        <v/>
      </c>
      <c r="L105" s="28">
        <f>IF(OR(A105=aux!$B$2,A105=aux!$B$3,A105=aux!$B$4),981*(B105/(2*PI()))^2*F105,"")</f>
        <v>3.6145215913456261</v>
      </c>
      <c r="M105" s="28" t="str">
        <f>IF(A105=aux!$B$5,B105/(2*PI())*J105,"")</f>
        <v/>
      </c>
      <c r="N105" s="28" t="str">
        <f>IF(A105=aux!$B$6,100*$F$5*$C$5,IF(A105=aux!$B$7,100*$C$5*($F$5-($F$5-1)*(B105-$J$6)/($J$7-$J$6)),IF(A105=aux!$B$8,100*$C$5,"")))</f>
        <v/>
      </c>
      <c r="O105" s="26">
        <f t="shared" si="7"/>
        <v>0.83650673648840723</v>
      </c>
      <c r="P105" s="26">
        <f t="shared" si="8"/>
        <v>54.462131787113236</v>
      </c>
      <c r="Q105" s="26">
        <f t="shared" si="9"/>
        <v>3.6145215913456261</v>
      </c>
    </row>
    <row r="106" spans="1:17" x14ac:dyDescent="0.25">
      <c r="A106" s="1" t="str">
        <f>IF(B106="","",IF(B106&lt;$J$2,aux!$B$2,IF(B106&lt;$J$3,aux!$B$3,IF(B106&lt;$J$4,aux!$B$4,IF(B106&lt;$J$5,aux!$B$5,IF(B106&lt;$J$6,aux!$B$6,IF(B106&lt;$J$7,aux!$B$7,aux!$B$8)))))))</f>
        <v>III</v>
      </c>
      <c r="B106" s="3">
        <v>0.435</v>
      </c>
      <c r="C106" s="4">
        <v>0.95281499999999997</v>
      </c>
      <c r="D106" s="2">
        <f t="shared" si="5"/>
        <v>64.71232172006647</v>
      </c>
      <c r="E106" s="2">
        <f t="shared" si="6"/>
        <v>4.4801893581051955</v>
      </c>
      <c r="F106" s="28">
        <f>IF(A106=aux!$B$2,$C$3/9.81,IF(A106=aux!$B$3,$C$3*(1+($F$3-1)*(B106-$J$2)/($J$3-$J$2))/9.81,IF(A106=aux!$B$4,$F$3*$C$3/9.81,"")))</f>
        <v>0.83650673648840723</v>
      </c>
      <c r="G106" s="28" t="str">
        <f>IF(A106=aux!$B$5,2*PI()/(981*B106)*J106,"")</f>
        <v/>
      </c>
      <c r="H106" s="28" t="str">
        <f>IF(OR(A106=aux!$B$6,A106=aux!$B$7,A106=aux!$B$8),(2*PI()/B106)^2/981*N106,"")</f>
        <v/>
      </c>
      <c r="I106" s="28">
        <f>IF(OR(A106=aux!$B$2,A106=aux!$B$3,A106=aux!$B$4),981*B106/(2*PI())*F106,"")</f>
        <v>56.813015173607333</v>
      </c>
      <c r="J106" s="28" t="str">
        <f>IF(A106=aux!$B$5,100*$F$4*$C$4,"")</f>
        <v/>
      </c>
      <c r="K106" s="28" t="str">
        <f>IF(OR(A106=aux!$B$6,A106=aux!$B$7,A106=aux!$B$8),(2*PI()/B106)*N106,"")</f>
        <v/>
      </c>
      <c r="L106" s="28">
        <f>IF(OR(A106=aux!$B$2,A106=aux!$B$3,A106=aux!$B$4),981*(B106/(2*PI()))^2*F106,"")</f>
        <v>3.9333014056229905</v>
      </c>
      <c r="M106" s="28" t="str">
        <f>IF(A106=aux!$B$5,B106/(2*PI())*J106,"")</f>
        <v/>
      </c>
      <c r="N106" s="28" t="str">
        <f>IF(A106=aux!$B$6,100*$F$5*$C$5,IF(A106=aux!$B$7,100*$C$5*($F$5-($F$5-1)*(B106-$J$6)/($J$7-$J$6)),IF(A106=aux!$B$8,100*$C$5,"")))</f>
        <v/>
      </c>
      <c r="O106" s="26">
        <f t="shared" si="7"/>
        <v>0.83650673648840723</v>
      </c>
      <c r="P106" s="26">
        <f t="shared" si="8"/>
        <v>56.813015173607333</v>
      </c>
      <c r="Q106" s="26">
        <f t="shared" si="9"/>
        <v>3.9333014056229905</v>
      </c>
    </row>
    <row r="107" spans="1:17" x14ac:dyDescent="0.25">
      <c r="A107" s="1" t="str">
        <f>IF(B107="","",IF(B107&lt;$J$2,aux!$B$2,IF(B107&lt;$J$3,aux!$B$3,IF(B107&lt;$J$4,aux!$B$4,IF(B107&lt;$J$5,aux!$B$5,IF(B107&lt;$J$6,aux!$B$6,IF(B107&lt;$J$7,aux!$B$7,aux!$B$8)))))))</f>
        <v>IV</v>
      </c>
      <c r="B107" s="3">
        <v>0.45500000000000002</v>
      </c>
      <c r="C107" s="4">
        <v>0.93000499999999997</v>
      </c>
      <c r="D107" s="2">
        <f t="shared" si="5"/>
        <v>66.067187498141266</v>
      </c>
      <c r="E107" s="2">
        <f t="shared" si="6"/>
        <v>4.7842883572612553</v>
      </c>
      <c r="F107" s="28" t="str">
        <f>IF(A107=aux!$B$2,$C$3/9.81,IF(A107=aux!$B$3,$C$3*(1+($F$3-1)*(B107-$J$2)/($J$3-$J$2))/9.81,IF(A107=aux!$B$4,$F$3*$C$3/9.81,"")))</f>
        <v/>
      </c>
      <c r="G107" s="28">
        <f>IF(A107=aux!$B$5,2*PI()/(981*B107)*J107,"")</f>
        <v>0.8200979718670347</v>
      </c>
      <c r="H107" s="28" t="str">
        <f>IF(OR(A107=aux!$B$6,A107=aux!$B$7,A107=aux!$B$8),(2*PI()/B107)^2/981*N107,"")</f>
        <v/>
      </c>
      <c r="I107" s="28" t="str">
        <f>IF(OR(A107=aux!$B$2,A107=aux!$B$3,A107=aux!$B$4),981*B107/(2*PI())*F107,"")</f>
        <v/>
      </c>
      <c r="J107" s="28">
        <f>IF(A107=aux!$B$5,100*$F$4*$C$4,"")</f>
        <v>58.259435674200418</v>
      </c>
      <c r="K107" s="28" t="str">
        <f>IF(OR(A107=aux!$B$6,A107=aux!$B$7,A107=aux!$B$8),(2*PI()/B107)*N107,"")</f>
        <v/>
      </c>
      <c r="L107" s="28" t="str">
        <f>IF(OR(A107=aux!$B$2,A107=aux!$B$3,A107=aux!$B$4),981*(B107/(2*PI()))^2*F107,"")</f>
        <v/>
      </c>
      <c r="M107" s="28">
        <f>IF(A107=aux!$B$5,B107/(2*PI())*J107,"")</f>
        <v>4.2188861120284544</v>
      </c>
      <c r="N107" s="28" t="str">
        <f>IF(A107=aux!$B$6,100*$F$5*$C$5,IF(A107=aux!$B$7,100*$C$5*($F$5-($F$5-1)*(B107-$J$6)/($J$7-$J$6)),IF(A107=aux!$B$8,100*$C$5,"")))</f>
        <v/>
      </c>
      <c r="O107" s="26">
        <f t="shared" si="7"/>
        <v>0.8200979718670347</v>
      </c>
      <c r="P107" s="26">
        <f t="shared" si="8"/>
        <v>58.259435674200418</v>
      </c>
      <c r="Q107" s="26">
        <f t="shared" si="9"/>
        <v>4.2188861120284544</v>
      </c>
    </row>
    <row r="108" spans="1:17" x14ac:dyDescent="0.25">
      <c r="A108" s="1" t="str">
        <f>IF(B108="","",IF(B108&lt;$J$2,aux!$B$2,IF(B108&lt;$J$3,aux!$B$3,IF(B108&lt;$J$4,aux!$B$4,IF(B108&lt;$J$5,aux!$B$5,IF(B108&lt;$J$6,aux!$B$6,IF(B108&lt;$J$7,aux!$B$7,aux!$B$8)))))))</f>
        <v>IV</v>
      </c>
      <c r="B108" s="3">
        <v>0.4577</v>
      </c>
      <c r="C108" s="4">
        <v>0.88774500000000001</v>
      </c>
      <c r="D108" s="2">
        <f t="shared" si="5"/>
        <v>63.439285994164798</v>
      </c>
      <c r="E108" s="2">
        <f t="shared" si="6"/>
        <v>4.6212485833181747</v>
      </c>
      <c r="F108" s="28" t="str">
        <f>IF(A108=aux!$B$2,$C$3/9.81,IF(A108=aux!$B$3,$C$3*(1+($F$3-1)*(B108-$J$2)/($J$3-$J$2))/9.81,IF(A108=aux!$B$4,$F$3*$C$3/9.81,"")))</f>
        <v/>
      </c>
      <c r="G108" s="28">
        <f>IF(A108=aux!$B$5,2*PI()/(981*B108)*J108,"")</f>
        <v>0.8152601642986691</v>
      </c>
      <c r="H108" s="28" t="str">
        <f>IF(OR(A108=aux!$B$6,A108=aux!$B$7,A108=aux!$B$8),(2*PI()/B108)^2/981*N108,"")</f>
        <v/>
      </c>
      <c r="I108" s="28" t="str">
        <f>IF(OR(A108=aux!$B$2,A108=aux!$B$3,A108=aux!$B$4),981*B108/(2*PI())*F108,"")</f>
        <v/>
      </c>
      <c r="J108" s="28">
        <f>IF(A108=aux!$B$5,100*$F$4*$C$4,"")</f>
        <v>58.259435674200418</v>
      </c>
      <c r="K108" s="28" t="str">
        <f>IF(OR(A108=aux!$B$6,A108=aux!$B$7,A108=aux!$B$8),(2*PI()/B108)*N108,"")</f>
        <v/>
      </c>
      <c r="L108" s="28" t="str">
        <f>IF(OR(A108=aux!$B$2,A108=aux!$B$3,A108=aux!$B$4),981*(B108/(2*PI()))^2*F108,"")</f>
        <v/>
      </c>
      <c r="M108" s="28">
        <f>IF(A108=aux!$B$5,B108/(2*PI())*J108,"")</f>
        <v>4.2439212603855454</v>
      </c>
      <c r="N108" s="28" t="str">
        <f>IF(A108=aux!$B$6,100*$F$5*$C$5,IF(A108=aux!$B$7,100*$C$5*($F$5-($F$5-1)*(B108-$J$6)/($J$7-$J$6)),IF(A108=aux!$B$8,100*$C$5,"")))</f>
        <v/>
      </c>
      <c r="O108" s="26">
        <f t="shared" si="7"/>
        <v>0.8152601642986691</v>
      </c>
      <c r="P108" s="26">
        <f t="shared" si="8"/>
        <v>58.259435674200418</v>
      </c>
      <c r="Q108" s="26">
        <f t="shared" si="9"/>
        <v>4.2439212603855454</v>
      </c>
    </row>
    <row r="109" spans="1:17" x14ac:dyDescent="0.25">
      <c r="A109" s="1" t="str">
        <f>IF(B109="","",IF(B109&lt;$J$2,aux!$B$2,IF(B109&lt;$J$3,aux!$B$3,IF(B109&lt;$J$4,aux!$B$4,IF(B109&lt;$J$5,aux!$B$5,IF(B109&lt;$J$6,aux!$B$6,IF(B109&lt;$J$7,aux!$B$7,aux!$B$8)))))))</f>
        <v>IV</v>
      </c>
      <c r="B109" s="3">
        <v>0.5</v>
      </c>
      <c r="C109" s="4">
        <v>0.84348500000000004</v>
      </c>
      <c r="D109" s="2">
        <f t="shared" si="5"/>
        <v>65.847077918781935</v>
      </c>
      <c r="E109" s="2">
        <f t="shared" si="6"/>
        <v>5.2399439694656689</v>
      </c>
      <c r="F109" s="28" t="str">
        <f>IF(A109=aux!$B$2,$C$3/9.81,IF(A109=aux!$B$3,$C$3*(1+($F$3-1)*(B109-$J$2)/($J$3-$J$2))/9.81,IF(A109=aux!$B$4,$F$3*$C$3/9.81,"")))</f>
        <v/>
      </c>
      <c r="G109" s="28">
        <f>IF(A109=aux!$B$5,2*PI()/(981*B109)*J109,"")</f>
        <v>0.74628915439900168</v>
      </c>
      <c r="H109" s="28" t="str">
        <f>IF(OR(A109=aux!$B$6,A109=aux!$B$7,A109=aux!$B$8),(2*PI()/B109)^2/981*N109,"")</f>
        <v/>
      </c>
      <c r="I109" s="28" t="str">
        <f>IF(OR(A109=aux!$B$2,A109=aux!$B$3,A109=aux!$B$4),981*B109/(2*PI())*F109,"")</f>
        <v/>
      </c>
      <c r="J109" s="28">
        <f>IF(A109=aux!$B$5,100*$F$4*$C$4,"")</f>
        <v>58.259435674200418</v>
      </c>
      <c r="K109" s="28" t="str">
        <f>IF(OR(A109=aux!$B$6,A109=aux!$B$7,A109=aux!$B$8),(2*PI()/B109)*N109,"")</f>
        <v/>
      </c>
      <c r="L109" s="28" t="str">
        <f>IF(OR(A109=aux!$B$2,A109=aux!$B$3,A109=aux!$B$4),981*(B109/(2*PI()))^2*F109,"")</f>
        <v/>
      </c>
      <c r="M109" s="28">
        <f>IF(A109=aux!$B$5,B109/(2*PI())*J109,"")</f>
        <v>4.6361385846466527</v>
      </c>
      <c r="N109" s="28" t="str">
        <f>IF(A109=aux!$B$6,100*$F$5*$C$5,IF(A109=aux!$B$7,100*$C$5*($F$5-($F$5-1)*(B109-$J$6)/($J$7-$J$6)),IF(A109=aux!$B$8,100*$C$5,"")))</f>
        <v/>
      </c>
      <c r="O109" s="26">
        <f t="shared" si="7"/>
        <v>0.74628915439900168</v>
      </c>
      <c r="P109" s="26">
        <f t="shared" si="8"/>
        <v>58.259435674200418</v>
      </c>
      <c r="Q109" s="26">
        <f t="shared" si="9"/>
        <v>4.6361385846466527</v>
      </c>
    </row>
    <row r="110" spans="1:17" x14ac:dyDescent="0.25">
      <c r="A110" s="1" t="str">
        <f>IF(B110="","",IF(B110&lt;$J$2,aux!$B$2,IF(B110&lt;$J$3,aux!$B$3,IF(B110&lt;$J$4,aux!$B$4,IF(B110&lt;$J$5,aux!$B$5,IF(B110&lt;$J$6,aux!$B$6,IF(B110&lt;$J$7,aux!$B$7,aux!$B$8)))))))</f>
        <v>IV</v>
      </c>
      <c r="B110" s="3">
        <v>0.52600000000000002</v>
      </c>
      <c r="C110" s="4">
        <v>0.80691500000000005</v>
      </c>
      <c r="D110" s="2">
        <f t="shared" si="5"/>
        <v>66.26781817404374</v>
      </c>
      <c r="E110" s="2">
        <f t="shared" si="6"/>
        <v>5.5476435367451638</v>
      </c>
      <c r="F110" s="28" t="str">
        <f>IF(A110=aux!$B$2,$C$3/9.81,IF(A110=aux!$B$3,$C$3*(1+($F$3-1)*(B110-$J$2)/($J$3-$J$2))/9.81,IF(A110=aux!$B$4,$F$3*$C$3/9.81,"")))</f>
        <v/>
      </c>
      <c r="G110" s="28">
        <f>IF(A110=aux!$B$5,2*PI()/(981*B110)*J110,"")</f>
        <v>0.7094003368811802</v>
      </c>
      <c r="H110" s="28" t="str">
        <f>IF(OR(A110=aux!$B$6,A110=aux!$B$7,A110=aux!$B$8),(2*PI()/B110)^2/981*N110,"")</f>
        <v/>
      </c>
      <c r="I110" s="28" t="str">
        <f>IF(OR(A110=aux!$B$2,A110=aux!$B$3,A110=aux!$B$4),981*B110/(2*PI())*F110,"")</f>
        <v/>
      </c>
      <c r="J110" s="28">
        <f>IF(A110=aux!$B$5,100*$F$4*$C$4,"")</f>
        <v>58.259435674200418</v>
      </c>
      <c r="K110" s="28" t="str">
        <f>IF(OR(A110=aux!$B$6,A110=aux!$B$7,A110=aux!$B$8),(2*PI()/B110)*N110,"")</f>
        <v/>
      </c>
      <c r="L110" s="28" t="str">
        <f>IF(OR(A110=aux!$B$2,A110=aux!$B$3,A110=aux!$B$4),981*(B110/(2*PI()))^2*F110,"")</f>
        <v/>
      </c>
      <c r="M110" s="28">
        <f>IF(A110=aux!$B$5,B110/(2*PI())*J110,"")</f>
        <v>4.8772177910482784</v>
      </c>
      <c r="N110" s="28" t="str">
        <f>IF(A110=aux!$B$6,100*$F$5*$C$5,IF(A110=aux!$B$7,100*$C$5*($F$5-($F$5-1)*(B110-$J$6)/($J$7-$J$6)),IF(A110=aux!$B$8,100*$C$5,"")))</f>
        <v/>
      </c>
      <c r="O110" s="26">
        <f t="shared" si="7"/>
        <v>0.7094003368811802</v>
      </c>
      <c r="P110" s="26">
        <f t="shared" si="8"/>
        <v>58.259435674200418</v>
      </c>
      <c r="Q110" s="26">
        <f t="shared" si="9"/>
        <v>4.8772177910482784</v>
      </c>
    </row>
    <row r="111" spans="1:17" x14ac:dyDescent="0.25">
      <c r="A111" s="1" t="str">
        <f>IF(B111="","",IF(B111&lt;$J$2,aux!$B$2,IF(B111&lt;$J$3,aux!$B$3,IF(B111&lt;$J$4,aux!$B$4,IF(B111&lt;$J$5,aux!$B$5,IF(B111&lt;$J$6,aux!$B$6,IF(B111&lt;$J$7,aux!$B$7,aux!$B$8)))))))</f>
        <v>IV</v>
      </c>
      <c r="B111" s="3">
        <v>0.55600000000000005</v>
      </c>
      <c r="C111" s="4">
        <v>0.75476100000000002</v>
      </c>
      <c r="D111" s="2">
        <f t="shared" si="5"/>
        <v>65.519923521210501</v>
      </c>
      <c r="E111" s="2">
        <f t="shared" si="6"/>
        <v>5.797867752868398</v>
      </c>
      <c r="F111" s="28" t="str">
        <f>IF(A111=aux!$B$2,$C$3/9.81,IF(A111=aux!$B$3,$C$3*(1+($F$3-1)*(B111-$J$2)/($J$3-$J$2))/9.81,IF(A111=aux!$B$4,$F$3*$C$3/9.81,"")))</f>
        <v/>
      </c>
      <c r="G111" s="28">
        <f>IF(A111=aux!$B$5,2*PI()/(981*B111)*J111,"")</f>
        <v>0.67112334028687193</v>
      </c>
      <c r="H111" s="28" t="str">
        <f>IF(OR(A111=aux!$B$6,A111=aux!$B$7,A111=aux!$B$8),(2*PI()/B111)^2/981*N111,"")</f>
        <v/>
      </c>
      <c r="I111" s="28" t="str">
        <f>IF(OR(A111=aux!$B$2,A111=aux!$B$3,A111=aux!$B$4),981*B111/(2*PI())*F111,"")</f>
        <v/>
      </c>
      <c r="J111" s="28">
        <f>IF(A111=aux!$B$5,100*$F$4*$C$4,"")</f>
        <v>58.259435674200418</v>
      </c>
      <c r="K111" s="28" t="str">
        <f>IF(OR(A111=aux!$B$6,A111=aux!$B$7,A111=aux!$B$8),(2*PI()/B111)*N111,"")</f>
        <v/>
      </c>
      <c r="L111" s="28" t="str">
        <f>IF(OR(A111=aux!$B$2,A111=aux!$B$3,A111=aux!$B$4),981*(B111/(2*PI()))^2*F111,"")</f>
        <v/>
      </c>
      <c r="M111" s="28">
        <f>IF(A111=aux!$B$5,B111/(2*PI())*J111,"")</f>
        <v>5.1553861061270778</v>
      </c>
      <c r="N111" s="28" t="str">
        <f>IF(A111=aux!$B$6,100*$F$5*$C$5,IF(A111=aux!$B$7,100*$C$5*($F$5-($F$5-1)*(B111-$J$6)/($J$7-$J$6)),IF(A111=aux!$B$8,100*$C$5,"")))</f>
        <v/>
      </c>
      <c r="O111" s="26">
        <f t="shared" si="7"/>
        <v>0.67112334028687193</v>
      </c>
      <c r="P111" s="26">
        <f t="shared" si="8"/>
        <v>58.259435674200418</v>
      </c>
      <c r="Q111" s="26">
        <f t="shared" si="9"/>
        <v>5.1553861061270778</v>
      </c>
    </row>
    <row r="112" spans="1:17" x14ac:dyDescent="0.25">
      <c r="A112" s="1" t="str">
        <f>IF(B112="","",IF(B112&lt;$J$2,aux!$B$2,IF(B112&lt;$J$3,aux!$B$3,IF(B112&lt;$J$4,aux!$B$4,IF(B112&lt;$J$5,aux!$B$5,IF(B112&lt;$J$6,aux!$B$6,IF(B112&lt;$J$7,aux!$B$7,aux!$B$8)))))))</f>
        <v>IV</v>
      </c>
      <c r="B112" s="3">
        <v>0.58799999999999997</v>
      </c>
      <c r="C112" s="4">
        <v>0.69319799999999998</v>
      </c>
      <c r="D112" s="2">
        <f t="shared" si="5"/>
        <v>63.639061462519315</v>
      </c>
      <c r="E112" s="2">
        <f t="shared" si="6"/>
        <v>5.9555410688274666</v>
      </c>
      <c r="F112" s="28" t="str">
        <f>IF(A112=aux!$B$2,$C$3/9.81,IF(A112=aux!$B$3,$C$3*(1+($F$3-1)*(B112-$J$2)/($J$3-$J$2))/9.81,IF(A112=aux!$B$4,$F$3*$C$3/9.81,"")))</f>
        <v/>
      </c>
      <c r="G112" s="28">
        <f>IF(A112=aux!$B$5,2*PI()/(981*B112)*J112,"")</f>
        <v>0.6345996210875865</v>
      </c>
      <c r="H112" s="28" t="str">
        <f>IF(OR(A112=aux!$B$6,A112=aux!$B$7,A112=aux!$B$8),(2*PI()/B112)^2/981*N112,"")</f>
        <v/>
      </c>
      <c r="I112" s="28" t="str">
        <f>IF(OR(A112=aux!$B$2,A112=aux!$B$3,A112=aux!$B$4),981*B112/(2*PI())*F112,"")</f>
        <v/>
      </c>
      <c r="J112" s="28">
        <f>IF(A112=aux!$B$5,100*$F$4*$C$4,"")</f>
        <v>58.259435674200418</v>
      </c>
      <c r="K112" s="28" t="str">
        <f>IF(OR(A112=aux!$B$6,A112=aux!$B$7,A112=aux!$B$8),(2*PI()/B112)*N112,"")</f>
        <v/>
      </c>
      <c r="L112" s="28" t="str">
        <f>IF(OR(A112=aux!$B$2,A112=aux!$B$3,A112=aux!$B$4),981*(B112/(2*PI()))^2*F112,"")</f>
        <v/>
      </c>
      <c r="M112" s="28">
        <f>IF(A112=aux!$B$5,B112/(2*PI())*J112,"")</f>
        <v>5.4520989755444624</v>
      </c>
      <c r="N112" s="28" t="str">
        <f>IF(A112=aux!$B$6,100*$F$5*$C$5,IF(A112=aux!$B$7,100*$C$5*($F$5-($F$5-1)*(B112-$J$6)/($J$7-$J$6)),IF(A112=aux!$B$8,100*$C$5,"")))</f>
        <v/>
      </c>
      <c r="O112" s="26">
        <f t="shared" si="7"/>
        <v>0.6345996210875865</v>
      </c>
      <c r="P112" s="26">
        <f t="shared" si="8"/>
        <v>58.259435674200418</v>
      </c>
      <c r="Q112" s="26">
        <f t="shared" si="9"/>
        <v>5.4520989755444624</v>
      </c>
    </row>
    <row r="113" spans="1:17" x14ac:dyDescent="0.25">
      <c r="A113" s="1" t="str">
        <f>IF(B113="","",IF(B113&lt;$J$2,aux!$B$2,IF(B113&lt;$J$3,aux!$B$3,IF(B113&lt;$J$4,aux!$B$4,IF(B113&lt;$J$5,aux!$B$5,IF(B113&lt;$J$6,aux!$B$6,IF(B113&lt;$J$7,aux!$B$7,aux!$B$8)))))))</f>
        <v>IV</v>
      </c>
      <c r="B113" s="3">
        <v>0.625</v>
      </c>
      <c r="C113" s="4">
        <v>0.621062</v>
      </c>
      <c r="D113" s="2">
        <f t="shared" si="5"/>
        <v>60.604394130296541</v>
      </c>
      <c r="E113" s="2">
        <f t="shared" si="6"/>
        <v>6.0284305618288405</v>
      </c>
      <c r="F113" s="28" t="str">
        <f>IF(A113=aux!$B$2,$C$3/9.81,IF(A113=aux!$B$3,$C$3*(1+($F$3-1)*(B113-$J$2)/($J$3-$J$2))/9.81,IF(A113=aux!$B$4,$F$3*$C$3/9.81,"")))</f>
        <v/>
      </c>
      <c r="G113" s="28">
        <f>IF(A113=aux!$B$5,2*PI()/(981*B113)*J113,"")</f>
        <v>0.5970313235192013</v>
      </c>
      <c r="H113" s="28" t="str">
        <f>IF(OR(A113=aux!$B$6,A113=aux!$B$7,A113=aux!$B$8),(2*PI()/B113)^2/981*N113,"")</f>
        <v/>
      </c>
      <c r="I113" s="28" t="str">
        <f>IF(OR(A113=aux!$B$2,A113=aux!$B$3,A113=aux!$B$4),981*B113/(2*PI())*F113,"")</f>
        <v/>
      </c>
      <c r="J113" s="28">
        <f>IF(A113=aux!$B$5,100*$F$4*$C$4,"")</f>
        <v>58.259435674200418</v>
      </c>
      <c r="K113" s="28" t="str">
        <f>IF(OR(A113=aux!$B$6,A113=aux!$B$7,A113=aux!$B$8),(2*PI()/B113)*N113,"")</f>
        <v/>
      </c>
      <c r="L113" s="28" t="str">
        <f>IF(OR(A113=aux!$B$2,A113=aux!$B$3,A113=aux!$B$4),981*(B113/(2*PI()))^2*F113,"")</f>
        <v/>
      </c>
      <c r="M113" s="28">
        <f>IF(A113=aux!$B$5,B113/(2*PI())*J113,"")</f>
        <v>5.7951732308083157</v>
      </c>
      <c r="N113" s="28" t="str">
        <f>IF(A113=aux!$B$6,100*$F$5*$C$5,IF(A113=aux!$B$7,100*$C$5*($F$5-($F$5-1)*(B113-$J$6)/($J$7-$J$6)),IF(A113=aux!$B$8,100*$C$5,"")))</f>
        <v/>
      </c>
      <c r="O113" s="26">
        <f t="shared" si="7"/>
        <v>0.5970313235192013</v>
      </c>
      <c r="P113" s="26">
        <f t="shared" si="8"/>
        <v>58.259435674200418</v>
      </c>
      <c r="Q113" s="26">
        <f t="shared" si="9"/>
        <v>5.7951732308083157</v>
      </c>
    </row>
    <row r="114" spans="1:17" x14ac:dyDescent="0.25">
      <c r="A114" s="1" t="str">
        <f>IF(B114="","",IF(B114&lt;$J$2,aux!$B$2,IF(B114&lt;$J$3,aux!$B$3,IF(B114&lt;$J$4,aux!$B$4,IF(B114&lt;$J$5,aux!$B$5,IF(B114&lt;$J$6,aux!$B$6,IF(B114&lt;$J$7,aux!$B$7,aux!$B$8)))))))</f>
        <v>IV</v>
      </c>
      <c r="B114" s="3">
        <v>0.69640000000000002</v>
      </c>
      <c r="C114" s="4">
        <v>0.54417199999999999</v>
      </c>
      <c r="D114" s="2">
        <f t="shared" si="5"/>
        <v>59.167619032340326</v>
      </c>
      <c r="E114" s="2">
        <f t="shared" si="6"/>
        <v>6.5578727794386369</v>
      </c>
      <c r="F114" s="28" t="str">
        <f>IF(A114=aux!$B$2,$C$3/9.81,IF(A114=aux!$B$3,$C$3*(1+($F$3-1)*(B114-$J$2)/($J$3-$J$2))/9.81,IF(A114=aux!$B$4,$F$3*$C$3/9.81,"")))</f>
        <v/>
      </c>
      <c r="G114" s="28">
        <f>IF(A114=aux!$B$5,2*PI()/(981*B114)*J114,"")</f>
        <v>0.53581932395103504</v>
      </c>
      <c r="H114" s="28" t="str">
        <f>IF(OR(A114=aux!$B$6,A114=aux!$B$7,A114=aux!$B$8),(2*PI()/B114)^2/981*N114,"")</f>
        <v/>
      </c>
      <c r="I114" s="28" t="str">
        <f>IF(OR(A114=aux!$B$2,A114=aux!$B$3,A114=aux!$B$4),981*B114/(2*PI())*F114,"")</f>
        <v/>
      </c>
      <c r="J114" s="28">
        <f>IF(A114=aux!$B$5,100*$F$4*$C$4,"")</f>
        <v>58.259435674200418</v>
      </c>
      <c r="K114" s="28" t="str">
        <f>IF(OR(A114=aux!$B$6,A114=aux!$B$7,A114=aux!$B$8),(2*PI()/B114)*N114,"")</f>
        <v/>
      </c>
      <c r="L114" s="28" t="str">
        <f>IF(OR(A114=aux!$B$2,A114=aux!$B$3,A114=aux!$B$4),981*(B114/(2*PI()))^2*F114,"")</f>
        <v/>
      </c>
      <c r="M114" s="28">
        <f>IF(A114=aux!$B$5,B114/(2*PI())*J114,"")</f>
        <v>6.4572138206958574</v>
      </c>
      <c r="N114" s="28" t="str">
        <f>IF(A114=aux!$B$6,100*$F$5*$C$5,IF(A114=aux!$B$7,100*$C$5*($F$5-($F$5-1)*(B114-$J$6)/($J$7-$J$6)),IF(A114=aux!$B$8,100*$C$5,"")))</f>
        <v/>
      </c>
      <c r="O114" s="26">
        <f t="shared" si="7"/>
        <v>0.53581932395103504</v>
      </c>
      <c r="P114" s="26">
        <f t="shared" si="8"/>
        <v>58.259435674200418</v>
      </c>
      <c r="Q114" s="26">
        <f t="shared" si="9"/>
        <v>6.4572138206958574</v>
      </c>
    </row>
    <row r="115" spans="1:17" x14ac:dyDescent="0.25">
      <c r="A115" s="1" t="str">
        <f>IF(B115="","",IF(B115&lt;$J$2,aux!$B$2,IF(B115&lt;$J$3,aux!$B$3,IF(B115&lt;$J$4,aux!$B$4,IF(B115&lt;$J$5,aux!$B$5,IF(B115&lt;$J$6,aux!$B$6,IF(B115&lt;$J$7,aux!$B$7,aux!$B$8)))))))</f>
        <v>IV</v>
      </c>
      <c r="B115" s="3">
        <v>0.71399999999999997</v>
      </c>
      <c r="C115" s="4">
        <v>0.46920600000000001</v>
      </c>
      <c r="D115" s="2">
        <f t="shared" si="5"/>
        <v>52.305927540998205</v>
      </c>
      <c r="E115" s="2">
        <f t="shared" si="6"/>
        <v>5.9438693017056483</v>
      </c>
      <c r="F115" s="28" t="str">
        <f>IF(A115=aux!$B$2,$C$3/9.81,IF(A115=aux!$B$3,$C$3*(1+($F$3-1)*(B115-$J$2)/($J$3-$J$2))/9.81,IF(A115=aux!$B$4,$F$3*$C$3/9.81,"")))</f>
        <v/>
      </c>
      <c r="G115" s="28">
        <f>IF(A115=aux!$B$5,2*PI()/(981*B115)*J115,"")</f>
        <v>0.52261145266036535</v>
      </c>
      <c r="H115" s="28" t="str">
        <f>IF(OR(A115=aux!$B$6,A115=aux!$B$7,A115=aux!$B$8),(2*PI()/B115)^2/981*N115,"")</f>
        <v/>
      </c>
      <c r="I115" s="28" t="str">
        <f>IF(OR(A115=aux!$B$2,A115=aux!$B$3,A115=aux!$B$4),981*B115/(2*PI())*F115,"")</f>
        <v/>
      </c>
      <c r="J115" s="28">
        <f>IF(A115=aux!$B$5,100*$F$4*$C$4,"")</f>
        <v>58.259435674200418</v>
      </c>
      <c r="K115" s="28" t="str">
        <f>IF(OR(A115=aux!$B$6,A115=aux!$B$7,A115=aux!$B$8),(2*PI()/B115)*N115,"")</f>
        <v/>
      </c>
      <c r="L115" s="28" t="str">
        <f>IF(OR(A115=aux!$B$2,A115=aux!$B$3,A115=aux!$B$4),981*(B115/(2*PI()))^2*F115,"")</f>
        <v/>
      </c>
      <c r="M115" s="28">
        <f>IF(A115=aux!$B$5,B115/(2*PI())*J115,"")</f>
        <v>6.6204058988754193</v>
      </c>
      <c r="N115" s="28" t="str">
        <f>IF(A115=aux!$B$6,100*$F$5*$C$5,IF(A115=aux!$B$7,100*$C$5*($F$5-($F$5-1)*(B115-$J$6)/($J$7-$J$6)),IF(A115=aux!$B$8,100*$C$5,"")))</f>
        <v/>
      </c>
      <c r="O115" s="26">
        <f t="shared" si="7"/>
        <v>0.52261145266036535</v>
      </c>
      <c r="P115" s="26">
        <f t="shared" si="8"/>
        <v>58.259435674200418</v>
      </c>
      <c r="Q115" s="26">
        <f t="shared" si="9"/>
        <v>6.6204058988754193</v>
      </c>
    </row>
    <row r="116" spans="1:17" x14ac:dyDescent="0.25">
      <c r="A116" s="1" t="str">
        <f>IF(B116="","",IF(B116&lt;$J$2,aux!$B$2,IF(B116&lt;$J$3,aux!$B$3,IF(B116&lt;$J$4,aux!$B$4,IF(B116&lt;$J$5,aux!$B$5,IF(B116&lt;$J$6,aux!$B$6,IF(B116&lt;$J$7,aux!$B$7,aux!$B$8)))))))</f>
        <v>IV</v>
      </c>
      <c r="B116" s="3">
        <v>0.76900000000000002</v>
      </c>
      <c r="C116" s="4">
        <v>0.39726600000000001</v>
      </c>
      <c r="D116" s="2">
        <f t="shared" si="5"/>
        <v>47.697638350973143</v>
      </c>
      <c r="E116" s="2">
        <f t="shared" si="6"/>
        <v>5.8377211714551747</v>
      </c>
      <c r="F116" s="28" t="str">
        <f>IF(A116=aux!$B$2,$C$3/9.81,IF(A116=aux!$B$3,$C$3*(1+($F$3-1)*(B116-$J$2)/($J$3-$J$2))/9.81,IF(A116=aux!$B$4,$F$3*$C$3/9.81,"")))</f>
        <v/>
      </c>
      <c r="G116" s="28">
        <f>IF(A116=aux!$B$5,2*PI()/(981*B116)*J116,"")</f>
        <v>0.48523352041547563</v>
      </c>
      <c r="H116" s="28" t="str">
        <f>IF(OR(A116=aux!$B$6,A116=aux!$B$7,A116=aux!$B$8),(2*PI()/B116)^2/981*N116,"")</f>
        <v/>
      </c>
      <c r="I116" s="28" t="str">
        <f>IF(OR(A116=aux!$B$2,A116=aux!$B$3,A116=aux!$B$4),981*B116/(2*PI())*F116,"")</f>
        <v/>
      </c>
      <c r="J116" s="28">
        <f>IF(A116=aux!$B$5,100*$F$4*$C$4,"")</f>
        <v>58.259435674200418</v>
      </c>
      <c r="K116" s="28" t="str">
        <f>IF(OR(A116=aux!$B$6,A116=aux!$B$7,A116=aux!$B$8),(2*PI()/B116)*N116,"")</f>
        <v/>
      </c>
      <c r="L116" s="28" t="str">
        <f>IF(OR(A116=aux!$B$2,A116=aux!$B$3,A116=aux!$B$4),981*(B116/(2*PI()))^2*F116,"")</f>
        <v/>
      </c>
      <c r="M116" s="28">
        <f>IF(A116=aux!$B$5,B116/(2*PI())*J116,"")</f>
        <v>7.1303811431865523</v>
      </c>
      <c r="N116" s="28" t="str">
        <f>IF(A116=aux!$B$6,100*$F$5*$C$5,IF(A116=aux!$B$7,100*$C$5*($F$5-($F$5-1)*(B116-$J$6)/($J$7-$J$6)),IF(A116=aux!$B$8,100*$C$5,"")))</f>
        <v/>
      </c>
      <c r="O116" s="26">
        <f t="shared" si="7"/>
        <v>0.48523352041547563</v>
      </c>
      <c r="P116" s="26">
        <f t="shared" si="8"/>
        <v>58.259435674200418</v>
      </c>
      <c r="Q116" s="26">
        <f t="shared" si="9"/>
        <v>7.1303811431865523</v>
      </c>
    </row>
    <row r="117" spans="1:17" x14ac:dyDescent="0.25">
      <c r="A117" s="1" t="str">
        <f>IF(B117="","",IF(B117&lt;$J$2,aux!$B$2,IF(B117&lt;$J$3,aux!$B$3,IF(B117&lt;$J$4,aux!$B$4,IF(B117&lt;$J$5,aux!$B$5,IF(B117&lt;$J$6,aux!$B$6,IF(B117&lt;$J$7,aux!$B$7,aux!$B$8)))))))</f>
        <v>IV</v>
      </c>
      <c r="B117" s="3">
        <v>0.83299999999999996</v>
      </c>
      <c r="C117" s="4">
        <v>0.333345</v>
      </c>
      <c r="D117" s="2">
        <f t="shared" si="5"/>
        <v>43.353891436838097</v>
      </c>
      <c r="E117" s="2">
        <f t="shared" si="6"/>
        <v>5.7476884416603324</v>
      </c>
      <c r="F117" s="28" t="str">
        <f>IF(A117=aux!$B$2,$C$3/9.81,IF(A117=aux!$B$3,$C$3*(1+($F$3-1)*(B117-$J$2)/($J$3-$J$2))/9.81,IF(A117=aux!$B$4,$F$3*$C$3/9.81,"")))</f>
        <v/>
      </c>
      <c r="G117" s="28">
        <f>IF(A117=aux!$B$5,2*PI()/(981*B117)*J117,"")</f>
        <v>0.44795267370888453</v>
      </c>
      <c r="H117" s="28" t="str">
        <f>IF(OR(A117=aux!$B$6,A117=aux!$B$7,A117=aux!$B$8),(2*PI()/B117)^2/981*N117,"")</f>
        <v/>
      </c>
      <c r="I117" s="28" t="str">
        <f>IF(OR(A117=aux!$B$2,A117=aux!$B$3,A117=aux!$B$4),981*B117/(2*PI())*F117,"")</f>
        <v/>
      </c>
      <c r="J117" s="28">
        <f>IF(A117=aux!$B$5,100*$F$4*$C$4,"")</f>
        <v>58.259435674200418</v>
      </c>
      <c r="K117" s="28" t="str">
        <f>IF(OR(A117=aux!$B$6,A117=aux!$B$7,A117=aux!$B$8),(2*PI()/B117)*N117,"")</f>
        <v/>
      </c>
      <c r="L117" s="28" t="str">
        <f>IF(OR(A117=aux!$B$2,A117=aux!$B$3,A117=aux!$B$4),981*(B117/(2*PI()))^2*F117,"")</f>
        <v/>
      </c>
      <c r="M117" s="28">
        <f>IF(A117=aux!$B$5,B117/(2*PI())*J117,"")</f>
        <v>7.7238068820213233</v>
      </c>
      <c r="N117" s="28" t="str">
        <f>IF(A117=aux!$B$6,100*$F$5*$C$5,IF(A117=aux!$B$7,100*$C$5*($F$5-($F$5-1)*(B117-$J$6)/($J$7-$J$6)),IF(A117=aux!$B$8,100*$C$5,"")))</f>
        <v/>
      </c>
      <c r="O117" s="26">
        <f t="shared" si="7"/>
        <v>0.44795267370888453</v>
      </c>
      <c r="P117" s="26">
        <f t="shared" si="8"/>
        <v>58.259435674200418</v>
      </c>
      <c r="Q117" s="26">
        <f t="shared" si="9"/>
        <v>7.7238068820213233</v>
      </c>
    </row>
    <row r="118" spans="1:17" x14ac:dyDescent="0.25">
      <c r="A118" s="1" t="str">
        <f>IF(B118="","",IF(B118&lt;$J$2,aux!$B$2,IF(B118&lt;$J$3,aux!$B$3,IF(B118&lt;$J$4,aux!$B$4,IF(B118&lt;$J$5,aux!$B$5,IF(B118&lt;$J$6,aux!$B$6,IF(B118&lt;$J$7,aux!$B$7,aux!$B$8)))))))</f>
        <v>V</v>
      </c>
      <c r="B118" s="3">
        <v>0.9496</v>
      </c>
      <c r="C118" s="4">
        <v>0.27694000000000002</v>
      </c>
      <c r="D118" s="2">
        <f t="shared" si="5"/>
        <v>41.059677397896969</v>
      </c>
      <c r="E118" s="2">
        <f t="shared" si="6"/>
        <v>6.2054941484043269</v>
      </c>
      <c r="F118" s="28" t="str">
        <f>IF(A118=aux!$B$2,$C$3/9.81,IF(A118=aux!$B$3,$C$3*(1+($F$3-1)*(B118-$J$2)/($J$3-$J$2))/9.81,IF(A118=aux!$B$4,$F$3*$C$3/9.81,"")))</f>
        <v/>
      </c>
      <c r="G118" s="28" t="str">
        <f>IF(A118=aux!$B$5,2*PI()/(981*B118)*J118,"")</f>
        <v/>
      </c>
      <c r="H118" s="28">
        <f>IF(OR(A118=aux!$B$6,A118=aux!$B$7,A118=aux!$B$8),(2*PI()/B118)^2/981*N118,"")</f>
        <v>0.38895294812368891</v>
      </c>
      <c r="I118" s="28" t="str">
        <f>IF(OR(A118=aux!$B$2,A118=aux!$B$3,A118=aux!$B$4),981*B118/(2*PI())*F118,"")</f>
        <v/>
      </c>
      <c r="J118" s="28" t="str">
        <f>IF(A118=aux!$B$5,100*$F$4*$C$4,"")</f>
        <v/>
      </c>
      <c r="K118" s="28">
        <f>IF(OR(A118=aux!$B$6,A118=aux!$B$7,A118=aux!$B$8),(2*PI()/B118)*N118,"")</f>
        <v>57.666940755830232</v>
      </c>
      <c r="L118" s="28" t="str">
        <f>IF(OR(A118=aux!$B$2,A118=aux!$B$3,A118=aux!$B$4),981*(B118/(2*PI()))^2*F118,"")</f>
        <v/>
      </c>
      <c r="M118" s="28" t="str">
        <f>IF(A118=aux!$B$5,B118/(2*PI())*J118,"")</f>
        <v/>
      </c>
      <c r="N118" s="28">
        <f>IF(A118=aux!$B$6,100*$F$5*$C$5,IF(A118=aux!$B$7,100*$C$5*($F$5-($F$5-1)*(B118-$J$6)/($J$7-$J$6)),IF(A118=aux!$B$8,100*$C$5,"")))</f>
        <v>8.7154085490942563</v>
      </c>
      <c r="O118" s="26">
        <f t="shared" si="7"/>
        <v>0.38895294812368891</v>
      </c>
      <c r="P118" s="26">
        <f t="shared" si="8"/>
        <v>57.666940755830232</v>
      </c>
      <c r="Q118" s="26">
        <f t="shared" si="9"/>
        <v>8.7154085490942563</v>
      </c>
    </row>
    <row r="119" spans="1:17" x14ac:dyDescent="0.25">
      <c r="A119" s="1" t="str">
        <f>IF(B119="","",IF(B119&lt;$J$2,aux!$B$2,IF(B119&lt;$J$3,aux!$B$3,IF(B119&lt;$J$4,aux!$B$4,IF(B119&lt;$J$5,aux!$B$5,IF(B119&lt;$J$6,aux!$B$6,IF(B119&lt;$J$7,aux!$B$7,aux!$B$8)))))))</f>
        <v>V</v>
      </c>
      <c r="B119" s="3">
        <v>1</v>
      </c>
      <c r="C119" s="4">
        <v>0.23649400000000001</v>
      </c>
      <c r="D119" s="2">
        <f t="shared" si="5"/>
        <v>36.924044518454778</v>
      </c>
      <c r="E119" s="2">
        <f t="shared" si="6"/>
        <v>5.8766442040572811</v>
      </c>
      <c r="F119" s="28" t="str">
        <f>IF(A119=aux!$B$2,$C$3/9.81,IF(A119=aux!$B$3,$C$3*(1+($F$3-1)*(B119-$J$2)/($J$3-$J$2))/9.81,IF(A119=aux!$B$4,$F$3*$C$3/9.81,"")))</f>
        <v/>
      </c>
      <c r="G119" s="28" t="str">
        <f>IF(A119=aux!$B$5,2*PI()/(981*B119)*J119,"")</f>
        <v/>
      </c>
      <c r="H119" s="28">
        <f>IF(OR(A119=aux!$B$6,A119=aux!$B$7,A119=aux!$B$8),(2*PI()/B119)^2/981*N119,"")</f>
        <v>0.35073449367352699</v>
      </c>
      <c r="I119" s="28" t="str">
        <f>IF(OR(A119=aux!$B$2,A119=aux!$B$3,A119=aux!$B$4),981*B119/(2*PI())*F119,"")</f>
        <v/>
      </c>
      <c r="J119" s="28" t="str">
        <f>IF(A119=aux!$B$5,100*$F$4*$C$4,"")</f>
        <v/>
      </c>
      <c r="K119" s="28">
        <f>IF(OR(A119=aux!$B$6,A119=aux!$B$7,A119=aux!$B$8),(2*PI()/B119)*N119,"")</f>
        <v>54.760526941736387</v>
      </c>
      <c r="L119" s="28" t="str">
        <f>IF(OR(A119=aux!$B$2,A119=aux!$B$3,A119=aux!$B$4),981*(B119/(2*PI()))^2*F119,"")</f>
        <v/>
      </c>
      <c r="M119" s="28" t="str">
        <f>IF(A119=aux!$B$5,B119/(2*PI())*J119,"")</f>
        <v/>
      </c>
      <c r="N119" s="28">
        <f>IF(A119=aux!$B$6,100*$F$5*$C$5,IF(A119=aux!$B$7,100*$C$5*($F$5-($F$5-1)*(B119-$J$6)/($J$7-$J$6)),IF(A119=aux!$B$8,100*$C$5,"")))</f>
        <v>8.7154085490942563</v>
      </c>
      <c r="O119" s="26">
        <f t="shared" si="7"/>
        <v>0.35073449367352699</v>
      </c>
      <c r="P119" s="26">
        <f t="shared" si="8"/>
        <v>54.760526941736387</v>
      </c>
      <c r="Q119" s="26">
        <f t="shared" si="9"/>
        <v>8.7154085490942563</v>
      </c>
    </row>
    <row r="120" spans="1:17" x14ac:dyDescent="0.25">
      <c r="A120" s="1" t="str">
        <f>IF(B120="","",IF(B120&lt;$J$2,aux!$B$2,IF(B120&lt;$J$3,aux!$B$3,IF(B120&lt;$J$4,aux!$B$4,IF(B120&lt;$J$5,aux!$B$5,IF(B120&lt;$J$6,aux!$B$6,IF(B120&lt;$J$7,aux!$B$7,aux!$B$8)))))))</f>
        <v>V</v>
      </c>
      <c r="B120" s="3">
        <v>1.0523</v>
      </c>
      <c r="C120" s="4">
        <v>0.222161</v>
      </c>
      <c r="D120" s="2">
        <f t="shared" si="5"/>
        <v>36.500308156158134</v>
      </c>
      <c r="E120" s="2">
        <f t="shared" si="6"/>
        <v>6.1130258610765802</v>
      </c>
      <c r="F120" s="28" t="str">
        <f>IF(A120=aux!$B$2,$C$3/9.81,IF(A120=aux!$B$3,$C$3*(1+($F$3-1)*(B120-$J$2)/($J$3-$J$2))/9.81,IF(A120=aux!$B$4,$F$3*$C$3/9.81,"")))</f>
        <v/>
      </c>
      <c r="G120" s="28" t="str">
        <f>IF(A120=aux!$B$5,2*PI()/(981*B120)*J120,"")</f>
        <v/>
      </c>
      <c r="H120" s="28">
        <f>IF(OR(A120=aux!$B$6,A120=aux!$B$7,A120=aux!$B$8),(2*PI()/B120)^2/981*N120,"")</f>
        <v>0.31673739367010234</v>
      </c>
      <c r="I120" s="28" t="str">
        <f>IF(OR(A120=aux!$B$2,A120=aux!$B$3,A120=aux!$B$4),981*B120/(2*PI())*F120,"")</f>
        <v/>
      </c>
      <c r="J120" s="28" t="str">
        <f>IF(A120=aux!$B$5,100*$F$4*$C$4,"")</f>
        <v/>
      </c>
      <c r="K120" s="28">
        <f>IF(OR(A120=aux!$B$6,A120=aux!$B$7,A120=aux!$B$8),(2*PI()/B120)*N120,"")</f>
        <v>52.038892845896022</v>
      </c>
      <c r="L120" s="28" t="str">
        <f>IF(OR(A120=aux!$B$2,A120=aux!$B$3,A120=aux!$B$4),981*(B120/(2*PI()))^2*F120,"")</f>
        <v/>
      </c>
      <c r="M120" s="28" t="str">
        <f>IF(A120=aux!$B$5,B120/(2*PI())*J120,"")</f>
        <v/>
      </c>
      <c r="N120" s="28">
        <f>IF(A120=aux!$B$6,100*$F$5*$C$5,IF(A120=aux!$B$7,100*$C$5*($F$5-($F$5-1)*(B120-$J$6)/($J$7-$J$6)),IF(A120=aux!$B$8,100*$C$5,"")))</f>
        <v>8.7154085490942563</v>
      </c>
      <c r="O120" s="26">
        <f t="shared" si="7"/>
        <v>0.31673739367010234</v>
      </c>
      <c r="P120" s="26">
        <f t="shared" si="8"/>
        <v>52.038892845896022</v>
      </c>
      <c r="Q120" s="26">
        <f t="shared" si="9"/>
        <v>8.7154085490942563</v>
      </c>
    </row>
    <row r="121" spans="1:17" x14ac:dyDescent="0.25">
      <c r="A121" s="1" t="str">
        <f>IF(B121="","",IF(B121&lt;$J$2,aux!$B$2,IF(B121&lt;$J$3,aux!$B$3,IF(B121&lt;$J$4,aux!$B$4,IF(B121&lt;$J$5,aux!$B$5,IF(B121&lt;$J$6,aux!$B$6,IF(B121&lt;$J$7,aux!$B$7,aux!$B$8)))))))</f>
        <v>V</v>
      </c>
      <c r="B121" s="3">
        <v>1.1100000000000001</v>
      </c>
      <c r="C121" s="4">
        <v>0.20593900000000001</v>
      </c>
      <c r="D121" s="2">
        <f t="shared" si="5"/>
        <v>35.690342640978315</v>
      </c>
      <c r="E121" s="2">
        <f t="shared" si="6"/>
        <v>6.3051268416702166</v>
      </c>
      <c r="F121" s="28" t="str">
        <f>IF(A121=aux!$B$2,$C$3/9.81,IF(A121=aux!$B$3,$C$3*(1+($F$3-1)*(B121-$J$2)/($J$3-$J$2))/9.81,IF(A121=aux!$B$4,$F$3*$C$3/9.81,"")))</f>
        <v/>
      </c>
      <c r="G121" s="28" t="str">
        <f>IF(A121=aux!$B$5,2*PI()/(981*B121)*J121,"")</f>
        <v/>
      </c>
      <c r="H121" s="28">
        <f>IF(OR(A121=aux!$B$6,A121=aux!$B$7,A121=aux!$B$8),(2*PI()/B121)^2/981*N121,"")</f>
        <v>0.28466398317792951</v>
      </c>
      <c r="I121" s="28" t="str">
        <f>IF(OR(A121=aux!$B$2,A121=aux!$B$3,A121=aux!$B$4),981*B121/(2*PI())*F121,"")</f>
        <v/>
      </c>
      <c r="J121" s="28" t="str">
        <f>IF(A121=aux!$B$5,100*$F$4*$C$4,"")</f>
        <v/>
      </c>
      <c r="K121" s="28">
        <f>IF(OR(A121=aux!$B$6,A121=aux!$B$7,A121=aux!$B$8),(2*PI()/B121)*N121,"")</f>
        <v>49.333808055618363</v>
      </c>
      <c r="L121" s="28" t="str">
        <f>IF(OR(A121=aux!$B$2,A121=aux!$B$3,A121=aux!$B$4),981*(B121/(2*PI()))^2*F121,"")</f>
        <v/>
      </c>
      <c r="M121" s="28" t="str">
        <f>IF(A121=aux!$B$5,B121/(2*PI())*J121,"")</f>
        <v/>
      </c>
      <c r="N121" s="28">
        <f>IF(A121=aux!$B$6,100*$F$5*$C$5,IF(A121=aux!$B$7,100*$C$5*($F$5-($F$5-1)*(B121-$J$6)/($J$7-$J$6)),IF(A121=aux!$B$8,100*$C$5,"")))</f>
        <v>8.7154085490942563</v>
      </c>
      <c r="O121" s="26">
        <f t="shared" si="7"/>
        <v>0.28466398317792951</v>
      </c>
      <c r="P121" s="26">
        <f t="shared" si="8"/>
        <v>49.333808055618363</v>
      </c>
      <c r="Q121" s="26">
        <f t="shared" si="9"/>
        <v>8.7154085490942563</v>
      </c>
    </row>
    <row r="122" spans="1:17" x14ac:dyDescent="0.25">
      <c r="A122" s="1" t="str">
        <f>IF(B122="","",IF(B122&lt;$J$2,aux!$B$2,IF(B122&lt;$J$3,aux!$B$3,IF(B122&lt;$J$4,aux!$B$4,IF(B122&lt;$J$5,aux!$B$5,IF(B122&lt;$J$6,aux!$B$6,IF(B122&lt;$J$7,aux!$B$7,aux!$B$8)))))))</f>
        <v>V</v>
      </c>
      <c r="B122" s="3">
        <v>1.18</v>
      </c>
      <c r="C122" s="4">
        <v>0.18711800000000001</v>
      </c>
      <c r="D122" s="2">
        <f t="shared" si="5"/>
        <v>34.473605957871996</v>
      </c>
      <c r="E122" s="2">
        <f t="shared" si="6"/>
        <v>6.4742408573890993</v>
      </c>
      <c r="F122" s="28" t="str">
        <f>IF(A122=aux!$B$2,$C$3/9.81,IF(A122=aux!$B$3,$C$3*(1+($F$3-1)*(B122-$J$2)/($J$3-$J$2))/9.81,IF(A122=aux!$B$4,$F$3*$C$3/9.81,"")))</f>
        <v/>
      </c>
      <c r="G122" s="28" t="str">
        <f>IF(A122=aux!$B$5,2*PI()/(981*B122)*J122,"")</f>
        <v/>
      </c>
      <c r="H122" s="28">
        <f>IF(OR(A122=aux!$B$6,A122=aux!$B$7,A122=aux!$B$8),(2*PI()/B122)^2/981*N122,"")</f>
        <v>0.25189205233663248</v>
      </c>
      <c r="I122" s="28" t="str">
        <f>IF(OR(A122=aux!$B$2,A122=aux!$B$3,A122=aux!$B$4),981*B122/(2*PI())*F122,"")</f>
        <v/>
      </c>
      <c r="J122" s="28" t="str">
        <f>IF(A122=aux!$B$5,100*$F$4*$C$4,"")</f>
        <v/>
      </c>
      <c r="K122" s="28">
        <f>IF(OR(A122=aux!$B$6,A122=aux!$B$7,A122=aux!$B$8),(2*PI()/B122)*N122,"")</f>
        <v>46.407226221810504</v>
      </c>
      <c r="L122" s="28" t="str">
        <f>IF(OR(A122=aux!$B$2,A122=aux!$B$3,A122=aux!$B$4),981*(B122/(2*PI()))^2*F122,"")</f>
        <v/>
      </c>
      <c r="M122" s="28" t="str">
        <f>IF(A122=aux!$B$5,B122/(2*PI())*J122,"")</f>
        <v/>
      </c>
      <c r="N122" s="28">
        <f>IF(A122=aux!$B$6,100*$F$5*$C$5,IF(A122=aux!$B$7,100*$C$5*($F$5-($F$5-1)*(B122-$J$6)/($J$7-$J$6)),IF(A122=aux!$B$8,100*$C$5,"")))</f>
        <v>8.7154085490942563</v>
      </c>
      <c r="O122" s="26">
        <f t="shared" si="7"/>
        <v>0.25189205233663248</v>
      </c>
      <c r="P122" s="26">
        <f t="shared" si="8"/>
        <v>46.407226221810504</v>
      </c>
      <c r="Q122" s="26">
        <f t="shared" si="9"/>
        <v>8.7154085490942563</v>
      </c>
    </row>
    <row r="123" spans="1:17" x14ac:dyDescent="0.25">
      <c r="A123" s="1" t="str">
        <f>IF(B123="","",IF(B123&lt;$J$2,aux!$B$2,IF(B123&lt;$J$3,aux!$B$3,IF(B123&lt;$J$4,aux!$B$4,IF(B123&lt;$J$5,aux!$B$5,IF(B123&lt;$J$6,aux!$B$6,IF(B123&lt;$J$7,aux!$B$7,aux!$B$8)))))))</f>
        <v>V</v>
      </c>
      <c r="B123" s="3">
        <v>1.25</v>
      </c>
      <c r="C123" s="4">
        <v>0.166988</v>
      </c>
      <c r="D123" s="2">
        <f t="shared" si="5"/>
        <v>32.590004112407321</v>
      </c>
      <c r="E123" s="2">
        <f t="shared" si="6"/>
        <v>6.4835753123435298</v>
      </c>
      <c r="F123" s="28" t="str">
        <f>IF(A123=aux!$B$2,$C$3/9.81,IF(A123=aux!$B$3,$C$3*(1+($F$3-1)*(B123-$J$2)/($J$3-$J$2))/9.81,IF(A123=aux!$B$4,$F$3*$C$3/9.81,"")))</f>
        <v/>
      </c>
      <c r="G123" s="28" t="str">
        <f>IF(A123=aux!$B$5,2*PI()/(981*B123)*J123,"")</f>
        <v/>
      </c>
      <c r="H123" s="28">
        <f>IF(OR(A123=aux!$B$6,A123=aux!$B$7,A123=aux!$B$8),(2*PI()/B123)^2/981*N123,"")</f>
        <v>0.22447007595105725</v>
      </c>
      <c r="I123" s="28" t="str">
        <f>IF(OR(A123=aux!$B$2,A123=aux!$B$3,A123=aux!$B$4),981*B123/(2*PI())*F123,"")</f>
        <v/>
      </c>
      <c r="J123" s="28" t="str">
        <f>IF(A123=aux!$B$5,100*$F$4*$C$4,"")</f>
        <v/>
      </c>
      <c r="K123" s="28">
        <f>IF(OR(A123=aux!$B$6,A123=aux!$B$7,A123=aux!$B$8),(2*PI()/B123)*N123,"")</f>
        <v>43.80842155338911</v>
      </c>
      <c r="L123" s="28" t="str">
        <f>IF(OR(A123=aux!$B$2,A123=aux!$B$3,A123=aux!$B$4),981*(B123/(2*PI()))^2*F123,"")</f>
        <v/>
      </c>
      <c r="M123" s="28" t="str">
        <f>IF(A123=aux!$B$5,B123/(2*PI())*J123,"")</f>
        <v/>
      </c>
      <c r="N123" s="28">
        <f>IF(A123=aux!$B$6,100*$F$5*$C$5,IF(A123=aux!$B$7,100*$C$5*($F$5-($F$5-1)*(B123-$J$6)/($J$7-$J$6)),IF(A123=aux!$B$8,100*$C$5,"")))</f>
        <v>8.7154085490942563</v>
      </c>
      <c r="O123" s="26">
        <f t="shared" si="7"/>
        <v>0.22447007595105725</v>
      </c>
      <c r="P123" s="26">
        <f t="shared" si="8"/>
        <v>43.80842155338911</v>
      </c>
      <c r="Q123" s="26">
        <f t="shared" si="9"/>
        <v>8.7154085490942563</v>
      </c>
    </row>
    <row r="124" spans="1:17" x14ac:dyDescent="0.25">
      <c r="A124" s="1" t="str">
        <f>IF(B124="","",IF(B124&lt;$J$2,aux!$B$2,IF(B124&lt;$J$3,aux!$B$3,IF(B124&lt;$J$4,aux!$B$4,IF(B124&lt;$J$5,aux!$B$5,IF(B124&lt;$J$6,aux!$B$6,IF(B124&lt;$J$7,aux!$B$7,aux!$B$8)))))))</f>
        <v>V</v>
      </c>
      <c r="B124" s="3">
        <v>1.33</v>
      </c>
      <c r="C124" s="4">
        <v>0.14873</v>
      </c>
      <c r="D124" s="2">
        <f t="shared" si="5"/>
        <v>30.884413464339925</v>
      </c>
      <c r="E124" s="2">
        <f t="shared" si="6"/>
        <v>6.5374913995669726</v>
      </c>
      <c r="F124" s="28" t="str">
        <f>IF(A124=aux!$B$2,$C$3/9.81,IF(A124=aux!$B$3,$C$3*(1+($F$3-1)*(B124-$J$2)/($J$3-$J$2))/9.81,IF(A124=aux!$B$4,$F$3*$C$3/9.81,"")))</f>
        <v/>
      </c>
      <c r="G124" s="28" t="str">
        <f>IF(A124=aux!$B$5,2*PI()/(981*B124)*J124,"")</f>
        <v/>
      </c>
      <c r="H124" s="28">
        <f>IF(OR(A124=aux!$B$6,A124=aux!$B$7,A124=aux!$B$8),(2*PI()/B124)^2/981*N124,"")</f>
        <v>0.19827830497683699</v>
      </c>
      <c r="I124" s="28" t="str">
        <f>IF(OR(A124=aux!$B$2,A124=aux!$B$3,A124=aux!$B$4),981*B124/(2*PI())*F124,"")</f>
        <v/>
      </c>
      <c r="J124" s="28" t="str">
        <f>IF(A124=aux!$B$5,100*$F$4*$C$4,"")</f>
        <v/>
      </c>
      <c r="K124" s="28">
        <f>IF(OR(A124=aux!$B$6,A124=aux!$B$7,A124=aux!$B$8),(2*PI()/B124)*N124,"")</f>
        <v>41.173328527621344</v>
      </c>
      <c r="L124" s="28" t="str">
        <f>IF(OR(A124=aux!$B$2,A124=aux!$B$3,A124=aux!$B$4),981*(B124/(2*PI()))^2*F124,"")</f>
        <v/>
      </c>
      <c r="M124" s="28" t="str">
        <f>IF(A124=aux!$B$5,B124/(2*PI())*J124,"")</f>
        <v/>
      </c>
      <c r="N124" s="28">
        <f>IF(A124=aux!$B$6,100*$F$5*$C$5,IF(A124=aux!$B$7,100*$C$5*($F$5-($F$5-1)*(B124-$J$6)/($J$7-$J$6)),IF(A124=aux!$B$8,100*$C$5,"")))</f>
        <v>8.7154085490942563</v>
      </c>
      <c r="O124" s="26">
        <f t="shared" si="7"/>
        <v>0.19827830497683699</v>
      </c>
      <c r="P124" s="26">
        <f t="shared" si="8"/>
        <v>41.173328527621344</v>
      </c>
      <c r="Q124" s="26">
        <f t="shared" si="9"/>
        <v>8.7154085490942563</v>
      </c>
    </row>
    <row r="125" spans="1:17" x14ac:dyDescent="0.25">
      <c r="A125" s="1" t="str">
        <f>IF(B125="","",IF(B125&lt;$J$2,aux!$B$2,IF(B125&lt;$J$3,aux!$B$3,IF(B125&lt;$J$4,aux!$B$4,IF(B125&lt;$J$5,aux!$B$5,IF(B125&lt;$J$6,aux!$B$6,IF(B125&lt;$J$7,aux!$B$7,aux!$B$8)))))))</f>
        <v>V</v>
      </c>
      <c r="B125" s="3">
        <v>1.43</v>
      </c>
      <c r="C125" s="4">
        <v>0.128941</v>
      </c>
      <c r="D125" s="2">
        <f t="shared" si="5"/>
        <v>28.788312645070615</v>
      </c>
      <c r="E125" s="2">
        <f t="shared" si="6"/>
        <v>6.5519772328552044</v>
      </c>
      <c r="F125" s="28" t="str">
        <f>IF(A125=aux!$B$2,$C$3/9.81,IF(A125=aux!$B$3,$C$3*(1+($F$3-1)*(B125-$J$2)/($J$3-$J$2))/9.81,IF(A125=aux!$B$4,$F$3*$C$3/9.81,"")))</f>
        <v/>
      </c>
      <c r="G125" s="28" t="str">
        <f>IF(A125=aux!$B$5,2*PI()/(981*B125)*J125,"")</f>
        <v/>
      </c>
      <c r="H125" s="28">
        <f>IF(OR(A125=aux!$B$6,A125=aux!$B$7,A125=aux!$B$8),(2*PI()/B125)^2/981*N125,"")</f>
        <v>0.17151669698935251</v>
      </c>
      <c r="I125" s="28" t="str">
        <f>IF(OR(A125=aux!$B$2,A125=aux!$B$3,A125=aux!$B$4),981*B125/(2*PI())*F125,"")</f>
        <v/>
      </c>
      <c r="J125" s="28" t="str">
        <f>IF(A125=aux!$B$5,100*$F$4*$C$4,"")</f>
        <v/>
      </c>
      <c r="K125" s="28">
        <f>IF(OR(A125=aux!$B$6,A125=aux!$B$7,A125=aux!$B$8),(2*PI()/B125)*N125,"")</f>
        <v>38.294074784431039</v>
      </c>
      <c r="L125" s="28" t="str">
        <f>IF(OR(A125=aux!$B$2,A125=aux!$B$3,A125=aux!$B$4),981*(B125/(2*PI()))^2*F125,"")</f>
        <v/>
      </c>
      <c r="M125" s="28" t="str">
        <f>IF(A125=aux!$B$5,B125/(2*PI())*J125,"")</f>
        <v/>
      </c>
      <c r="N125" s="28">
        <f>IF(A125=aux!$B$6,100*$F$5*$C$5,IF(A125=aux!$B$7,100*$C$5*($F$5-($F$5-1)*(B125-$J$6)/($J$7-$J$6)),IF(A125=aux!$B$8,100*$C$5,"")))</f>
        <v>8.7154085490942563</v>
      </c>
      <c r="O125" s="26">
        <f t="shared" si="7"/>
        <v>0.17151669698935251</v>
      </c>
      <c r="P125" s="26">
        <f t="shared" si="8"/>
        <v>38.294074784431039</v>
      </c>
      <c r="Q125" s="26">
        <f t="shared" si="9"/>
        <v>8.7154085490942563</v>
      </c>
    </row>
    <row r="126" spans="1:17" x14ac:dyDescent="0.25">
      <c r="A126" s="1" t="str">
        <f>IF(B126="","",IF(B126&lt;$J$2,aux!$B$2,IF(B126&lt;$J$3,aux!$B$3,IF(B126&lt;$J$4,aux!$B$4,IF(B126&lt;$J$5,aux!$B$5,IF(B126&lt;$J$6,aux!$B$6,IF(B126&lt;$J$7,aux!$B$7,aux!$B$8)))))))</f>
        <v>V</v>
      </c>
      <c r="B126" s="3">
        <v>1.54</v>
      </c>
      <c r="C126" s="4">
        <v>0.108789</v>
      </c>
      <c r="D126" s="2">
        <f t="shared" si="5"/>
        <v>26.157416314333521</v>
      </c>
      <c r="E126" s="2">
        <f t="shared" si="6"/>
        <v>6.4111464416057009</v>
      </c>
      <c r="F126" s="28" t="str">
        <f>IF(A126=aux!$B$2,$C$3/9.81,IF(A126=aux!$B$3,$C$3*(1+($F$3-1)*(B126-$J$2)/($J$3-$J$2))/9.81,IF(A126=aux!$B$4,$F$3*$C$3/9.81,"")))</f>
        <v/>
      </c>
      <c r="G126" s="28" t="str">
        <f>IF(A126=aux!$B$5,2*PI()/(981*B126)*J126,"")</f>
        <v/>
      </c>
      <c r="H126" s="28">
        <f>IF(OR(A126=aux!$B$6,A126=aux!$B$7,A126=aux!$B$8),(2*PI()/B126)^2/981*N126,"")</f>
        <v>0.14788939689388048</v>
      </c>
      <c r="I126" s="28" t="str">
        <f>IF(OR(A126=aux!$B$2,A126=aux!$B$3,A126=aux!$B$4),981*B126/(2*PI())*F126,"")</f>
        <v/>
      </c>
      <c r="J126" s="28" t="str">
        <f>IF(A126=aux!$B$5,100*$F$4*$C$4,"")</f>
        <v/>
      </c>
      <c r="K126" s="28">
        <f>IF(OR(A126=aux!$B$6,A126=aux!$B$7,A126=aux!$B$8),(2*PI()/B126)*N126,"")</f>
        <v>35.55878372840025</v>
      </c>
      <c r="L126" s="28" t="str">
        <f>IF(OR(A126=aux!$B$2,A126=aux!$B$3,A126=aux!$B$4),981*(B126/(2*PI()))^2*F126,"")</f>
        <v/>
      </c>
      <c r="M126" s="28" t="str">
        <f>IF(A126=aux!$B$5,B126/(2*PI())*J126,"")</f>
        <v/>
      </c>
      <c r="N126" s="28">
        <f>IF(A126=aux!$B$6,100*$F$5*$C$5,IF(A126=aux!$B$7,100*$C$5*($F$5-($F$5-1)*(B126-$J$6)/($J$7-$J$6)),IF(A126=aux!$B$8,100*$C$5,"")))</f>
        <v>8.7154085490942563</v>
      </c>
      <c r="O126" s="26">
        <f t="shared" si="7"/>
        <v>0.14788939689388048</v>
      </c>
      <c r="P126" s="26">
        <f t="shared" si="8"/>
        <v>35.55878372840025</v>
      </c>
      <c r="Q126" s="26">
        <f t="shared" si="9"/>
        <v>8.7154085490942563</v>
      </c>
    </row>
    <row r="127" spans="1:17" x14ac:dyDescent="0.25">
      <c r="A127" s="1" t="str">
        <f>IF(B127="","",IF(B127&lt;$J$2,aux!$B$2,IF(B127&lt;$J$3,aux!$B$3,IF(B127&lt;$J$4,aux!$B$4,IF(B127&lt;$J$5,aux!$B$5,IF(B127&lt;$J$6,aux!$B$6,IF(B127&lt;$J$7,aux!$B$7,aux!$B$8)))))))</f>
        <v>V</v>
      </c>
      <c r="B127" s="3">
        <v>1.67</v>
      </c>
      <c r="C127" s="4">
        <v>8.8198600000000002E-2</v>
      </c>
      <c r="D127" s="2">
        <f t="shared" si="5"/>
        <v>22.996794357933791</v>
      </c>
      <c r="E127" s="2">
        <f t="shared" si="6"/>
        <v>6.1122893405460639</v>
      </c>
      <c r="F127" s="28" t="str">
        <f>IF(A127=aux!$B$2,$C$3/9.81,IF(A127=aux!$B$3,$C$3*(1+($F$3-1)*(B127-$J$2)/($J$3-$J$2))/9.81,IF(A127=aux!$B$4,$F$3*$C$3/9.81,"")))</f>
        <v/>
      </c>
      <c r="G127" s="28" t="str">
        <f>IF(A127=aux!$B$5,2*PI()/(981*B127)*J127,"")</f>
        <v/>
      </c>
      <c r="H127" s="28">
        <f>IF(OR(A127=aux!$B$6,A127=aux!$B$7,A127=aux!$B$8),(2*PI()/B127)^2/981*N127,"")</f>
        <v>0.12576087119420812</v>
      </c>
      <c r="I127" s="28" t="str">
        <f>IF(OR(A127=aux!$B$2,A127=aux!$B$3,A127=aux!$B$4),981*B127/(2*PI())*F127,"")</f>
        <v/>
      </c>
      <c r="J127" s="28" t="str">
        <f>IF(A127=aux!$B$5,100*$F$4*$C$4,"")</f>
        <v/>
      </c>
      <c r="K127" s="28">
        <f>IF(OR(A127=aux!$B$6,A127=aux!$B$7,A127=aux!$B$8),(2*PI()/B127)*N127,"")</f>
        <v>32.790734695650535</v>
      </c>
      <c r="L127" s="28" t="str">
        <f>IF(OR(A127=aux!$B$2,A127=aux!$B$3,A127=aux!$B$4),981*(B127/(2*PI()))^2*F127,"")</f>
        <v/>
      </c>
      <c r="M127" s="28" t="str">
        <f>IF(A127=aux!$B$5,B127/(2*PI())*J127,"")</f>
        <v/>
      </c>
      <c r="N127" s="28">
        <f>IF(A127=aux!$B$6,100*$F$5*$C$5,IF(A127=aux!$B$7,100*$C$5*($F$5-($F$5-1)*(B127-$J$6)/($J$7-$J$6)),IF(A127=aux!$B$8,100*$C$5,"")))</f>
        <v>8.7154085490942563</v>
      </c>
      <c r="O127" s="26">
        <f t="shared" si="7"/>
        <v>0.12576087119420812</v>
      </c>
      <c r="P127" s="26">
        <f t="shared" si="8"/>
        <v>32.790734695650535</v>
      </c>
      <c r="Q127" s="26">
        <f t="shared" si="9"/>
        <v>8.7154085490942563</v>
      </c>
    </row>
    <row r="128" spans="1:17" x14ac:dyDescent="0.25">
      <c r="A128" s="1" t="str">
        <f>IF(B128="","",IF(B128&lt;$J$2,aux!$B$2,IF(B128&lt;$J$3,aux!$B$3,IF(B128&lt;$J$4,aux!$B$4,IF(B128&lt;$J$5,aux!$B$5,IF(B128&lt;$J$6,aux!$B$6,IF(B128&lt;$J$7,aux!$B$7,aux!$B$8)))))))</f>
        <v>V</v>
      </c>
      <c r="B128" s="3">
        <v>1.88</v>
      </c>
      <c r="C128" s="4">
        <v>7.0592299999999997E-2</v>
      </c>
      <c r="D128" s="2">
        <f t="shared" si="5"/>
        <v>20.720695105909734</v>
      </c>
      <c r="E128" s="2">
        <f t="shared" si="6"/>
        <v>6.1998659747624858</v>
      </c>
      <c r="F128" s="28" t="str">
        <f>IF(A128=aux!$B$2,$C$3/9.81,IF(A128=aux!$B$3,$C$3*(1+($F$3-1)*(B128-$J$2)/($J$3-$J$2))/9.81,IF(A128=aux!$B$4,$F$3*$C$3/9.81,"")))</f>
        <v/>
      </c>
      <c r="G128" s="28" t="str">
        <f>IF(A128=aux!$B$5,2*PI()/(981*B128)*J128,"")</f>
        <v/>
      </c>
      <c r="H128" s="28">
        <f>IF(OR(A128=aux!$B$6,A128=aux!$B$7,A128=aux!$B$8),(2*PI()/B128)^2/981*N128,"")</f>
        <v>9.9234521750092522E-2</v>
      </c>
      <c r="I128" s="28" t="str">
        <f>IF(OR(A128=aux!$B$2,A128=aux!$B$3,A128=aux!$B$4),981*B128/(2*PI())*F128,"")</f>
        <v/>
      </c>
      <c r="J128" s="28" t="str">
        <f>IF(A128=aux!$B$5,100*$F$4*$C$4,"")</f>
        <v/>
      </c>
      <c r="K128" s="28">
        <f>IF(OR(A128=aux!$B$6,A128=aux!$B$7,A128=aux!$B$8),(2*PI()/B128)*N128,"")</f>
        <v>29.127939862625738</v>
      </c>
      <c r="L128" s="28" t="str">
        <f>IF(OR(A128=aux!$B$2,A128=aux!$B$3,A128=aux!$B$4),981*(B128/(2*PI()))^2*F128,"")</f>
        <v/>
      </c>
      <c r="M128" s="28" t="str">
        <f>IF(A128=aux!$B$5,B128/(2*PI())*J128,"")</f>
        <v/>
      </c>
      <c r="N128" s="28">
        <f>IF(A128=aux!$B$6,100*$F$5*$C$5,IF(A128=aux!$B$7,100*$C$5*($F$5-($F$5-1)*(B128-$J$6)/($J$7-$J$6)),IF(A128=aux!$B$8,100*$C$5,"")))</f>
        <v>8.7154085490942563</v>
      </c>
      <c r="O128" s="26">
        <f t="shared" si="7"/>
        <v>9.9234521750092522E-2</v>
      </c>
      <c r="P128" s="26">
        <f t="shared" si="8"/>
        <v>29.127939862625738</v>
      </c>
      <c r="Q128" s="26">
        <f t="shared" si="9"/>
        <v>8.7154085490942563</v>
      </c>
    </row>
    <row r="129" spans="1:17" x14ac:dyDescent="0.25">
      <c r="A129" s="1" t="str">
        <f>IF(B129="","",IF(B129&lt;$J$2,aux!$B$2,IF(B129&lt;$J$3,aux!$B$3,IF(B129&lt;$J$4,aux!$B$4,IF(B129&lt;$J$5,aux!$B$5,IF(B129&lt;$J$6,aux!$B$6,IF(B129&lt;$J$7,aux!$B$7,aux!$B$8)))))))</f>
        <v>V</v>
      </c>
      <c r="B129" s="3">
        <v>2</v>
      </c>
      <c r="C129" s="4">
        <v>5.8561500000000002E-2</v>
      </c>
      <c r="D129" s="2">
        <f t="shared" si="5"/>
        <v>18.286531016156768</v>
      </c>
      <c r="E129" s="2">
        <f t="shared" si="6"/>
        <v>5.8207836064492202</v>
      </c>
      <c r="F129" s="28" t="str">
        <f>IF(A129=aux!$B$2,$C$3/9.81,IF(A129=aux!$B$3,$C$3*(1+($F$3-1)*(B129-$J$2)/($J$3-$J$2))/9.81,IF(A129=aux!$B$4,$F$3*$C$3/9.81,"")))</f>
        <v/>
      </c>
      <c r="G129" s="28" t="str">
        <f>IF(A129=aux!$B$5,2*PI()/(981*B129)*J129,"")</f>
        <v/>
      </c>
      <c r="H129" s="28">
        <f>IF(OR(A129=aux!$B$6,A129=aux!$B$7,A129=aux!$B$8),(2*PI()/B129)^2/981*N129,"")</f>
        <v>8.7683623418381748E-2</v>
      </c>
      <c r="I129" s="28" t="str">
        <f>IF(OR(A129=aux!$B$2,A129=aux!$B$3,A129=aux!$B$4),981*B129/(2*PI())*F129,"")</f>
        <v/>
      </c>
      <c r="J129" s="28" t="str">
        <f>IF(A129=aux!$B$5,100*$F$4*$C$4,"")</f>
        <v/>
      </c>
      <c r="K129" s="28">
        <f>IF(OR(A129=aux!$B$6,A129=aux!$B$7,A129=aux!$B$8),(2*PI()/B129)*N129,"")</f>
        <v>27.380263470868194</v>
      </c>
      <c r="L129" s="28" t="str">
        <f>IF(OR(A129=aux!$B$2,A129=aux!$B$3,A129=aux!$B$4),981*(B129/(2*PI()))^2*F129,"")</f>
        <v/>
      </c>
      <c r="M129" s="28" t="str">
        <f>IF(A129=aux!$B$5,B129/(2*PI())*J129,"")</f>
        <v/>
      </c>
      <c r="N129" s="28">
        <f>IF(A129=aux!$B$6,100*$F$5*$C$5,IF(A129=aux!$B$7,100*$C$5*($F$5-($F$5-1)*(B129-$J$6)/($J$7-$J$6)),IF(A129=aux!$B$8,100*$C$5,"")))</f>
        <v>8.7154085490942563</v>
      </c>
      <c r="O129" s="26">
        <f t="shared" si="7"/>
        <v>8.7683623418381748E-2</v>
      </c>
      <c r="P129" s="26">
        <f t="shared" si="8"/>
        <v>27.380263470868194</v>
      </c>
      <c r="Q129" s="26">
        <f t="shared" si="9"/>
        <v>8.7154085490942563</v>
      </c>
    </row>
    <row r="130" spans="1:17" x14ac:dyDescent="0.25">
      <c r="A130" s="1" t="str">
        <f>IF(B130="","",IF(B130&lt;$J$2,aux!$B$2,IF(B130&lt;$J$3,aux!$B$3,IF(B130&lt;$J$4,aux!$B$4,IF(B130&lt;$J$5,aux!$B$5,IF(B130&lt;$J$6,aux!$B$6,IF(B130&lt;$J$7,aux!$B$7,aux!$B$8)))))))</f>
        <v>V</v>
      </c>
      <c r="B130" s="3">
        <v>2.2200000000000002</v>
      </c>
      <c r="C130" s="4">
        <v>4.72367E-2</v>
      </c>
      <c r="D130" s="2">
        <f t="shared" si="5"/>
        <v>16.372751234385916</v>
      </c>
      <c r="E130" s="2">
        <f t="shared" si="6"/>
        <v>5.7848855259455183</v>
      </c>
      <c r="F130" s="28" t="str">
        <f>IF(A130=aux!$B$2,$C$3/9.81,IF(A130=aux!$B$3,$C$3*(1+($F$3-1)*(B130-$J$2)/($J$3-$J$2))/9.81,IF(A130=aux!$B$4,$F$3*$C$3/9.81,"")))</f>
        <v/>
      </c>
      <c r="G130" s="28" t="str">
        <f>IF(A130=aux!$B$5,2*PI()/(981*B130)*J130,"")</f>
        <v/>
      </c>
      <c r="H130" s="28">
        <f>IF(OR(A130=aux!$B$6,A130=aux!$B$7,A130=aux!$B$8),(2*PI()/B130)^2/981*N130,"")</f>
        <v>7.1165995794482378E-2</v>
      </c>
      <c r="I130" s="28" t="str">
        <f>IF(OR(A130=aux!$B$2,A130=aux!$B$3,A130=aux!$B$4),981*B130/(2*PI())*F130,"")</f>
        <v/>
      </c>
      <c r="J130" s="28" t="str">
        <f>IF(A130=aux!$B$5,100*$F$4*$C$4,"")</f>
        <v/>
      </c>
      <c r="K130" s="28">
        <f>IF(OR(A130=aux!$B$6,A130=aux!$B$7,A130=aux!$B$8),(2*PI()/B130)*N130,"")</f>
        <v>24.666904027809181</v>
      </c>
      <c r="L130" s="28" t="str">
        <f>IF(OR(A130=aux!$B$2,A130=aux!$B$3,A130=aux!$B$4),981*(B130/(2*PI()))^2*F130,"")</f>
        <v/>
      </c>
      <c r="M130" s="28" t="str">
        <f>IF(A130=aux!$B$5,B130/(2*PI())*J130,"")</f>
        <v/>
      </c>
      <c r="N130" s="28">
        <f>IF(A130=aux!$B$6,100*$F$5*$C$5,IF(A130=aux!$B$7,100*$C$5*($F$5-($F$5-1)*(B130-$J$6)/($J$7-$J$6)),IF(A130=aux!$B$8,100*$C$5,"")))</f>
        <v>8.7154085490942563</v>
      </c>
      <c r="O130" s="26">
        <f t="shared" si="7"/>
        <v>7.1165995794482378E-2</v>
      </c>
      <c r="P130" s="26">
        <f t="shared" si="8"/>
        <v>24.666904027809181</v>
      </c>
      <c r="Q130" s="26">
        <f t="shared" si="9"/>
        <v>8.7154085490942563</v>
      </c>
    </row>
    <row r="131" spans="1:17" x14ac:dyDescent="0.25">
      <c r="A131" s="1" t="str">
        <f>IF(B131="","",IF(B131&lt;$J$2,aux!$B$2,IF(B131&lt;$J$3,aux!$B$3,IF(B131&lt;$J$4,aux!$B$4,IF(B131&lt;$J$5,aux!$B$5,IF(B131&lt;$J$6,aux!$B$6,IF(B131&lt;$J$7,aux!$B$7,aux!$B$8)))))))</f>
        <v>VI</v>
      </c>
      <c r="B131" s="3">
        <v>2.5638999999999998</v>
      </c>
      <c r="C131" s="4">
        <v>3.6798900000000002E-2</v>
      </c>
      <c r="D131" s="2">
        <f t="shared" si="5"/>
        <v>14.730756756409725</v>
      </c>
      <c r="E131" s="2">
        <f t="shared" si="6"/>
        <v>6.0109936921011133</v>
      </c>
      <c r="F131" s="28" t="str">
        <f>IF(A131=aux!$B$2,$C$3/9.81,IF(A131=aux!$B$3,$C$3*(1+($F$3-1)*(B131-$J$2)/($J$3-$J$2))/9.81,IF(A131=aux!$B$4,$F$3*$C$3/9.81,"")))</f>
        <v/>
      </c>
      <c r="G131" s="28" t="str">
        <f>IF(A131=aux!$B$5,2*PI()/(981*B131)*J131,"")</f>
        <v/>
      </c>
      <c r="H131" s="28">
        <f>IF(OR(A131=aux!$B$6,A131=aux!$B$7,A131=aux!$B$8),(2*PI()/B131)^2/981*N131,"")</f>
        <v>5.326273270533477E-2</v>
      </c>
      <c r="I131" s="28" t="str">
        <f>IF(OR(A131=aux!$B$2,A131=aux!$B$3,A131=aux!$B$4),981*B131/(2*PI())*F131,"")</f>
        <v/>
      </c>
      <c r="J131" s="28" t="str">
        <f>IF(A131=aux!$B$5,100*$F$4*$C$4,"")</f>
        <v/>
      </c>
      <c r="K131" s="28">
        <f>IF(OR(A131=aux!$B$6,A131=aux!$B$7,A131=aux!$B$8),(2*PI()/B131)*N131,"")</f>
        <v>21.321299268835627</v>
      </c>
      <c r="L131" s="28" t="str">
        <f>IF(OR(A131=aux!$B$2,A131=aux!$B$3,A131=aux!$B$4),981*(B131/(2*PI()))^2*F131,"")</f>
        <v/>
      </c>
      <c r="M131" s="28" t="str">
        <f>IF(A131=aux!$B$5,B131/(2*PI())*J131,"")</f>
        <v/>
      </c>
      <c r="N131" s="28">
        <f>IF(A131=aux!$B$6,100*$F$5*$C$5,IF(A131=aux!$B$7,100*$C$5*($F$5-($F$5-1)*(B131-$J$6)/($J$7-$J$6)),IF(A131=aux!$B$8,100*$C$5,"")))</f>
        <v>8.700313061418548</v>
      </c>
      <c r="O131" s="26">
        <f t="shared" si="7"/>
        <v>5.326273270533477E-2</v>
      </c>
      <c r="P131" s="26">
        <f t="shared" si="8"/>
        <v>21.321299268835627</v>
      </c>
      <c r="Q131" s="26">
        <f t="shared" si="9"/>
        <v>8.700313061418548</v>
      </c>
    </row>
    <row r="132" spans="1:17" x14ac:dyDescent="0.25">
      <c r="A132" s="1" t="str">
        <f>IF(B132="","",IF(B132&lt;$J$2,aux!$B$2,IF(B132&lt;$J$3,aux!$B$3,IF(B132&lt;$J$4,aux!$B$4,IF(B132&lt;$J$5,aux!$B$5,IF(B132&lt;$J$6,aux!$B$6,IF(B132&lt;$J$7,aux!$B$7,aux!$B$8)))))))</f>
        <v>VI</v>
      </c>
      <c r="B132" s="3">
        <v>2.8412999999999999</v>
      </c>
      <c r="C132" s="4">
        <v>2.7695399999999998E-2</v>
      </c>
      <c r="D132" s="2">
        <f t="shared" si="5"/>
        <v>12.286095091196962</v>
      </c>
      <c r="E132" s="2">
        <f t="shared" si="6"/>
        <v>5.5558574633680102</v>
      </c>
      <c r="F132" s="28" t="str">
        <f>IF(A132=aux!$B$2,$C$3/9.81,IF(A132=aux!$B$3,$C$3*(1+($F$3-1)*(B132-$J$2)/($J$3-$J$2))/9.81,IF(A132=aux!$B$4,$F$3*$C$3/9.81,"")))</f>
        <v/>
      </c>
      <c r="G132" s="28" t="str">
        <f>IF(A132=aux!$B$5,2*PI()/(981*B132)*J132,"")</f>
        <v/>
      </c>
      <c r="H132" s="28">
        <f>IF(OR(A132=aux!$B$6,A132=aux!$B$7,A132=aux!$B$8),(2*PI()/B132)^2/981*N132,"")</f>
        <v>4.2569037768160858E-2</v>
      </c>
      <c r="I132" s="28" t="str">
        <f>IF(OR(A132=aux!$B$2,A132=aux!$B$3,A132=aux!$B$4),981*B132/(2*PI())*F132,"")</f>
        <v/>
      </c>
      <c r="J132" s="28" t="str">
        <f>IF(A132=aux!$B$5,100*$F$4*$C$4,"")</f>
        <v/>
      </c>
      <c r="K132" s="28">
        <f>IF(OR(A132=aux!$B$6,A132=aux!$B$7,A132=aux!$B$8),(2*PI()/B132)*N132,"")</f>
        <v>18.884264027975014</v>
      </c>
      <c r="L132" s="28" t="str">
        <f>IF(OR(A132=aux!$B$2,A132=aux!$B$3,A132=aux!$B$4),981*(B132/(2*PI()))^2*F132,"")</f>
        <v/>
      </c>
      <c r="M132" s="28" t="str">
        <f>IF(A132=aux!$B$5,B132/(2*PI())*J132,"")</f>
        <v/>
      </c>
      <c r="N132" s="28">
        <f>IF(A132=aux!$B$6,100*$F$5*$C$5,IF(A132=aux!$B$7,100*$C$5*($F$5-($F$5-1)*(B132-$J$6)/($J$7-$J$6)),IF(A132=aux!$B$8,100*$C$5,"")))</f>
        <v>8.5395952465980347</v>
      </c>
      <c r="O132" s="26">
        <f t="shared" si="7"/>
        <v>4.2569037768160858E-2</v>
      </c>
      <c r="P132" s="26">
        <f t="shared" si="8"/>
        <v>18.884264027975014</v>
      </c>
      <c r="Q132" s="26">
        <f t="shared" si="9"/>
        <v>8.5395952465980347</v>
      </c>
    </row>
    <row r="133" spans="1:17" x14ac:dyDescent="0.25">
      <c r="A133" s="1" t="str">
        <f>IF(B133="","",IF(B133&lt;$J$2,aux!$B$2,IF(B133&lt;$J$3,aux!$B$3,IF(B133&lt;$J$4,aux!$B$4,IF(B133&lt;$J$5,aux!$B$5,IF(B133&lt;$J$6,aux!$B$6,IF(B133&lt;$J$7,aux!$B$7,aux!$B$8)))))))</f>
        <v>VI</v>
      </c>
      <c r="B133" s="3">
        <v>3.33</v>
      </c>
      <c r="C133" s="4">
        <v>2.01386E-2</v>
      </c>
      <c r="D133" s="2">
        <f t="shared" si="5"/>
        <v>10.470384934028122</v>
      </c>
      <c r="E133" s="2">
        <f t="shared" si="6"/>
        <v>5.5491570160238641</v>
      </c>
      <c r="F133" s="28" t="str">
        <f>IF(A133=aux!$B$2,$C$3/9.81,IF(A133=aux!$B$3,$C$3*(1+($F$3-1)*(B133-$J$2)/($J$3-$J$2))/9.81,IF(A133=aux!$B$4,$F$3*$C$3/9.81,"")))</f>
        <v/>
      </c>
      <c r="G133" s="28" t="str">
        <f>IF(A133=aux!$B$5,2*PI()/(981*B133)*J133,"")</f>
        <v/>
      </c>
      <c r="H133" s="28">
        <f>IF(OR(A133=aux!$B$6,A133=aux!$B$7,A133=aux!$B$8),(2*PI()/B133)^2/981*N133,"")</f>
        <v>2.9963734413171014E-2</v>
      </c>
      <c r="I133" s="28" t="str">
        <f>IF(OR(A133=aux!$B$2,A133=aux!$B$3,A133=aux!$B$4),981*B133/(2*PI())*F133,"")</f>
        <v/>
      </c>
      <c r="J133" s="28" t="str">
        <f>IF(A133=aux!$B$5,100*$F$4*$C$4,"")</f>
        <v/>
      </c>
      <c r="K133" s="28">
        <f>IF(OR(A133=aux!$B$6,A133=aux!$B$7,A133=aux!$B$8),(2*PI()/B133)*N133,"")</f>
        <v>15.578631750314607</v>
      </c>
      <c r="L133" s="28" t="str">
        <f>IF(OR(A133=aux!$B$2,A133=aux!$B$3,A133=aux!$B$4),981*(B133/(2*PI()))^2*F133,"")</f>
        <v/>
      </c>
      <c r="M133" s="28" t="str">
        <f>IF(A133=aux!$B$5,B133/(2*PI())*J133,"")</f>
        <v/>
      </c>
      <c r="N133" s="28">
        <f>IF(A133=aux!$B$6,100*$F$5*$C$5,IF(A133=aux!$B$7,100*$C$5*($F$5-($F$5-1)*(B133-$J$6)/($J$7-$J$6)),IF(A133=aux!$B$8,100*$C$5,"")))</f>
        <v>8.2564561114041481</v>
      </c>
      <c r="O133" s="26">
        <f t="shared" si="7"/>
        <v>2.9963734413171014E-2</v>
      </c>
      <c r="P133" s="26">
        <f t="shared" si="8"/>
        <v>15.578631750314607</v>
      </c>
      <c r="Q133" s="26">
        <f t="shared" si="9"/>
        <v>8.2564561114041481</v>
      </c>
    </row>
    <row r="134" spans="1:17" x14ac:dyDescent="0.25">
      <c r="A134" s="1" t="str">
        <f>IF(B134="","",IF(B134&lt;$J$2,aux!$B$2,IF(B134&lt;$J$3,aux!$B$3,IF(B134&lt;$J$4,aux!$B$4,IF(B134&lt;$J$5,aux!$B$5,IF(B134&lt;$J$6,aux!$B$6,IF(B134&lt;$J$7,aux!$B$7,aux!$B$8)))))))</f>
        <v>VI</v>
      </c>
      <c r="B134" s="3">
        <v>4</v>
      </c>
      <c r="C134" s="4">
        <v>1.3786700000000001E-2</v>
      </c>
      <c r="D134" s="2">
        <f t="shared" si="5"/>
        <v>8.610124985201832</v>
      </c>
      <c r="E134" s="2">
        <f t="shared" si="6"/>
        <v>5.4813758081356152</v>
      </c>
      <c r="F134" s="28" t="str">
        <f>IF(A134=aux!$B$2,$C$3/9.81,IF(A134=aux!$B$3,$C$3*(1+($F$3-1)*(B134-$J$2)/($J$3-$J$2))/9.81,IF(A134=aux!$B$4,$F$3*$C$3/9.81,"")))</f>
        <v/>
      </c>
      <c r="G134" s="28" t="str">
        <f>IF(A134=aux!$B$5,2*PI()/(981*B134)*J134,"")</f>
        <v/>
      </c>
      <c r="H134" s="28">
        <f>IF(OR(A134=aux!$B$6,A134=aux!$B$7,A134=aux!$B$8),(2*PI()/B134)^2/981*N134,"")</f>
        <v>1.9790208846604759E-2</v>
      </c>
      <c r="I134" s="28" t="str">
        <f>IF(OR(A134=aux!$B$2,A134=aux!$B$3,A134=aux!$B$4),981*B134/(2*PI())*F134,"")</f>
        <v/>
      </c>
      <c r="J134" s="28" t="str">
        <f>IF(A134=aux!$B$5,100*$F$4*$C$4,"")</f>
        <v/>
      </c>
      <c r="K134" s="28">
        <f>IF(OR(A134=aux!$B$6,A134=aux!$B$7,A134=aux!$B$8),(2*PI()/B134)*N134,"")</f>
        <v>12.3594603242628</v>
      </c>
      <c r="L134" s="28" t="str">
        <f>IF(OR(A134=aux!$B$2,A134=aux!$B$3,A134=aux!$B$4),981*(B134/(2*PI()))^2*F134,"")</f>
        <v/>
      </c>
      <c r="M134" s="28" t="str">
        <f>IF(A134=aux!$B$5,B134/(2*PI())*J134,"")</f>
        <v/>
      </c>
      <c r="N134" s="28">
        <f>IF(A134=aux!$B$6,100*$F$5*$C$5,IF(A134=aux!$B$7,100*$C$5*($F$5-($F$5-1)*(B134-$J$6)/($J$7-$J$6)),IF(A134=aux!$B$8,100*$C$5,"")))</f>
        <v>7.8682768182183374</v>
      </c>
      <c r="O134" s="26">
        <f t="shared" si="7"/>
        <v>1.9790208846604759E-2</v>
      </c>
      <c r="P134" s="26">
        <f t="shared" si="8"/>
        <v>12.3594603242628</v>
      </c>
      <c r="Q134" s="26">
        <f t="shared" si="9"/>
        <v>7.8682768182183374</v>
      </c>
    </row>
    <row r="135" spans="1:17" x14ac:dyDescent="0.25">
      <c r="A135" s="1" t="str">
        <f>IF(B135="","",IF(B135&lt;$J$2,aux!$B$2,IF(B135&lt;$J$3,aux!$B$3,IF(B135&lt;$J$4,aux!$B$4,IF(B135&lt;$J$5,aux!$B$5,IF(B135&lt;$J$6,aux!$B$6,IF(B135&lt;$J$7,aux!$B$7,aux!$B$8)))))))</f>
        <v>VI</v>
      </c>
      <c r="B135" s="3">
        <v>5</v>
      </c>
      <c r="C135" s="24">
        <v>8.0000000000000002E-3</v>
      </c>
      <c r="D135" s="2">
        <f t="shared" si="5"/>
        <v>6.2452399669259728</v>
      </c>
      <c r="E135" s="2">
        <f t="shared" si="6"/>
        <v>4.9698040576566695</v>
      </c>
      <c r="F135" s="28" t="str">
        <f>IF(A135=aux!$B$2,$C$3/9.81,IF(A135=aux!$B$3,$C$3*(1+($F$3-1)*(B135-$J$2)/($J$3-$J$2))/9.81,IF(A135=aux!$B$4,$F$3*$C$3/9.81,"")))</f>
        <v/>
      </c>
      <c r="G135" s="28" t="str">
        <f>IF(A135=aux!$B$5,2*PI()/(981*B135)*J135,"")</f>
        <v/>
      </c>
      <c r="H135" s="28">
        <f>IF(OR(A135=aux!$B$6,A135=aux!$B$7,A135=aux!$B$8),(2*PI()/B135)^2/981*N135,"")</f>
        <v>1.1733106020720427E-2</v>
      </c>
      <c r="I135" s="28" t="str">
        <f>IF(OR(A135=aux!$B$2,A135=aux!$B$3,A135=aux!$B$4),981*B135/(2*PI())*F135,"")</f>
        <v/>
      </c>
      <c r="J135" s="28" t="str">
        <f>IF(A135=aux!$B$5,100*$F$4*$C$4,"")</f>
        <v/>
      </c>
      <c r="K135" s="28">
        <f>IF(OR(A135=aux!$B$6,A135=aux!$B$7,A135=aux!$B$8),(2*PI()/B135)*N135,"")</f>
        <v>9.1595078320978729</v>
      </c>
      <c r="L135" s="28" t="str">
        <f>IF(OR(A135=aux!$B$2,A135=aux!$B$3,A135=aux!$B$4),981*(B135/(2*PI()))^2*F135,"")</f>
        <v/>
      </c>
      <c r="M135" s="28" t="str">
        <f>IF(A135=aux!$B$5,B135/(2*PI())*J135,"")</f>
        <v/>
      </c>
      <c r="N135" s="28">
        <f>IF(A135=aux!$B$6,100*$F$5*$C$5,IF(A135=aux!$B$7,100*$C$5*($F$5-($F$5-1)*(B135-$J$6)/($J$7-$J$6)),IF(A135=aux!$B$8,100*$C$5,"")))</f>
        <v>7.2889047388365329</v>
      </c>
      <c r="O135" s="26">
        <f t="shared" si="7"/>
        <v>1.1733106020720427E-2</v>
      </c>
      <c r="P135" s="26">
        <f t="shared" si="8"/>
        <v>9.1595078320978729</v>
      </c>
      <c r="Q135" s="26">
        <f t="shared" si="9"/>
        <v>7.2889047388365329</v>
      </c>
    </row>
    <row r="136" spans="1:17" x14ac:dyDescent="0.25">
      <c r="A136" s="1" t="str">
        <f>IF(B136="","",IF(B136&lt;$J$2,aux!$B$2,IF(B136&lt;$J$3,aux!$B$3,IF(B136&lt;$J$4,aux!$B$4,IF(B136&lt;$J$5,aux!$B$5,IF(B136&lt;$J$6,aux!$B$6,IF(B136&lt;$J$7,aux!$B$7,aux!$B$8)))))))</f>
        <v>VI</v>
      </c>
      <c r="B136" s="3">
        <v>6.3</v>
      </c>
      <c r="C136" s="24">
        <v>4.0000000000000001E-3</v>
      </c>
      <c r="D136" s="2">
        <f t="shared" si="5"/>
        <v>3.9345011791633633</v>
      </c>
      <c r="E136" s="2">
        <f t="shared" si="6"/>
        <v>3.9450304609678639</v>
      </c>
      <c r="F136" s="28" t="str">
        <f>IF(A136=aux!$B$2,$C$3/9.81,IF(A136=aux!$B$3,$C$3*(1+($F$3-1)*(B136-$J$2)/($J$3-$J$2))/9.81,IF(A136=aux!$B$4,$F$3*$C$3/9.81,"")))</f>
        <v/>
      </c>
      <c r="G136" s="28" t="str">
        <f>IF(A136=aux!$B$5,2*PI()/(981*B136)*J136,"")</f>
        <v/>
      </c>
      <c r="H136" s="28">
        <f>IF(OR(A136=aux!$B$6,A136=aux!$B$7,A136=aux!$B$8),(2*PI()/B136)^2/981*N136,"")</f>
        <v>6.6267889186708397E-3</v>
      </c>
      <c r="I136" s="28" t="str">
        <f>IF(OR(A136=aux!$B$2,A136=aux!$B$3,A136=aux!$B$4),981*B136/(2*PI())*F136,"")</f>
        <v/>
      </c>
      <c r="J136" s="28" t="str">
        <f>IF(A136=aux!$B$5,100*$F$4*$C$4,"")</f>
        <v/>
      </c>
      <c r="K136" s="28">
        <f>IF(OR(A136=aux!$B$6,A136=aux!$B$7,A136=aux!$B$8),(2*PI()/B136)*N136,"")</f>
        <v>6.5182772036442822</v>
      </c>
      <c r="L136" s="28" t="str">
        <f>IF(OR(A136=aux!$B$2,A136=aux!$B$3,A136=aux!$B$4),981*(B136/(2*PI()))^2*F136,"")</f>
        <v/>
      </c>
      <c r="M136" s="28" t="str">
        <f>IF(A136=aux!$B$5,B136/(2*PI())*J136,"")</f>
        <v/>
      </c>
      <c r="N136" s="28">
        <f>IF(A136=aux!$B$6,100*$F$5*$C$5,IF(A136=aux!$B$7,100*$C$5*($F$5-($F$5-1)*(B136-$J$6)/($J$7-$J$6)),IF(A136=aux!$B$8,100*$C$5,"")))</f>
        <v>6.5357210356401874</v>
      </c>
      <c r="O136" s="26">
        <f t="shared" si="7"/>
        <v>6.6267889186708397E-3</v>
      </c>
      <c r="P136" s="26">
        <f t="shared" si="8"/>
        <v>6.5182772036442822</v>
      </c>
      <c r="Q136" s="26">
        <f t="shared" si="9"/>
        <v>6.5357210356401874</v>
      </c>
    </row>
    <row r="137" spans="1:17" x14ac:dyDescent="0.25">
      <c r="A137" s="1" t="str">
        <f>IF(B137="","",IF(B137&lt;$J$2,aux!$B$2,IF(B137&lt;$J$3,aux!$B$3,IF(B137&lt;$J$4,aux!$B$4,IF(B137&lt;$J$5,aux!$B$5,IF(B137&lt;$J$6,aux!$B$6,IF(B137&lt;$J$7,aux!$B$7,aux!$B$8)))))))</f>
        <v>VI</v>
      </c>
      <c r="B137" s="3">
        <v>7.8</v>
      </c>
      <c r="C137" s="24">
        <v>1E-3</v>
      </c>
      <c r="D137" s="2">
        <f t="shared" si="5"/>
        <v>1.2178217935505649</v>
      </c>
      <c r="E137" s="2">
        <f t="shared" si="6"/>
        <v>1.5118143943391584</v>
      </c>
      <c r="F137" s="28" t="str">
        <f>IF(A137=aux!$B$2,$C$3/9.81,IF(A137=aux!$B$3,$C$3*(1+($F$3-1)*(B137-$J$2)/($J$3-$J$2))/9.81,IF(A137=aux!$B$4,$F$3*$C$3/9.81,"")))</f>
        <v/>
      </c>
      <c r="G137" s="28" t="str">
        <f>IF(A137=aux!$B$5,2*PI()/(981*B137)*J137,"")</f>
        <v/>
      </c>
      <c r="H137" s="28">
        <f>IF(OR(A137=aux!$B$6,A137=aux!$B$7,A137=aux!$B$8),(2*PI()/B137)^2/981*N137,"")</f>
        <v>3.7482530512910491E-3</v>
      </c>
      <c r="I137" s="28" t="str">
        <f>IF(OR(A137=aux!$B$2,A137=aux!$B$3,A137=aux!$B$4),981*B137/(2*PI())*F137,"")</f>
        <v/>
      </c>
      <c r="J137" s="28" t="str">
        <f>IF(A137=aux!$B$5,100*$F$4*$C$4,"")</f>
        <v/>
      </c>
      <c r="K137" s="28">
        <f>IF(OR(A137=aux!$B$6,A137=aux!$B$7,A137=aux!$B$8),(2*PI()/B137)*N137,"")</f>
        <v>4.5647042536046429</v>
      </c>
      <c r="L137" s="28" t="str">
        <f>IF(OR(A137=aux!$B$2,A137=aux!$B$3,A137=aux!$B$4),981*(B137/(2*PI()))^2*F137,"")</f>
        <v/>
      </c>
      <c r="M137" s="28" t="str">
        <f>IF(A137=aux!$B$5,B137/(2*PI())*J137,"")</f>
        <v/>
      </c>
      <c r="N137" s="28">
        <f>IF(A137=aux!$B$6,100*$F$5*$C$5,IF(A137=aux!$B$7,100*$C$5*($F$5-($F$5-1)*(B137-$J$6)/($J$7-$J$6)),IF(A137=aux!$B$8,100*$C$5,"")))</f>
        <v>5.6666629165674802</v>
      </c>
      <c r="O137" s="26">
        <f t="shared" si="7"/>
        <v>3.7482530512910491E-3</v>
      </c>
      <c r="P137" s="26">
        <f t="shared" si="8"/>
        <v>4.5647042536046429</v>
      </c>
      <c r="Q137" s="26">
        <f t="shared" si="9"/>
        <v>5.6666629165674802</v>
      </c>
    </row>
    <row r="138" spans="1:17" x14ac:dyDescent="0.25">
      <c r="A138" s="1" t="str">
        <f>IF(B138="","",IF(B138&lt;$J$2,aux!$B$2,IF(B138&lt;$J$3,aux!$B$3,IF(B138&lt;$J$4,aux!$B$4,IF(B138&lt;$J$5,aux!$B$5,IF(B138&lt;$J$6,aux!$B$6,IF(B138&lt;$J$7,aux!$B$7,aux!$B$8)))))))</f>
        <v>VII</v>
      </c>
      <c r="B138" s="3">
        <v>10</v>
      </c>
      <c r="C138" s="24">
        <v>5.0000000000000001E-4</v>
      </c>
      <c r="D138" s="2">
        <f t="shared" si="5"/>
        <v>0.7806549958657466</v>
      </c>
      <c r="E138" s="2">
        <f t="shared" si="6"/>
        <v>1.2424510144141674</v>
      </c>
      <c r="F138" s="28" t="str">
        <f>IF(A138=aux!$B$2,$C$3/9.81,IF(A138=aux!$B$3,$C$3*(1+($F$3-1)*(B138-$J$2)/($J$3-$J$2))/9.81,IF(A138=aux!$B$4,$F$3*$C$3/9.81,"")))</f>
        <v/>
      </c>
      <c r="G138" s="28" t="str">
        <f>IF(A138=aux!$B$5,2*PI()/(981*B138)*J138,"")</f>
        <v/>
      </c>
      <c r="H138" s="28">
        <f>IF(OR(A138=aux!$B$6,A138=aux!$B$7,A138=aux!$B$8),(2*PI()/B138)^2/981*N138,"")</f>
        <v>1.9075198720148239E-3</v>
      </c>
      <c r="I138" s="28" t="str">
        <f>IF(OR(A138=aux!$B$2,A138=aux!$B$3,A138=aux!$B$4),981*B138/(2*PI())*F138,"")</f>
        <v/>
      </c>
      <c r="J138" s="28" t="str">
        <f>IF(A138=aux!$B$5,100*$F$4*$C$4,"")</f>
        <v/>
      </c>
      <c r="K138" s="28">
        <f>IF(OR(A138=aux!$B$6,A138=aux!$B$7,A138=aux!$B$8),(2*PI()/B138)*N138,"")</f>
        <v>2.9782298356031238</v>
      </c>
      <c r="L138" s="28" t="str">
        <f>IF(OR(A138=aux!$B$2,A138=aux!$B$3,A138=aux!$B$4),981*(B138/(2*PI()))^2*F138,"")</f>
        <v/>
      </c>
      <c r="M138" s="28" t="str">
        <f>IF(A138=aux!$B$5,B138/(2*PI())*J138,"")</f>
        <v/>
      </c>
      <c r="N138" s="28">
        <f>IF(A138=aux!$B$6,100*$F$5*$C$5,IF(A138=aux!$B$7,100*$C$5*($F$5-($F$5-1)*(B138-$J$6)/($J$7-$J$6)),IF(A138=aux!$B$8,100*$C$5,"")))</f>
        <v>4.74</v>
      </c>
      <c r="O138" s="26">
        <f t="shared" si="7"/>
        <v>1.9075198720148239E-3</v>
      </c>
      <c r="P138" s="26">
        <f t="shared" si="8"/>
        <v>2.9782298356031238</v>
      </c>
      <c r="Q138" s="26">
        <f t="shared" si="9"/>
        <v>4.74</v>
      </c>
    </row>
    <row r="139" spans="1:17" x14ac:dyDescent="0.25">
      <c r="A139" s="1" t="str">
        <f>IF(B139="","",IF(B139&lt;$J$2,aux!$B$2,IF(B139&lt;$J$3,aux!$B$3,IF(B139&lt;$J$4,aux!$B$4,IF(B139&lt;$J$5,aux!$B$5,IF(B139&lt;$J$6,aux!$B$6,IF(B139&lt;$J$7,aux!$B$7,aux!$B$8)))))))</f>
        <v>VII</v>
      </c>
      <c r="B139" s="3">
        <v>12</v>
      </c>
      <c r="C139" s="24">
        <v>1E-4</v>
      </c>
      <c r="D139" s="2">
        <f t="shared" si="5"/>
        <v>0.1873571990077792</v>
      </c>
      <c r="E139" s="2">
        <f t="shared" si="6"/>
        <v>0.35782589215128013</v>
      </c>
      <c r="F139" s="28" t="str">
        <f>IF(A139=aux!$B$2,$C$3/9.81,IF(A139=aux!$B$3,$C$3*(1+($F$3-1)*(B139-$J$2)/($J$3-$J$2))/9.81,IF(A139=aux!$B$4,$F$3*$C$3/9.81,"")))</f>
        <v/>
      </c>
      <c r="G139" s="28" t="str">
        <f>IF(A139=aux!$B$5,2*PI()/(981*B139)*J139,"")</f>
        <v/>
      </c>
      <c r="H139" s="28">
        <f>IF(OR(A139=aux!$B$6,A139=aux!$B$7,A139=aux!$B$8),(2*PI()/B139)^2/981*N139,"")</f>
        <v>1.3246665777880721E-3</v>
      </c>
      <c r="I139" s="28" t="str">
        <f>IF(OR(A139=aux!$B$2,A139=aux!$B$3,A139=aux!$B$4),981*B139/(2*PI())*F139,"")</f>
        <v/>
      </c>
      <c r="J139" s="28" t="str">
        <f>IF(A139=aux!$B$5,100*$F$4*$C$4,"")</f>
        <v/>
      </c>
      <c r="K139" s="28">
        <f>IF(OR(A139=aux!$B$6,A139=aux!$B$7,A139=aux!$B$8),(2*PI()/B139)*N139,"")</f>
        <v>2.4818581963359363</v>
      </c>
      <c r="L139" s="28" t="str">
        <f>IF(OR(A139=aux!$B$2,A139=aux!$B$3,A139=aux!$B$4),981*(B139/(2*PI()))^2*F139,"")</f>
        <v/>
      </c>
      <c r="M139" s="28" t="str">
        <f>IF(A139=aux!$B$5,B139/(2*PI())*J139,"")</f>
        <v/>
      </c>
      <c r="N139" s="28">
        <f>IF(A139=aux!$B$6,100*$F$5*$C$5,IF(A139=aux!$B$7,100*$C$5*($F$5-($F$5-1)*(B139-$J$6)/($J$7-$J$6)),IF(A139=aux!$B$8,100*$C$5,"")))</f>
        <v>4.74</v>
      </c>
      <c r="O139" s="26">
        <f t="shared" si="7"/>
        <v>1.3246665777880721E-3</v>
      </c>
      <c r="P139" s="26">
        <f t="shared" si="8"/>
        <v>2.4818581963359363</v>
      </c>
      <c r="Q139" s="26">
        <f t="shared" si="9"/>
        <v>4.74</v>
      </c>
    </row>
    <row r="140" spans="1:17" x14ac:dyDescent="0.25">
      <c r="A140" s="1" t="str">
        <f>IF(B140="","",IF(B140&lt;$J$2,aux!$B$2,IF(B140&lt;$J$3,aux!$B$3,IF(B140&lt;$J$4,aux!$B$4,IF(B140&lt;$J$5,aux!$B$5,IF(B140&lt;$J$6,aux!$B$6,IF(B140&lt;$J$7,aux!$B$7,aux!$B$8)))))))</f>
        <v/>
      </c>
      <c r="D140" s="2" t="str">
        <f t="shared" si="5"/>
        <v/>
      </c>
      <c r="E140" s="2" t="str">
        <f t="shared" si="6"/>
        <v/>
      </c>
      <c r="F140" s="28" t="str">
        <f>IF(A140=aux!$B$2,$C$3/9.81,IF(A140=aux!$B$3,$C$3*(1+($F$3-1)*(B140-$J$2)/($J$3-$J$2))/9.81,IF(A140=aux!$B$4,$F$3*$C$3/9.81,"")))</f>
        <v/>
      </c>
      <c r="G140" s="28" t="str">
        <f>IF(A140=aux!$B$5,2*PI()/(981*B140)*J140,"")</f>
        <v/>
      </c>
      <c r="H140" s="28" t="str">
        <f>IF(OR(A140=aux!$B$6,A140=aux!$B$7,A140=aux!$B$8),(2*PI()/B140)^2/981*N140,"")</f>
        <v/>
      </c>
      <c r="I140" s="28" t="str">
        <f>IF(OR(A140=aux!$B$2,A140=aux!$B$3,A140=aux!$B$4),981*B140/(2*PI())*F140,"")</f>
        <v/>
      </c>
      <c r="J140" s="28" t="str">
        <f>IF(A140=aux!$B$5,100*$F$4*$C$4,"")</f>
        <v/>
      </c>
      <c r="K140" s="28" t="str">
        <f>IF(OR(A140=aux!$B$6,A140=aux!$B$7,A140=aux!$B$8),(2*PI()/B140)*N140,"")</f>
        <v/>
      </c>
      <c r="L140" s="28" t="str">
        <f>IF(OR(A140=aux!$B$2,A140=aux!$B$3,A140=aux!$B$4),981*(B140/(2*PI()))^2*F140,"")</f>
        <v/>
      </c>
      <c r="M140" s="28" t="str">
        <f>IF(A140=aux!$B$5,B140/(2*PI())*J140,"")</f>
        <v/>
      </c>
      <c r="N140" s="28" t="str">
        <f>IF(A140=aux!$B$6,100*$F$5*$C$5,IF(A140=aux!$B$7,100*$C$5*($F$5-($F$5-1)*(B140-$J$6)/($J$7-$J$6)),IF(A140=aux!$B$8,100*$C$5,"")))</f>
        <v/>
      </c>
      <c r="O140" s="26" t="str">
        <f t="shared" si="7"/>
        <v/>
      </c>
      <c r="P140" s="26" t="str">
        <f t="shared" si="8"/>
        <v/>
      </c>
      <c r="Q140" s="26" t="str">
        <f t="shared" si="9"/>
        <v/>
      </c>
    </row>
    <row r="141" spans="1:17" x14ac:dyDescent="0.25">
      <c r="A141" s="1" t="str">
        <f>IF(B141="","",IF(B141&lt;$J$2,aux!$B$2,IF(B141&lt;$J$3,aux!$B$3,IF(B141&lt;$J$4,aux!$B$4,IF(B141&lt;$J$5,aux!$B$5,IF(B141&lt;$J$6,aux!$B$6,IF(B141&lt;$J$7,aux!$B$7,aux!$B$8)))))))</f>
        <v/>
      </c>
      <c r="D141" s="2" t="str">
        <f t="shared" si="5"/>
        <v/>
      </c>
      <c r="E141" s="2" t="str">
        <f t="shared" si="6"/>
        <v/>
      </c>
      <c r="F141" s="28" t="str">
        <f>IF(A141=aux!$B$2,$C$3/9.81,IF(A141=aux!$B$3,$C$3*(1+($F$3-1)*(B141-$J$2)/($J$3-$J$2))/9.81,IF(A141=aux!$B$4,$F$3*$C$3/9.81,"")))</f>
        <v/>
      </c>
      <c r="G141" s="28" t="str">
        <f>IF(A141=aux!$B$5,2*PI()/(981*B141)*J141,"")</f>
        <v/>
      </c>
      <c r="H141" s="28" t="str">
        <f>IF(OR(A141=aux!$B$6,A141=aux!$B$7,A141=aux!$B$8),(2*PI()/B141)^2/981*N141,"")</f>
        <v/>
      </c>
      <c r="I141" s="28" t="str">
        <f>IF(OR(A141=aux!$B$2,A141=aux!$B$3,A141=aux!$B$4),981*B141/(2*PI())*F141,"")</f>
        <v/>
      </c>
      <c r="J141" s="28" t="str">
        <f>IF(A141=aux!$B$5,100*$F$4*$C$4,"")</f>
        <v/>
      </c>
      <c r="K141" s="28" t="str">
        <f>IF(OR(A141=aux!$B$6,A141=aux!$B$7,A141=aux!$B$8),(2*PI()/B141)*N141,"")</f>
        <v/>
      </c>
      <c r="L141" s="28" t="str">
        <f>IF(OR(A141=aux!$B$2,A141=aux!$B$3,A141=aux!$B$4),981*(B141/(2*PI()))^2*F141,"")</f>
        <v/>
      </c>
      <c r="M141" s="28" t="str">
        <f>IF(A141=aux!$B$5,B141/(2*PI())*J141,"")</f>
        <v/>
      </c>
      <c r="N141" s="28" t="str">
        <f>IF(A141=aux!$B$6,100*$F$5*$C$5,IF(A141=aux!$B$7,100*$C$5*($F$5-($F$5-1)*(B141-$J$6)/($J$7-$J$6)),IF(A141=aux!$B$8,100*$C$5,"")))</f>
        <v/>
      </c>
      <c r="O141" s="26" t="str">
        <f t="shared" si="7"/>
        <v/>
      </c>
      <c r="P141" s="26" t="str">
        <f t="shared" si="8"/>
        <v/>
      </c>
      <c r="Q141" s="26" t="str">
        <f t="shared" si="9"/>
        <v/>
      </c>
    </row>
    <row r="142" spans="1:17" x14ac:dyDescent="0.25">
      <c r="A142" s="1" t="str">
        <f>IF(B142="","",IF(B142&lt;$J$2,aux!$B$2,IF(B142&lt;$J$3,aux!$B$3,IF(B142&lt;$J$4,aux!$B$4,IF(B142&lt;$J$5,aux!$B$5,IF(B142&lt;$J$6,aux!$B$6,IF(B142&lt;$J$7,aux!$B$7,aux!$B$8)))))))</f>
        <v/>
      </c>
      <c r="D142" s="2" t="str">
        <f t="shared" ref="D142:D205" si="10">IF(B142="","",981*B142/(2*PI())*C142)</f>
        <v/>
      </c>
      <c r="E142" s="2" t="str">
        <f t="shared" ref="E142:E205" si="11">IF(B142="","",981*(B142/(2*PI()))^2*C142)</f>
        <v/>
      </c>
      <c r="F142" s="28" t="str">
        <f>IF(A142=aux!$B$2,$C$3/9.81,IF(A142=aux!$B$3,$C$3*(1+($F$3-1)*(B142-$J$2)/($J$3-$J$2))/9.81,IF(A142=aux!$B$4,$F$3*$C$3/9.81,"")))</f>
        <v/>
      </c>
      <c r="G142" s="28" t="str">
        <f>IF(A142=aux!$B$5,2*PI()/(981*B142)*J142,"")</f>
        <v/>
      </c>
      <c r="H142" s="28" t="str">
        <f>IF(OR(A142=aux!$B$6,A142=aux!$B$7,A142=aux!$B$8),(2*PI()/B142)^2/981*N142,"")</f>
        <v/>
      </c>
      <c r="I142" s="28" t="str">
        <f>IF(OR(A142=aux!$B$2,A142=aux!$B$3,A142=aux!$B$4),981*B142/(2*PI())*F142,"")</f>
        <v/>
      </c>
      <c r="J142" s="28" t="str">
        <f>IF(A142=aux!$B$5,100*$F$4*$C$4,"")</f>
        <v/>
      </c>
      <c r="K142" s="28" t="str">
        <f>IF(OR(A142=aux!$B$6,A142=aux!$B$7,A142=aux!$B$8),(2*PI()/B142)*N142,"")</f>
        <v/>
      </c>
      <c r="L142" s="28" t="str">
        <f>IF(OR(A142=aux!$B$2,A142=aux!$B$3,A142=aux!$B$4),981*(B142/(2*PI()))^2*F142,"")</f>
        <v/>
      </c>
      <c r="M142" s="28" t="str">
        <f>IF(A142=aux!$B$5,B142/(2*PI())*J142,"")</f>
        <v/>
      </c>
      <c r="N142" s="28" t="str">
        <f>IF(A142=aux!$B$6,100*$F$5*$C$5,IF(A142=aux!$B$7,100*$C$5*($F$5-($F$5-1)*(B142-$J$6)/($J$7-$J$6)),IF(A142=aux!$B$8,100*$C$5,"")))</f>
        <v/>
      </c>
      <c r="O142" s="26" t="str">
        <f t="shared" ref="O142:O205" si="12">IF(B142="","",MAX(F142:H142))</f>
        <v/>
      </c>
      <c r="P142" s="26" t="str">
        <f t="shared" ref="P142:P205" si="13">IF(B142="","",MAX(I142:K142))</f>
        <v/>
      </c>
      <c r="Q142" s="26" t="str">
        <f t="shared" ref="Q142:Q205" si="14">IF(B142="","",MAX(L142:N142))</f>
        <v/>
      </c>
    </row>
    <row r="143" spans="1:17" x14ac:dyDescent="0.25">
      <c r="A143" s="1" t="str">
        <f>IF(B143="","",IF(B143&lt;$J$2,aux!$B$2,IF(B143&lt;$J$3,aux!$B$3,IF(B143&lt;$J$4,aux!$B$4,IF(B143&lt;$J$5,aux!$B$5,IF(B143&lt;$J$6,aux!$B$6,IF(B143&lt;$J$7,aux!$B$7,aux!$B$8)))))))</f>
        <v/>
      </c>
      <c r="D143" s="2" t="str">
        <f t="shared" si="10"/>
        <v/>
      </c>
      <c r="E143" s="2" t="str">
        <f t="shared" si="11"/>
        <v/>
      </c>
      <c r="F143" s="28" t="str">
        <f>IF(A143=aux!$B$2,$C$3/9.81,IF(A143=aux!$B$3,$C$3*(1+($F$3-1)*(B143-$J$2)/($J$3-$J$2))/9.81,IF(A143=aux!$B$4,$F$3*$C$3/9.81,"")))</f>
        <v/>
      </c>
      <c r="G143" s="28" t="str">
        <f>IF(A143=aux!$B$5,2*PI()/(981*B143)*J143,"")</f>
        <v/>
      </c>
      <c r="H143" s="28" t="str">
        <f>IF(OR(A143=aux!$B$6,A143=aux!$B$7,A143=aux!$B$8),(2*PI()/B143)^2/981*N143,"")</f>
        <v/>
      </c>
      <c r="I143" s="28" t="str">
        <f>IF(OR(A143=aux!$B$2,A143=aux!$B$3,A143=aux!$B$4),981*B143/(2*PI())*F143,"")</f>
        <v/>
      </c>
      <c r="J143" s="28" t="str">
        <f>IF(A143=aux!$B$5,100*$F$4*$C$4,"")</f>
        <v/>
      </c>
      <c r="K143" s="28" t="str">
        <f>IF(OR(A143=aux!$B$6,A143=aux!$B$7,A143=aux!$B$8),(2*PI()/B143)*N143,"")</f>
        <v/>
      </c>
      <c r="L143" s="28" t="str">
        <f>IF(OR(A143=aux!$B$2,A143=aux!$B$3,A143=aux!$B$4),981*(B143/(2*PI()))^2*F143,"")</f>
        <v/>
      </c>
      <c r="M143" s="28" t="str">
        <f>IF(A143=aux!$B$5,B143/(2*PI())*J143,"")</f>
        <v/>
      </c>
      <c r="N143" s="28" t="str">
        <f>IF(A143=aux!$B$6,100*$F$5*$C$5,IF(A143=aux!$B$7,100*$C$5*($F$5-($F$5-1)*(B143-$J$6)/($J$7-$J$6)),IF(A143=aux!$B$8,100*$C$5,"")))</f>
        <v/>
      </c>
      <c r="O143" s="26" t="str">
        <f t="shared" si="12"/>
        <v/>
      </c>
      <c r="P143" s="26" t="str">
        <f t="shared" si="13"/>
        <v/>
      </c>
      <c r="Q143" s="26" t="str">
        <f t="shared" si="14"/>
        <v/>
      </c>
    </row>
    <row r="144" spans="1:17" x14ac:dyDescent="0.25">
      <c r="A144" s="1" t="str">
        <f>IF(B144="","",IF(B144&lt;$J$2,aux!$B$2,IF(B144&lt;$J$3,aux!$B$3,IF(B144&lt;$J$4,aux!$B$4,IF(B144&lt;$J$5,aux!$B$5,IF(B144&lt;$J$6,aux!$B$6,IF(B144&lt;$J$7,aux!$B$7,aux!$B$8)))))))</f>
        <v/>
      </c>
      <c r="D144" s="2" t="str">
        <f t="shared" si="10"/>
        <v/>
      </c>
      <c r="E144" s="2" t="str">
        <f t="shared" si="11"/>
        <v/>
      </c>
      <c r="F144" s="28" t="str">
        <f>IF(A144=aux!$B$2,$C$3/9.81,IF(A144=aux!$B$3,$C$3*(1+($F$3-1)*(B144-$J$2)/($J$3-$J$2))/9.81,IF(A144=aux!$B$4,$F$3*$C$3/9.81,"")))</f>
        <v/>
      </c>
      <c r="G144" s="28" t="str">
        <f>IF(A144=aux!$B$5,2*PI()/(981*B144)*J144,"")</f>
        <v/>
      </c>
      <c r="H144" s="28" t="str">
        <f>IF(OR(A144=aux!$B$6,A144=aux!$B$7,A144=aux!$B$8),(2*PI()/B144)^2/981*N144,"")</f>
        <v/>
      </c>
      <c r="I144" s="28" t="str">
        <f>IF(OR(A144=aux!$B$2,A144=aux!$B$3,A144=aux!$B$4),981*B144/(2*PI())*F144,"")</f>
        <v/>
      </c>
      <c r="J144" s="28" t="str">
        <f>IF(A144=aux!$B$5,100*$F$4*$C$4,"")</f>
        <v/>
      </c>
      <c r="K144" s="28" t="str">
        <f>IF(OR(A144=aux!$B$6,A144=aux!$B$7,A144=aux!$B$8),(2*PI()/B144)*N144,"")</f>
        <v/>
      </c>
      <c r="L144" s="28" t="str">
        <f>IF(OR(A144=aux!$B$2,A144=aux!$B$3,A144=aux!$B$4),981*(B144/(2*PI()))^2*F144,"")</f>
        <v/>
      </c>
      <c r="M144" s="28" t="str">
        <f>IF(A144=aux!$B$5,B144/(2*PI())*J144,"")</f>
        <v/>
      </c>
      <c r="N144" s="28" t="str">
        <f>IF(A144=aux!$B$6,100*$F$5*$C$5,IF(A144=aux!$B$7,100*$C$5*($F$5-($F$5-1)*(B144-$J$6)/($J$7-$J$6)),IF(A144=aux!$B$8,100*$C$5,"")))</f>
        <v/>
      </c>
      <c r="O144" s="26" t="str">
        <f t="shared" si="12"/>
        <v/>
      </c>
      <c r="P144" s="26" t="str">
        <f t="shared" si="13"/>
        <v/>
      </c>
      <c r="Q144" s="26" t="str">
        <f t="shared" si="14"/>
        <v/>
      </c>
    </row>
    <row r="145" spans="1:17" x14ac:dyDescent="0.25">
      <c r="A145" s="1" t="str">
        <f>IF(B145="","",IF(B145&lt;$J$2,aux!$B$2,IF(B145&lt;$J$3,aux!$B$3,IF(B145&lt;$J$4,aux!$B$4,IF(B145&lt;$J$5,aux!$B$5,IF(B145&lt;$J$6,aux!$B$6,IF(B145&lt;$J$7,aux!$B$7,aux!$B$8)))))))</f>
        <v/>
      </c>
      <c r="D145" s="2" t="str">
        <f t="shared" si="10"/>
        <v/>
      </c>
      <c r="E145" s="2" t="str">
        <f t="shared" si="11"/>
        <v/>
      </c>
      <c r="F145" s="28" t="str">
        <f>IF(A145=aux!$B$2,$C$3/9.81,IF(A145=aux!$B$3,$C$3*(1+($F$3-1)*(B145-$J$2)/($J$3-$J$2))/9.81,IF(A145=aux!$B$4,$F$3*$C$3/9.81,"")))</f>
        <v/>
      </c>
      <c r="G145" s="28" t="str">
        <f>IF(A145=aux!$B$5,2*PI()/(981*B145)*J145,"")</f>
        <v/>
      </c>
      <c r="H145" s="28" t="str">
        <f>IF(OR(A145=aux!$B$6,A145=aux!$B$7,A145=aux!$B$8),(2*PI()/B145)^2/981*N145,"")</f>
        <v/>
      </c>
      <c r="I145" s="28" t="str">
        <f>IF(OR(A145=aux!$B$2,A145=aux!$B$3,A145=aux!$B$4),981*B145/(2*PI())*F145,"")</f>
        <v/>
      </c>
      <c r="J145" s="28" t="str">
        <f>IF(A145=aux!$B$5,100*$F$4*$C$4,"")</f>
        <v/>
      </c>
      <c r="K145" s="28" t="str">
        <f>IF(OR(A145=aux!$B$6,A145=aux!$B$7,A145=aux!$B$8),(2*PI()/B145)*N145,"")</f>
        <v/>
      </c>
      <c r="L145" s="28" t="str">
        <f>IF(OR(A145=aux!$B$2,A145=aux!$B$3,A145=aux!$B$4),981*(B145/(2*PI()))^2*F145,"")</f>
        <v/>
      </c>
      <c r="M145" s="28" t="str">
        <f>IF(A145=aux!$B$5,B145/(2*PI())*J145,"")</f>
        <v/>
      </c>
      <c r="N145" s="28" t="str">
        <f>IF(A145=aux!$B$6,100*$F$5*$C$5,IF(A145=aux!$B$7,100*$C$5*($F$5-($F$5-1)*(B145-$J$6)/($J$7-$J$6)),IF(A145=aux!$B$8,100*$C$5,"")))</f>
        <v/>
      </c>
      <c r="O145" s="26" t="str">
        <f t="shared" si="12"/>
        <v/>
      </c>
      <c r="P145" s="26" t="str">
        <f t="shared" si="13"/>
        <v/>
      </c>
      <c r="Q145" s="26" t="str">
        <f t="shared" si="14"/>
        <v/>
      </c>
    </row>
    <row r="146" spans="1:17" x14ac:dyDescent="0.25">
      <c r="A146" s="1" t="str">
        <f>IF(B146="","",IF(B146&lt;$J$2,aux!$B$2,IF(B146&lt;$J$3,aux!$B$3,IF(B146&lt;$J$4,aux!$B$4,IF(B146&lt;$J$5,aux!$B$5,IF(B146&lt;$J$6,aux!$B$6,IF(B146&lt;$J$7,aux!$B$7,aux!$B$8)))))))</f>
        <v/>
      </c>
      <c r="D146" s="2" t="str">
        <f t="shared" si="10"/>
        <v/>
      </c>
      <c r="E146" s="2" t="str">
        <f t="shared" si="11"/>
        <v/>
      </c>
      <c r="F146" s="28" t="str">
        <f>IF(A146=aux!$B$2,$C$3/9.81,IF(A146=aux!$B$3,$C$3*(1+($F$3-1)*(B146-$J$2)/($J$3-$J$2))/9.81,IF(A146=aux!$B$4,$F$3*$C$3/9.81,"")))</f>
        <v/>
      </c>
      <c r="G146" s="28" t="str">
        <f>IF(A146=aux!$B$5,2*PI()/(981*B146)*J146,"")</f>
        <v/>
      </c>
      <c r="H146" s="28" t="str">
        <f>IF(OR(A146=aux!$B$6,A146=aux!$B$7,A146=aux!$B$8),(2*PI()/B146)^2/981*N146,"")</f>
        <v/>
      </c>
      <c r="I146" s="28" t="str">
        <f>IF(OR(A146=aux!$B$2,A146=aux!$B$3,A146=aux!$B$4),981*B146/(2*PI())*F146,"")</f>
        <v/>
      </c>
      <c r="J146" s="28" t="str">
        <f>IF(A146=aux!$B$5,100*$F$4*$C$4,"")</f>
        <v/>
      </c>
      <c r="K146" s="28" t="str">
        <f>IF(OR(A146=aux!$B$6,A146=aux!$B$7,A146=aux!$B$8),(2*PI()/B146)*N146,"")</f>
        <v/>
      </c>
      <c r="L146" s="28" t="str">
        <f>IF(OR(A146=aux!$B$2,A146=aux!$B$3,A146=aux!$B$4),981*(B146/(2*PI()))^2*F146,"")</f>
        <v/>
      </c>
      <c r="M146" s="28" t="str">
        <f>IF(A146=aux!$B$5,B146/(2*PI())*J146,"")</f>
        <v/>
      </c>
      <c r="N146" s="28" t="str">
        <f>IF(A146=aux!$B$6,100*$F$5*$C$5,IF(A146=aux!$B$7,100*$C$5*($F$5-($F$5-1)*(B146-$J$6)/($J$7-$J$6)),IF(A146=aux!$B$8,100*$C$5,"")))</f>
        <v/>
      </c>
      <c r="O146" s="26" t="str">
        <f t="shared" si="12"/>
        <v/>
      </c>
      <c r="P146" s="26" t="str">
        <f t="shared" si="13"/>
        <v/>
      </c>
      <c r="Q146" s="26" t="str">
        <f t="shared" si="14"/>
        <v/>
      </c>
    </row>
    <row r="147" spans="1:17" x14ac:dyDescent="0.25">
      <c r="A147" s="1" t="str">
        <f>IF(B147="","",IF(B147&lt;$J$2,aux!$B$2,IF(B147&lt;$J$3,aux!$B$3,IF(B147&lt;$J$4,aux!$B$4,IF(B147&lt;$J$5,aux!$B$5,IF(B147&lt;$J$6,aux!$B$6,IF(B147&lt;$J$7,aux!$B$7,aux!$B$8)))))))</f>
        <v/>
      </c>
      <c r="D147" s="2" t="str">
        <f t="shared" si="10"/>
        <v/>
      </c>
      <c r="E147" s="2" t="str">
        <f t="shared" si="11"/>
        <v/>
      </c>
      <c r="F147" s="28" t="str">
        <f>IF(A147=aux!$B$2,$C$3/9.81,IF(A147=aux!$B$3,$C$3*(1+($F$3-1)*(B147-$J$2)/($J$3-$J$2))/9.81,IF(A147=aux!$B$4,$F$3*$C$3/9.81,"")))</f>
        <v/>
      </c>
      <c r="G147" s="28" t="str">
        <f>IF(A147=aux!$B$5,2*PI()/(981*B147)*J147,"")</f>
        <v/>
      </c>
      <c r="H147" s="28" t="str">
        <f>IF(OR(A147=aux!$B$6,A147=aux!$B$7,A147=aux!$B$8),(2*PI()/B147)^2/981*N147,"")</f>
        <v/>
      </c>
      <c r="I147" s="28" t="str">
        <f>IF(OR(A147=aux!$B$2,A147=aux!$B$3,A147=aux!$B$4),981*B147/(2*PI())*F147,"")</f>
        <v/>
      </c>
      <c r="J147" s="28" t="str">
        <f>IF(A147=aux!$B$5,100*$F$4*$C$4,"")</f>
        <v/>
      </c>
      <c r="K147" s="28" t="str">
        <f>IF(OR(A147=aux!$B$6,A147=aux!$B$7,A147=aux!$B$8),(2*PI()/B147)*N147,"")</f>
        <v/>
      </c>
      <c r="L147" s="28" t="str">
        <f>IF(OR(A147=aux!$B$2,A147=aux!$B$3,A147=aux!$B$4),981*(B147/(2*PI()))^2*F147,"")</f>
        <v/>
      </c>
      <c r="M147" s="28" t="str">
        <f>IF(A147=aux!$B$5,B147/(2*PI())*J147,"")</f>
        <v/>
      </c>
      <c r="N147" s="28" t="str">
        <f>IF(A147=aux!$B$6,100*$F$5*$C$5,IF(A147=aux!$B$7,100*$C$5*($F$5-($F$5-1)*(B147-$J$6)/($J$7-$J$6)),IF(A147=aux!$B$8,100*$C$5,"")))</f>
        <v/>
      </c>
      <c r="O147" s="26" t="str">
        <f t="shared" si="12"/>
        <v/>
      </c>
      <c r="P147" s="26" t="str">
        <f t="shared" si="13"/>
        <v/>
      </c>
      <c r="Q147" s="26" t="str">
        <f t="shared" si="14"/>
        <v/>
      </c>
    </row>
    <row r="148" spans="1:17" x14ac:dyDescent="0.25">
      <c r="A148" s="1" t="str">
        <f>IF(B148="","",IF(B148&lt;$J$2,aux!$B$2,IF(B148&lt;$J$3,aux!$B$3,IF(B148&lt;$J$4,aux!$B$4,IF(B148&lt;$J$5,aux!$B$5,IF(B148&lt;$J$6,aux!$B$6,IF(B148&lt;$J$7,aux!$B$7,aux!$B$8)))))))</f>
        <v/>
      </c>
      <c r="D148" s="2" t="str">
        <f t="shared" si="10"/>
        <v/>
      </c>
      <c r="E148" s="2" t="str">
        <f t="shared" si="11"/>
        <v/>
      </c>
      <c r="F148" s="28" t="str">
        <f>IF(A148=aux!$B$2,$C$3/9.81,IF(A148=aux!$B$3,$C$3*(1+($F$3-1)*(B148-$J$2)/($J$3-$J$2))/9.81,IF(A148=aux!$B$4,$F$3*$C$3/9.81,"")))</f>
        <v/>
      </c>
      <c r="G148" s="28" t="str">
        <f>IF(A148=aux!$B$5,2*PI()/(981*B148)*J148,"")</f>
        <v/>
      </c>
      <c r="H148" s="28" t="str">
        <f>IF(OR(A148=aux!$B$6,A148=aux!$B$7,A148=aux!$B$8),(2*PI()/B148)^2/981*N148,"")</f>
        <v/>
      </c>
      <c r="I148" s="28" t="str">
        <f>IF(OR(A148=aux!$B$2,A148=aux!$B$3,A148=aux!$B$4),981*B148/(2*PI())*F148,"")</f>
        <v/>
      </c>
      <c r="J148" s="28" t="str">
        <f>IF(A148=aux!$B$5,100*$F$4*$C$4,"")</f>
        <v/>
      </c>
      <c r="K148" s="28" t="str">
        <f>IF(OR(A148=aux!$B$6,A148=aux!$B$7,A148=aux!$B$8),(2*PI()/B148)*N148,"")</f>
        <v/>
      </c>
      <c r="L148" s="28" t="str">
        <f>IF(OR(A148=aux!$B$2,A148=aux!$B$3,A148=aux!$B$4),981*(B148/(2*PI()))^2*F148,"")</f>
        <v/>
      </c>
      <c r="M148" s="28" t="str">
        <f>IF(A148=aux!$B$5,B148/(2*PI())*J148,"")</f>
        <v/>
      </c>
      <c r="N148" s="28" t="str">
        <f>IF(A148=aux!$B$6,100*$F$5*$C$5,IF(A148=aux!$B$7,100*$C$5*($F$5-($F$5-1)*(B148-$J$6)/($J$7-$J$6)),IF(A148=aux!$B$8,100*$C$5,"")))</f>
        <v/>
      </c>
      <c r="O148" s="26" t="str">
        <f t="shared" si="12"/>
        <v/>
      </c>
      <c r="P148" s="26" t="str">
        <f t="shared" si="13"/>
        <v/>
      </c>
      <c r="Q148" s="26" t="str">
        <f t="shared" si="14"/>
        <v/>
      </c>
    </row>
    <row r="149" spans="1:17" x14ac:dyDescent="0.25">
      <c r="A149" s="1" t="str">
        <f>IF(B149="","",IF(B149&lt;$J$2,aux!$B$2,IF(B149&lt;$J$3,aux!$B$3,IF(B149&lt;$J$4,aux!$B$4,IF(B149&lt;$J$5,aux!$B$5,IF(B149&lt;$J$6,aux!$B$6,IF(B149&lt;$J$7,aux!$B$7,aux!$B$8)))))))</f>
        <v/>
      </c>
      <c r="D149" s="2" t="str">
        <f t="shared" si="10"/>
        <v/>
      </c>
      <c r="E149" s="2" t="str">
        <f t="shared" si="11"/>
        <v/>
      </c>
      <c r="F149" s="28" t="str">
        <f>IF(A149=aux!$B$2,$C$3/9.81,IF(A149=aux!$B$3,$C$3*(1+($F$3-1)*(B149-$J$2)/($J$3-$J$2))/9.81,IF(A149=aux!$B$4,$F$3*$C$3/9.81,"")))</f>
        <v/>
      </c>
      <c r="G149" s="28" t="str">
        <f>IF(A149=aux!$B$5,2*PI()/(981*B149)*J149,"")</f>
        <v/>
      </c>
      <c r="H149" s="28" t="str">
        <f>IF(OR(A149=aux!$B$6,A149=aux!$B$7,A149=aux!$B$8),(2*PI()/B149)^2/981*N149,"")</f>
        <v/>
      </c>
      <c r="I149" s="28" t="str">
        <f>IF(OR(A149=aux!$B$2,A149=aux!$B$3,A149=aux!$B$4),981*B149/(2*PI())*F149,"")</f>
        <v/>
      </c>
      <c r="J149" s="28" t="str">
        <f>IF(A149=aux!$B$5,100*$F$4*$C$4,"")</f>
        <v/>
      </c>
      <c r="K149" s="28" t="str">
        <f>IF(OR(A149=aux!$B$6,A149=aux!$B$7,A149=aux!$B$8),(2*PI()/B149)*N149,"")</f>
        <v/>
      </c>
      <c r="L149" s="28" t="str">
        <f>IF(OR(A149=aux!$B$2,A149=aux!$B$3,A149=aux!$B$4),981*(B149/(2*PI()))^2*F149,"")</f>
        <v/>
      </c>
      <c r="M149" s="28" t="str">
        <f>IF(A149=aux!$B$5,B149/(2*PI())*J149,"")</f>
        <v/>
      </c>
      <c r="N149" s="28" t="str">
        <f>IF(A149=aux!$B$6,100*$F$5*$C$5,IF(A149=aux!$B$7,100*$C$5*($F$5-($F$5-1)*(B149-$J$6)/($J$7-$J$6)),IF(A149=aux!$B$8,100*$C$5,"")))</f>
        <v/>
      </c>
      <c r="O149" s="26" t="str">
        <f t="shared" si="12"/>
        <v/>
      </c>
      <c r="P149" s="26" t="str">
        <f t="shared" si="13"/>
        <v/>
      </c>
      <c r="Q149" s="26" t="str">
        <f t="shared" si="14"/>
        <v/>
      </c>
    </row>
    <row r="150" spans="1:17" x14ac:dyDescent="0.25">
      <c r="A150" s="1" t="str">
        <f>IF(B150="","",IF(B150&lt;$J$2,aux!$B$2,IF(B150&lt;$J$3,aux!$B$3,IF(B150&lt;$J$4,aux!$B$4,IF(B150&lt;$J$5,aux!$B$5,IF(B150&lt;$J$6,aux!$B$6,IF(B150&lt;$J$7,aux!$B$7,aux!$B$8)))))))</f>
        <v/>
      </c>
      <c r="D150" s="2" t="str">
        <f t="shared" si="10"/>
        <v/>
      </c>
      <c r="E150" s="2" t="str">
        <f t="shared" si="11"/>
        <v/>
      </c>
      <c r="F150" s="28" t="str">
        <f>IF(A150=aux!$B$2,$C$3/9.81,IF(A150=aux!$B$3,$C$3*(1+($F$3-1)*(B150-$J$2)/($J$3-$J$2))/9.81,IF(A150=aux!$B$4,$F$3*$C$3/9.81,"")))</f>
        <v/>
      </c>
      <c r="G150" s="28" t="str">
        <f>IF(A150=aux!$B$5,2*PI()/(981*B150)*J150,"")</f>
        <v/>
      </c>
      <c r="H150" s="28" t="str">
        <f>IF(OR(A150=aux!$B$6,A150=aux!$B$7,A150=aux!$B$8),(2*PI()/B150)^2/981*N150,"")</f>
        <v/>
      </c>
      <c r="I150" s="28" t="str">
        <f>IF(OR(A150=aux!$B$2,A150=aux!$B$3,A150=aux!$B$4),981*B150/(2*PI())*F150,"")</f>
        <v/>
      </c>
      <c r="J150" s="28" t="str">
        <f>IF(A150=aux!$B$5,100*$F$4*$C$4,"")</f>
        <v/>
      </c>
      <c r="K150" s="28" t="str">
        <f>IF(OR(A150=aux!$B$6,A150=aux!$B$7,A150=aux!$B$8),(2*PI()/B150)*N150,"")</f>
        <v/>
      </c>
      <c r="L150" s="28" t="str">
        <f>IF(OR(A150=aux!$B$2,A150=aux!$B$3,A150=aux!$B$4),981*(B150/(2*PI()))^2*F150,"")</f>
        <v/>
      </c>
      <c r="M150" s="28" t="str">
        <f>IF(A150=aux!$B$5,B150/(2*PI())*J150,"")</f>
        <v/>
      </c>
      <c r="N150" s="28" t="str">
        <f>IF(A150=aux!$B$6,100*$F$5*$C$5,IF(A150=aux!$B$7,100*$C$5*($F$5-($F$5-1)*(B150-$J$6)/($J$7-$J$6)),IF(A150=aux!$B$8,100*$C$5,"")))</f>
        <v/>
      </c>
      <c r="O150" s="26" t="str">
        <f t="shared" si="12"/>
        <v/>
      </c>
      <c r="P150" s="26" t="str">
        <f t="shared" si="13"/>
        <v/>
      </c>
      <c r="Q150" s="26" t="str">
        <f t="shared" si="14"/>
        <v/>
      </c>
    </row>
    <row r="151" spans="1:17" x14ac:dyDescent="0.25">
      <c r="A151" s="1" t="str">
        <f>IF(B151="","",IF(B151&lt;$J$2,aux!$B$2,IF(B151&lt;$J$3,aux!$B$3,IF(B151&lt;$J$4,aux!$B$4,IF(B151&lt;$J$5,aux!$B$5,IF(B151&lt;$J$6,aux!$B$6,IF(B151&lt;$J$7,aux!$B$7,aux!$B$8)))))))</f>
        <v/>
      </c>
      <c r="D151" s="2" t="str">
        <f t="shared" si="10"/>
        <v/>
      </c>
      <c r="E151" s="2" t="str">
        <f t="shared" si="11"/>
        <v/>
      </c>
      <c r="F151" s="28" t="str">
        <f>IF(A151=aux!$B$2,$C$3/9.81,IF(A151=aux!$B$3,$C$3*(1+($F$3-1)*(B151-$J$2)/($J$3-$J$2))/9.81,IF(A151=aux!$B$4,$F$3*$C$3/9.81,"")))</f>
        <v/>
      </c>
      <c r="G151" s="28" t="str">
        <f>IF(A151=aux!$B$5,2*PI()/(981*B151)*J151,"")</f>
        <v/>
      </c>
      <c r="H151" s="28" t="str">
        <f>IF(OR(A151=aux!$B$6,A151=aux!$B$7,A151=aux!$B$8),(2*PI()/B151)^2/981*N151,"")</f>
        <v/>
      </c>
      <c r="I151" s="28" t="str">
        <f>IF(OR(A151=aux!$B$2,A151=aux!$B$3,A151=aux!$B$4),981*B151/(2*PI())*F151,"")</f>
        <v/>
      </c>
      <c r="J151" s="28" t="str">
        <f>IF(A151=aux!$B$5,100*$F$4*$C$4,"")</f>
        <v/>
      </c>
      <c r="K151" s="28" t="str">
        <f>IF(OR(A151=aux!$B$6,A151=aux!$B$7,A151=aux!$B$8),(2*PI()/B151)*N151,"")</f>
        <v/>
      </c>
      <c r="L151" s="28" t="str">
        <f>IF(OR(A151=aux!$B$2,A151=aux!$B$3,A151=aux!$B$4),981*(B151/(2*PI()))^2*F151,"")</f>
        <v/>
      </c>
      <c r="M151" s="28" t="str">
        <f>IF(A151=aux!$B$5,B151/(2*PI())*J151,"")</f>
        <v/>
      </c>
      <c r="N151" s="28" t="str">
        <f>IF(A151=aux!$B$6,100*$F$5*$C$5,IF(A151=aux!$B$7,100*$C$5*($F$5-($F$5-1)*(B151-$J$6)/($J$7-$J$6)),IF(A151=aux!$B$8,100*$C$5,"")))</f>
        <v/>
      </c>
      <c r="O151" s="26" t="str">
        <f t="shared" si="12"/>
        <v/>
      </c>
      <c r="P151" s="26" t="str">
        <f t="shared" si="13"/>
        <v/>
      </c>
      <c r="Q151" s="26" t="str">
        <f t="shared" si="14"/>
        <v/>
      </c>
    </row>
    <row r="152" spans="1:17" x14ac:dyDescent="0.25">
      <c r="A152" s="1" t="str">
        <f>IF(B152="","",IF(B152&lt;$J$2,aux!$B$2,IF(B152&lt;$J$3,aux!$B$3,IF(B152&lt;$J$4,aux!$B$4,IF(B152&lt;$J$5,aux!$B$5,IF(B152&lt;$J$6,aux!$B$6,IF(B152&lt;$J$7,aux!$B$7,aux!$B$8)))))))</f>
        <v/>
      </c>
      <c r="D152" s="2" t="str">
        <f t="shared" si="10"/>
        <v/>
      </c>
      <c r="E152" s="2" t="str">
        <f t="shared" si="11"/>
        <v/>
      </c>
      <c r="F152" s="28" t="str">
        <f>IF(A152=aux!$B$2,$C$3/9.81,IF(A152=aux!$B$3,$C$3*(1+($F$3-1)*(B152-$J$2)/($J$3-$J$2))/9.81,IF(A152=aux!$B$4,$F$3*$C$3/9.81,"")))</f>
        <v/>
      </c>
      <c r="G152" s="28" t="str">
        <f>IF(A152=aux!$B$5,2*PI()/(981*B152)*J152,"")</f>
        <v/>
      </c>
      <c r="H152" s="28" t="str">
        <f>IF(OR(A152=aux!$B$6,A152=aux!$B$7,A152=aux!$B$8),(2*PI()/B152)^2/981*N152,"")</f>
        <v/>
      </c>
      <c r="I152" s="28" t="str">
        <f>IF(OR(A152=aux!$B$2,A152=aux!$B$3,A152=aux!$B$4),981*B152/(2*PI())*F152,"")</f>
        <v/>
      </c>
      <c r="J152" s="28" t="str">
        <f>IF(A152=aux!$B$5,100*$F$4*$C$4,"")</f>
        <v/>
      </c>
      <c r="K152" s="28" t="str">
        <f>IF(OR(A152=aux!$B$6,A152=aux!$B$7,A152=aux!$B$8),(2*PI()/B152)*N152,"")</f>
        <v/>
      </c>
      <c r="L152" s="28" t="str">
        <f>IF(OR(A152=aux!$B$2,A152=aux!$B$3,A152=aux!$B$4),981*(B152/(2*PI()))^2*F152,"")</f>
        <v/>
      </c>
      <c r="M152" s="28" t="str">
        <f>IF(A152=aux!$B$5,B152/(2*PI())*J152,"")</f>
        <v/>
      </c>
      <c r="N152" s="28" t="str">
        <f>IF(A152=aux!$B$6,100*$F$5*$C$5,IF(A152=aux!$B$7,100*$C$5*($F$5-($F$5-1)*(B152-$J$6)/($J$7-$J$6)),IF(A152=aux!$B$8,100*$C$5,"")))</f>
        <v/>
      </c>
      <c r="O152" s="26" t="str">
        <f t="shared" si="12"/>
        <v/>
      </c>
      <c r="P152" s="26" t="str">
        <f t="shared" si="13"/>
        <v/>
      </c>
      <c r="Q152" s="26" t="str">
        <f t="shared" si="14"/>
        <v/>
      </c>
    </row>
    <row r="153" spans="1:17" x14ac:dyDescent="0.25">
      <c r="A153" s="1" t="str">
        <f>IF(B153="","",IF(B153&lt;$J$2,aux!$B$2,IF(B153&lt;$J$3,aux!$B$3,IF(B153&lt;$J$4,aux!$B$4,IF(B153&lt;$J$5,aux!$B$5,IF(B153&lt;$J$6,aux!$B$6,IF(B153&lt;$J$7,aux!$B$7,aux!$B$8)))))))</f>
        <v/>
      </c>
      <c r="D153" s="2" t="str">
        <f t="shared" si="10"/>
        <v/>
      </c>
      <c r="E153" s="2" t="str">
        <f t="shared" si="11"/>
        <v/>
      </c>
      <c r="F153" s="28" t="str">
        <f>IF(A153=aux!$B$2,$C$3/9.81,IF(A153=aux!$B$3,$C$3*(1+($F$3-1)*(B153-$J$2)/($J$3-$J$2))/9.81,IF(A153=aux!$B$4,$F$3*$C$3/9.81,"")))</f>
        <v/>
      </c>
      <c r="G153" s="28" t="str">
        <f>IF(A153=aux!$B$5,2*PI()/(981*B153)*J153,"")</f>
        <v/>
      </c>
      <c r="H153" s="28" t="str">
        <f>IF(OR(A153=aux!$B$6,A153=aux!$B$7,A153=aux!$B$8),(2*PI()/B153)^2/981*N153,"")</f>
        <v/>
      </c>
      <c r="I153" s="28" t="str">
        <f>IF(OR(A153=aux!$B$2,A153=aux!$B$3,A153=aux!$B$4),981*B153/(2*PI())*F153,"")</f>
        <v/>
      </c>
      <c r="J153" s="28" t="str">
        <f>IF(A153=aux!$B$5,100*$F$4*$C$4,"")</f>
        <v/>
      </c>
      <c r="K153" s="28" t="str">
        <f>IF(OR(A153=aux!$B$6,A153=aux!$B$7,A153=aux!$B$8),(2*PI()/B153)*N153,"")</f>
        <v/>
      </c>
      <c r="L153" s="28" t="str">
        <f>IF(OR(A153=aux!$B$2,A153=aux!$B$3,A153=aux!$B$4),981*(B153/(2*PI()))^2*F153,"")</f>
        <v/>
      </c>
      <c r="M153" s="28" t="str">
        <f>IF(A153=aux!$B$5,B153/(2*PI())*J153,"")</f>
        <v/>
      </c>
      <c r="N153" s="28" t="str">
        <f>IF(A153=aux!$B$6,100*$F$5*$C$5,IF(A153=aux!$B$7,100*$C$5*($F$5-($F$5-1)*(B153-$J$6)/($J$7-$J$6)),IF(A153=aux!$B$8,100*$C$5,"")))</f>
        <v/>
      </c>
      <c r="O153" s="26" t="str">
        <f t="shared" si="12"/>
        <v/>
      </c>
      <c r="P153" s="26" t="str">
        <f t="shared" si="13"/>
        <v/>
      </c>
      <c r="Q153" s="26" t="str">
        <f t="shared" si="14"/>
        <v/>
      </c>
    </row>
    <row r="154" spans="1:17" x14ac:dyDescent="0.25">
      <c r="A154" s="1" t="str">
        <f>IF(B154="","",IF(B154&lt;$J$2,aux!$B$2,IF(B154&lt;$J$3,aux!$B$3,IF(B154&lt;$J$4,aux!$B$4,IF(B154&lt;$J$5,aux!$B$5,IF(B154&lt;$J$6,aux!$B$6,IF(B154&lt;$J$7,aux!$B$7,aux!$B$8)))))))</f>
        <v/>
      </c>
      <c r="D154" s="2" t="str">
        <f t="shared" si="10"/>
        <v/>
      </c>
      <c r="E154" s="2" t="str">
        <f t="shared" si="11"/>
        <v/>
      </c>
      <c r="F154" s="28" t="str">
        <f>IF(A154=aux!$B$2,$C$3/9.81,IF(A154=aux!$B$3,$C$3*(1+($F$3-1)*(B154-$J$2)/($J$3-$J$2))/9.81,IF(A154=aux!$B$4,$F$3*$C$3/9.81,"")))</f>
        <v/>
      </c>
      <c r="G154" s="28" t="str">
        <f>IF(A154=aux!$B$5,2*PI()/(981*B154)*J154,"")</f>
        <v/>
      </c>
      <c r="H154" s="28" t="str">
        <f>IF(OR(A154=aux!$B$6,A154=aux!$B$7,A154=aux!$B$8),(2*PI()/B154)^2/981*N154,"")</f>
        <v/>
      </c>
      <c r="I154" s="28" t="str">
        <f>IF(OR(A154=aux!$B$2,A154=aux!$B$3,A154=aux!$B$4),981*B154/(2*PI())*F154,"")</f>
        <v/>
      </c>
      <c r="J154" s="28" t="str">
        <f>IF(A154=aux!$B$5,100*$F$4*$C$4,"")</f>
        <v/>
      </c>
      <c r="K154" s="28" t="str">
        <f>IF(OR(A154=aux!$B$6,A154=aux!$B$7,A154=aux!$B$8),(2*PI()/B154)*N154,"")</f>
        <v/>
      </c>
      <c r="L154" s="28" t="str">
        <f>IF(OR(A154=aux!$B$2,A154=aux!$B$3,A154=aux!$B$4),981*(B154/(2*PI()))^2*F154,"")</f>
        <v/>
      </c>
      <c r="M154" s="28" t="str">
        <f>IF(A154=aux!$B$5,B154/(2*PI())*J154,"")</f>
        <v/>
      </c>
      <c r="N154" s="28" t="str">
        <f>IF(A154=aux!$B$6,100*$F$5*$C$5,IF(A154=aux!$B$7,100*$C$5*($F$5-($F$5-1)*(B154-$J$6)/($J$7-$J$6)),IF(A154=aux!$B$8,100*$C$5,"")))</f>
        <v/>
      </c>
      <c r="O154" s="26" t="str">
        <f t="shared" si="12"/>
        <v/>
      </c>
      <c r="P154" s="26" t="str">
        <f t="shared" si="13"/>
        <v/>
      </c>
      <c r="Q154" s="26" t="str">
        <f t="shared" si="14"/>
        <v/>
      </c>
    </row>
    <row r="155" spans="1:17" x14ac:dyDescent="0.25">
      <c r="A155" s="1" t="str">
        <f>IF(B155="","",IF(B155&lt;$J$2,aux!$B$2,IF(B155&lt;$J$3,aux!$B$3,IF(B155&lt;$J$4,aux!$B$4,IF(B155&lt;$J$5,aux!$B$5,IF(B155&lt;$J$6,aux!$B$6,IF(B155&lt;$J$7,aux!$B$7,aux!$B$8)))))))</f>
        <v/>
      </c>
      <c r="D155" s="2" t="str">
        <f t="shared" si="10"/>
        <v/>
      </c>
      <c r="E155" s="2" t="str">
        <f t="shared" si="11"/>
        <v/>
      </c>
      <c r="F155" s="28" t="str">
        <f>IF(A155=aux!$B$2,$C$3/9.81,IF(A155=aux!$B$3,$C$3*(1+($F$3-1)*(B155-$J$2)/($J$3-$J$2))/9.81,IF(A155=aux!$B$4,$F$3*$C$3/9.81,"")))</f>
        <v/>
      </c>
      <c r="G155" s="28" t="str">
        <f>IF(A155=aux!$B$5,2*PI()/(981*B155)*J155,"")</f>
        <v/>
      </c>
      <c r="H155" s="28" t="str">
        <f>IF(OR(A155=aux!$B$6,A155=aux!$B$7,A155=aux!$B$8),(2*PI()/B155)^2/981*N155,"")</f>
        <v/>
      </c>
      <c r="I155" s="28" t="str">
        <f>IF(OR(A155=aux!$B$2,A155=aux!$B$3,A155=aux!$B$4),981*B155/(2*PI())*F155,"")</f>
        <v/>
      </c>
      <c r="J155" s="28" t="str">
        <f>IF(A155=aux!$B$5,100*$F$4*$C$4,"")</f>
        <v/>
      </c>
      <c r="K155" s="28" t="str">
        <f>IF(OR(A155=aux!$B$6,A155=aux!$B$7,A155=aux!$B$8),(2*PI()/B155)*N155,"")</f>
        <v/>
      </c>
      <c r="L155" s="28" t="str">
        <f>IF(OR(A155=aux!$B$2,A155=aux!$B$3,A155=aux!$B$4),981*(B155/(2*PI()))^2*F155,"")</f>
        <v/>
      </c>
      <c r="M155" s="28" t="str">
        <f>IF(A155=aux!$B$5,B155/(2*PI())*J155,"")</f>
        <v/>
      </c>
      <c r="N155" s="28" t="str">
        <f>IF(A155=aux!$B$6,100*$F$5*$C$5,IF(A155=aux!$B$7,100*$C$5*($F$5-($F$5-1)*(B155-$J$6)/($J$7-$J$6)),IF(A155=aux!$B$8,100*$C$5,"")))</f>
        <v/>
      </c>
      <c r="O155" s="26" t="str">
        <f t="shared" si="12"/>
        <v/>
      </c>
      <c r="P155" s="26" t="str">
        <f t="shared" si="13"/>
        <v/>
      </c>
      <c r="Q155" s="26" t="str">
        <f t="shared" si="14"/>
        <v/>
      </c>
    </row>
    <row r="156" spans="1:17" x14ac:dyDescent="0.25">
      <c r="A156" s="1" t="str">
        <f>IF(B156="","",IF(B156&lt;$J$2,aux!$B$2,IF(B156&lt;$J$3,aux!$B$3,IF(B156&lt;$J$4,aux!$B$4,IF(B156&lt;$J$5,aux!$B$5,IF(B156&lt;$J$6,aux!$B$6,IF(B156&lt;$J$7,aux!$B$7,aux!$B$8)))))))</f>
        <v/>
      </c>
      <c r="D156" s="2" t="str">
        <f t="shared" si="10"/>
        <v/>
      </c>
      <c r="E156" s="2" t="str">
        <f t="shared" si="11"/>
        <v/>
      </c>
      <c r="F156" s="28" t="str">
        <f>IF(A156=aux!$B$2,$C$3/9.81,IF(A156=aux!$B$3,$C$3*(1+($F$3-1)*(B156-$J$2)/($J$3-$J$2))/9.81,IF(A156=aux!$B$4,$F$3*$C$3/9.81,"")))</f>
        <v/>
      </c>
      <c r="G156" s="28" t="str">
        <f>IF(A156=aux!$B$5,2*PI()/(981*B156)*J156,"")</f>
        <v/>
      </c>
      <c r="H156" s="28" t="str">
        <f>IF(OR(A156=aux!$B$6,A156=aux!$B$7,A156=aux!$B$8),(2*PI()/B156)^2/981*N156,"")</f>
        <v/>
      </c>
      <c r="I156" s="28" t="str">
        <f>IF(OR(A156=aux!$B$2,A156=aux!$B$3,A156=aux!$B$4),981*B156/(2*PI())*F156,"")</f>
        <v/>
      </c>
      <c r="J156" s="28" t="str">
        <f>IF(A156=aux!$B$5,100*$F$4*$C$4,"")</f>
        <v/>
      </c>
      <c r="K156" s="28" t="str">
        <f>IF(OR(A156=aux!$B$6,A156=aux!$B$7,A156=aux!$B$8),(2*PI()/B156)*N156,"")</f>
        <v/>
      </c>
      <c r="L156" s="28" t="str">
        <f>IF(OR(A156=aux!$B$2,A156=aux!$B$3,A156=aux!$B$4),981*(B156/(2*PI()))^2*F156,"")</f>
        <v/>
      </c>
      <c r="M156" s="28" t="str">
        <f>IF(A156=aux!$B$5,B156/(2*PI())*J156,"")</f>
        <v/>
      </c>
      <c r="N156" s="28" t="str">
        <f>IF(A156=aux!$B$6,100*$F$5*$C$5,IF(A156=aux!$B$7,100*$C$5*($F$5-($F$5-1)*(B156-$J$6)/($J$7-$J$6)),IF(A156=aux!$B$8,100*$C$5,"")))</f>
        <v/>
      </c>
      <c r="O156" s="26" t="str">
        <f t="shared" si="12"/>
        <v/>
      </c>
      <c r="P156" s="26" t="str">
        <f t="shared" si="13"/>
        <v/>
      </c>
      <c r="Q156" s="26" t="str">
        <f t="shared" si="14"/>
        <v/>
      </c>
    </row>
    <row r="157" spans="1:17" x14ac:dyDescent="0.25">
      <c r="A157" s="1" t="str">
        <f>IF(B157="","",IF(B157&lt;$J$2,aux!$B$2,IF(B157&lt;$J$3,aux!$B$3,IF(B157&lt;$J$4,aux!$B$4,IF(B157&lt;$J$5,aux!$B$5,IF(B157&lt;$J$6,aux!$B$6,IF(B157&lt;$J$7,aux!$B$7,aux!$B$8)))))))</f>
        <v/>
      </c>
      <c r="D157" s="2" t="str">
        <f t="shared" si="10"/>
        <v/>
      </c>
      <c r="E157" s="2" t="str">
        <f t="shared" si="11"/>
        <v/>
      </c>
      <c r="F157" s="28" t="str">
        <f>IF(A157=aux!$B$2,$C$3/9.81,IF(A157=aux!$B$3,$C$3*(1+($F$3-1)*(B157-$J$2)/($J$3-$J$2))/9.81,IF(A157=aux!$B$4,$F$3*$C$3/9.81,"")))</f>
        <v/>
      </c>
      <c r="G157" s="28" t="str">
        <f>IF(A157=aux!$B$5,2*PI()/(981*B157)*J157,"")</f>
        <v/>
      </c>
      <c r="H157" s="28" t="str">
        <f>IF(OR(A157=aux!$B$6,A157=aux!$B$7,A157=aux!$B$8),(2*PI()/B157)^2/981*N157,"")</f>
        <v/>
      </c>
      <c r="I157" s="28" t="str">
        <f>IF(OR(A157=aux!$B$2,A157=aux!$B$3,A157=aux!$B$4),981*B157/(2*PI())*F157,"")</f>
        <v/>
      </c>
      <c r="J157" s="28" t="str">
        <f>IF(A157=aux!$B$5,100*$F$4*$C$4,"")</f>
        <v/>
      </c>
      <c r="K157" s="28" t="str">
        <f>IF(OR(A157=aux!$B$6,A157=aux!$B$7,A157=aux!$B$8),(2*PI()/B157)*N157,"")</f>
        <v/>
      </c>
      <c r="L157" s="28" t="str">
        <f>IF(OR(A157=aux!$B$2,A157=aux!$B$3,A157=aux!$B$4),981*(B157/(2*PI()))^2*F157,"")</f>
        <v/>
      </c>
      <c r="M157" s="28" t="str">
        <f>IF(A157=aux!$B$5,B157/(2*PI())*J157,"")</f>
        <v/>
      </c>
      <c r="N157" s="28" t="str">
        <f>IF(A157=aux!$B$6,100*$F$5*$C$5,IF(A157=aux!$B$7,100*$C$5*($F$5-($F$5-1)*(B157-$J$6)/($J$7-$J$6)),IF(A157=aux!$B$8,100*$C$5,"")))</f>
        <v/>
      </c>
      <c r="O157" s="26" t="str">
        <f t="shared" si="12"/>
        <v/>
      </c>
      <c r="P157" s="26" t="str">
        <f t="shared" si="13"/>
        <v/>
      </c>
      <c r="Q157" s="26" t="str">
        <f t="shared" si="14"/>
        <v/>
      </c>
    </row>
    <row r="158" spans="1:17" x14ac:dyDescent="0.25">
      <c r="A158" s="1" t="str">
        <f>IF(B158="","",IF(B158&lt;$J$2,aux!$B$2,IF(B158&lt;$J$3,aux!$B$3,IF(B158&lt;$J$4,aux!$B$4,IF(B158&lt;$J$5,aux!$B$5,IF(B158&lt;$J$6,aux!$B$6,IF(B158&lt;$J$7,aux!$B$7,aux!$B$8)))))))</f>
        <v/>
      </c>
      <c r="D158" s="2" t="str">
        <f t="shared" si="10"/>
        <v/>
      </c>
      <c r="E158" s="2" t="str">
        <f t="shared" si="11"/>
        <v/>
      </c>
      <c r="F158" s="28" t="str">
        <f>IF(A158=aux!$B$2,$C$3/9.81,IF(A158=aux!$B$3,$C$3*(1+($F$3-1)*(B158-$J$2)/($J$3-$J$2))/9.81,IF(A158=aux!$B$4,$F$3*$C$3/9.81,"")))</f>
        <v/>
      </c>
      <c r="G158" s="28" t="str">
        <f>IF(A158=aux!$B$5,2*PI()/(981*B158)*J158,"")</f>
        <v/>
      </c>
      <c r="H158" s="28" t="str">
        <f>IF(OR(A158=aux!$B$6,A158=aux!$B$7,A158=aux!$B$8),(2*PI()/B158)^2/981*N158,"")</f>
        <v/>
      </c>
      <c r="I158" s="28" t="str">
        <f>IF(OR(A158=aux!$B$2,A158=aux!$B$3,A158=aux!$B$4),981*B158/(2*PI())*F158,"")</f>
        <v/>
      </c>
      <c r="J158" s="28" t="str">
        <f>IF(A158=aux!$B$5,100*$F$4*$C$4,"")</f>
        <v/>
      </c>
      <c r="K158" s="28" t="str">
        <f>IF(OR(A158=aux!$B$6,A158=aux!$B$7,A158=aux!$B$8),(2*PI()/B158)*N158,"")</f>
        <v/>
      </c>
      <c r="L158" s="28" t="str">
        <f>IF(OR(A158=aux!$B$2,A158=aux!$B$3,A158=aux!$B$4),981*(B158/(2*PI()))^2*F158,"")</f>
        <v/>
      </c>
      <c r="M158" s="28" t="str">
        <f>IF(A158=aux!$B$5,B158/(2*PI())*J158,"")</f>
        <v/>
      </c>
      <c r="N158" s="28" t="str">
        <f>IF(A158=aux!$B$6,100*$F$5*$C$5,IF(A158=aux!$B$7,100*$C$5*($F$5-($F$5-1)*(B158-$J$6)/($J$7-$J$6)),IF(A158=aux!$B$8,100*$C$5,"")))</f>
        <v/>
      </c>
      <c r="O158" s="26" t="str">
        <f t="shared" si="12"/>
        <v/>
      </c>
      <c r="P158" s="26" t="str">
        <f t="shared" si="13"/>
        <v/>
      </c>
      <c r="Q158" s="26" t="str">
        <f t="shared" si="14"/>
        <v/>
      </c>
    </row>
    <row r="159" spans="1:17" x14ac:dyDescent="0.25">
      <c r="A159" s="1" t="str">
        <f>IF(B159="","",IF(B159&lt;$J$2,aux!$B$2,IF(B159&lt;$J$3,aux!$B$3,IF(B159&lt;$J$4,aux!$B$4,IF(B159&lt;$J$5,aux!$B$5,IF(B159&lt;$J$6,aux!$B$6,IF(B159&lt;$J$7,aux!$B$7,aux!$B$8)))))))</f>
        <v/>
      </c>
      <c r="D159" s="2" t="str">
        <f t="shared" si="10"/>
        <v/>
      </c>
      <c r="E159" s="2" t="str">
        <f t="shared" si="11"/>
        <v/>
      </c>
      <c r="F159" s="28" t="str">
        <f>IF(A159=aux!$B$2,$C$3/9.81,IF(A159=aux!$B$3,$C$3*(1+($F$3-1)*(B159-$J$2)/($J$3-$J$2))/9.81,IF(A159=aux!$B$4,$F$3*$C$3/9.81,"")))</f>
        <v/>
      </c>
      <c r="G159" s="28" t="str">
        <f>IF(A159=aux!$B$5,2*PI()/(981*B159)*J159,"")</f>
        <v/>
      </c>
      <c r="H159" s="28" t="str">
        <f>IF(OR(A159=aux!$B$6,A159=aux!$B$7,A159=aux!$B$8),(2*PI()/B159)^2/981*N159,"")</f>
        <v/>
      </c>
      <c r="I159" s="28" t="str">
        <f>IF(OR(A159=aux!$B$2,A159=aux!$B$3,A159=aux!$B$4),981*B159/(2*PI())*F159,"")</f>
        <v/>
      </c>
      <c r="J159" s="28" t="str">
        <f>IF(A159=aux!$B$5,100*$F$4*$C$4,"")</f>
        <v/>
      </c>
      <c r="K159" s="28" t="str">
        <f>IF(OR(A159=aux!$B$6,A159=aux!$B$7,A159=aux!$B$8),(2*PI()/B159)*N159,"")</f>
        <v/>
      </c>
      <c r="L159" s="28" t="str">
        <f>IF(OR(A159=aux!$B$2,A159=aux!$B$3,A159=aux!$B$4),981*(B159/(2*PI()))^2*F159,"")</f>
        <v/>
      </c>
      <c r="M159" s="28" t="str">
        <f>IF(A159=aux!$B$5,B159/(2*PI())*J159,"")</f>
        <v/>
      </c>
      <c r="N159" s="28" t="str">
        <f>IF(A159=aux!$B$6,100*$F$5*$C$5,IF(A159=aux!$B$7,100*$C$5*($F$5-($F$5-1)*(B159-$J$6)/($J$7-$J$6)),IF(A159=aux!$B$8,100*$C$5,"")))</f>
        <v/>
      </c>
      <c r="O159" s="26" t="str">
        <f t="shared" si="12"/>
        <v/>
      </c>
      <c r="P159" s="26" t="str">
        <f t="shared" si="13"/>
        <v/>
      </c>
      <c r="Q159" s="26" t="str">
        <f t="shared" si="14"/>
        <v/>
      </c>
    </row>
    <row r="160" spans="1:17" x14ac:dyDescent="0.25">
      <c r="A160" s="1" t="str">
        <f>IF(B160="","",IF(B160&lt;$J$2,aux!$B$2,IF(B160&lt;$J$3,aux!$B$3,IF(B160&lt;$J$4,aux!$B$4,IF(B160&lt;$J$5,aux!$B$5,IF(B160&lt;$J$6,aux!$B$6,IF(B160&lt;$J$7,aux!$B$7,aux!$B$8)))))))</f>
        <v/>
      </c>
      <c r="D160" s="2" t="str">
        <f t="shared" si="10"/>
        <v/>
      </c>
      <c r="E160" s="2" t="str">
        <f t="shared" si="11"/>
        <v/>
      </c>
      <c r="F160" s="28" t="str">
        <f>IF(A160=aux!$B$2,$C$3/9.81,IF(A160=aux!$B$3,$C$3*(1+($F$3-1)*(B160-$J$2)/($J$3-$J$2))/9.81,IF(A160=aux!$B$4,$F$3*$C$3/9.81,"")))</f>
        <v/>
      </c>
      <c r="G160" s="28" t="str">
        <f>IF(A160=aux!$B$5,2*PI()/(981*B160)*J160,"")</f>
        <v/>
      </c>
      <c r="H160" s="28" t="str">
        <f>IF(OR(A160=aux!$B$6,A160=aux!$B$7,A160=aux!$B$8),(2*PI()/B160)^2/981*N160,"")</f>
        <v/>
      </c>
      <c r="I160" s="28" t="str">
        <f>IF(OR(A160=aux!$B$2,A160=aux!$B$3,A160=aux!$B$4),981*B160/(2*PI())*F160,"")</f>
        <v/>
      </c>
      <c r="J160" s="28" t="str">
        <f>IF(A160=aux!$B$5,100*$F$4*$C$4,"")</f>
        <v/>
      </c>
      <c r="K160" s="28" t="str">
        <f>IF(OR(A160=aux!$B$6,A160=aux!$B$7,A160=aux!$B$8),(2*PI()/B160)*N160,"")</f>
        <v/>
      </c>
      <c r="L160" s="28" t="str">
        <f>IF(OR(A160=aux!$B$2,A160=aux!$B$3,A160=aux!$B$4),981*(B160/(2*PI()))^2*F160,"")</f>
        <v/>
      </c>
      <c r="M160" s="28" t="str">
        <f>IF(A160=aux!$B$5,B160/(2*PI())*J160,"")</f>
        <v/>
      </c>
      <c r="N160" s="28" t="str">
        <f>IF(A160=aux!$B$6,100*$F$5*$C$5,IF(A160=aux!$B$7,100*$C$5*($F$5-($F$5-1)*(B160-$J$6)/($J$7-$J$6)),IF(A160=aux!$B$8,100*$C$5,"")))</f>
        <v/>
      </c>
      <c r="O160" s="26" t="str">
        <f t="shared" si="12"/>
        <v/>
      </c>
      <c r="P160" s="26" t="str">
        <f t="shared" si="13"/>
        <v/>
      </c>
      <c r="Q160" s="26" t="str">
        <f t="shared" si="14"/>
        <v/>
      </c>
    </row>
    <row r="161" spans="1:17" x14ac:dyDescent="0.25">
      <c r="A161" s="1" t="str">
        <f>IF(B161="","",IF(B161&lt;$J$2,aux!$B$2,IF(B161&lt;$J$3,aux!$B$3,IF(B161&lt;$J$4,aux!$B$4,IF(B161&lt;$J$5,aux!$B$5,IF(B161&lt;$J$6,aux!$B$6,IF(B161&lt;$J$7,aux!$B$7,aux!$B$8)))))))</f>
        <v/>
      </c>
      <c r="D161" s="2" t="str">
        <f t="shared" si="10"/>
        <v/>
      </c>
      <c r="E161" s="2" t="str">
        <f t="shared" si="11"/>
        <v/>
      </c>
      <c r="F161" s="28" t="str">
        <f>IF(A161=aux!$B$2,$C$3/9.81,IF(A161=aux!$B$3,$C$3*(1+($F$3-1)*(B161-$J$2)/($J$3-$J$2))/9.81,IF(A161=aux!$B$4,$F$3*$C$3/9.81,"")))</f>
        <v/>
      </c>
      <c r="G161" s="28" t="str">
        <f>IF(A161=aux!$B$5,2*PI()/(981*B161)*J161,"")</f>
        <v/>
      </c>
      <c r="H161" s="28" t="str">
        <f>IF(OR(A161=aux!$B$6,A161=aux!$B$7,A161=aux!$B$8),(2*PI()/B161)^2/981*N161,"")</f>
        <v/>
      </c>
      <c r="I161" s="28" t="str">
        <f>IF(OR(A161=aux!$B$2,A161=aux!$B$3,A161=aux!$B$4),981*B161/(2*PI())*F161,"")</f>
        <v/>
      </c>
      <c r="J161" s="28" t="str">
        <f>IF(A161=aux!$B$5,100*$F$4*$C$4,"")</f>
        <v/>
      </c>
      <c r="K161" s="28" t="str">
        <f>IF(OR(A161=aux!$B$6,A161=aux!$B$7,A161=aux!$B$8),(2*PI()/B161)*N161,"")</f>
        <v/>
      </c>
      <c r="L161" s="28" t="str">
        <f>IF(OR(A161=aux!$B$2,A161=aux!$B$3,A161=aux!$B$4),981*(B161/(2*PI()))^2*F161,"")</f>
        <v/>
      </c>
      <c r="M161" s="28" t="str">
        <f>IF(A161=aux!$B$5,B161/(2*PI())*J161,"")</f>
        <v/>
      </c>
      <c r="N161" s="28" t="str">
        <f>IF(A161=aux!$B$6,100*$F$5*$C$5,IF(A161=aux!$B$7,100*$C$5*($F$5-($F$5-1)*(B161-$J$6)/($J$7-$J$6)),IF(A161=aux!$B$8,100*$C$5,"")))</f>
        <v/>
      </c>
      <c r="O161" s="26" t="str">
        <f t="shared" si="12"/>
        <v/>
      </c>
      <c r="P161" s="26" t="str">
        <f t="shared" si="13"/>
        <v/>
      </c>
      <c r="Q161" s="26" t="str">
        <f t="shared" si="14"/>
        <v/>
      </c>
    </row>
    <row r="162" spans="1:17" x14ac:dyDescent="0.25">
      <c r="A162" s="1" t="str">
        <f>IF(B162="","",IF(B162&lt;$J$2,aux!$B$2,IF(B162&lt;$J$3,aux!$B$3,IF(B162&lt;$J$4,aux!$B$4,IF(B162&lt;$J$5,aux!$B$5,IF(B162&lt;$J$6,aux!$B$6,IF(B162&lt;$J$7,aux!$B$7,aux!$B$8)))))))</f>
        <v/>
      </c>
      <c r="D162" s="2" t="str">
        <f t="shared" si="10"/>
        <v/>
      </c>
      <c r="E162" s="2" t="str">
        <f t="shared" si="11"/>
        <v/>
      </c>
      <c r="F162" s="28" t="str">
        <f>IF(A162=aux!$B$2,$C$3/9.81,IF(A162=aux!$B$3,$C$3*(1+($F$3-1)*(B162-$J$2)/($J$3-$J$2))/9.81,IF(A162=aux!$B$4,$F$3*$C$3/9.81,"")))</f>
        <v/>
      </c>
      <c r="G162" s="28" t="str">
        <f>IF(A162=aux!$B$5,2*PI()/(981*B162)*J162,"")</f>
        <v/>
      </c>
      <c r="H162" s="28" t="str">
        <f>IF(OR(A162=aux!$B$6,A162=aux!$B$7,A162=aux!$B$8),(2*PI()/B162)^2/981*N162,"")</f>
        <v/>
      </c>
      <c r="I162" s="28" t="str">
        <f>IF(OR(A162=aux!$B$2,A162=aux!$B$3,A162=aux!$B$4),981*B162/(2*PI())*F162,"")</f>
        <v/>
      </c>
      <c r="J162" s="28" t="str">
        <f>IF(A162=aux!$B$5,100*$F$4*$C$4,"")</f>
        <v/>
      </c>
      <c r="K162" s="28" t="str">
        <f>IF(OR(A162=aux!$B$6,A162=aux!$B$7,A162=aux!$B$8),(2*PI()/B162)*N162,"")</f>
        <v/>
      </c>
      <c r="L162" s="28" t="str">
        <f>IF(OR(A162=aux!$B$2,A162=aux!$B$3,A162=aux!$B$4),981*(B162/(2*PI()))^2*F162,"")</f>
        <v/>
      </c>
      <c r="M162" s="28" t="str">
        <f>IF(A162=aux!$B$5,B162/(2*PI())*J162,"")</f>
        <v/>
      </c>
      <c r="N162" s="28" t="str">
        <f>IF(A162=aux!$B$6,100*$F$5*$C$5,IF(A162=aux!$B$7,100*$C$5*($F$5-($F$5-1)*(B162-$J$6)/($J$7-$J$6)),IF(A162=aux!$B$8,100*$C$5,"")))</f>
        <v/>
      </c>
      <c r="O162" s="26" t="str">
        <f t="shared" si="12"/>
        <v/>
      </c>
      <c r="P162" s="26" t="str">
        <f t="shared" si="13"/>
        <v/>
      </c>
      <c r="Q162" s="26" t="str">
        <f t="shared" si="14"/>
        <v/>
      </c>
    </row>
    <row r="163" spans="1:17" x14ac:dyDescent="0.25">
      <c r="A163" s="1" t="str">
        <f>IF(B163="","",IF(B163&lt;$J$2,aux!$B$2,IF(B163&lt;$J$3,aux!$B$3,IF(B163&lt;$J$4,aux!$B$4,IF(B163&lt;$J$5,aux!$B$5,IF(B163&lt;$J$6,aux!$B$6,IF(B163&lt;$J$7,aux!$B$7,aux!$B$8)))))))</f>
        <v/>
      </c>
      <c r="D163" s="2" t="str">
        <f t="shared" si="10"/>
        <v/>
      </c>
      <c r="E163" s="2" t="str">
        <f t="shared" si="11"/>
        <v/>
      </c>
      <c r="F163" s="28" t="str">
        <f>IF(A163=aux!$B$2,$C$3/9.81,IF(A163=aux!$B$3,$C$3*(1+($F$3-1)*(B163-$J$2)/($J$3-$J$2))/9.81,IF(A163=aux!$B$4,$F$3*$C$3/9.81,"")))</f>
        <v/>
      </c>
      <c r="G163" s="28" t="str">
        <f>IF(A163=aux!$B$5,2*PI()/(981*B163)*J163,"")</f>
        <v/>
      </c>
      <c r="H163" s="28" t="str">
        <f>IF(OR(A163=aux!$B$6,A163=aux!$B$7,A163=aux!$B$8),(2*PI()/B163)^2/981*N163,"")</f>
        <v/>
      </c>
      <c r="I163" s="28" t="str">
        <f>IF(OR(A163=aux!$B$2,A163=aux!$B$3,A163=aux!$B$4),981*B163/(2*PI())*F163,"")</f>
        <v/>
      </c>
      <c r="J163" s="28" t="str">
        <f>IF(A163=aux!$B$5,100*$F$4*$C$4,"")</f>
        <v/>
      </c>
      <c r="K163" s="28" t="str">
        <f>IF(OR(A163=aux!$B$6,A163=aux!$B$7,A163=aux!$B$8),(2*PI()/B163)*N163,"")</f>
        <v/>
      </c>
      <c r="L163" s="28" t="str">
        <f>IF(OR(A163=aux!$B$2,A163=aux!$B$3,A163=aux!$B$4),981*(B163/(2*PI()))^2*F163,"")</f>
        <v/>
      </c>
      <c r="M163" s="28" t="str">
        <f>IF(A163=aux!$B$5,B163/(2*PI())*J163,"")</f>
        <v/>
      </c>
      <c r="N163" s="28" t="str">
        <f>IF(A163=aux!$B$6,100*$F$5*$C$5,IF(A163=aux!$B$7,100*$C$5*($F$5-($F$5-1)*(B163-$J$6)/($J$7-$J$6)),IF(A163=aux!$B$8,100*$C$5,"")))</f>
        <v/>
      </c>
      <c r="O163" s="26" t="str">
        <f t="shared" si="12"/>
        <v/>
      </c>
      <c r="P163" s="26" t="str">
        <f t="shared" si="13"/>
        <v/>
      </c>
      <c r="Q163" s="26" t="str">
        <f t="shared" si="14"/>
        <v/>
      </c>
    </row>
    <row r="164" spans="1:17" x14ac:dyDescent="0.25">
      <c r="A164" s="1" t="str">
        <f>IF(B164="","",IF(B164&lt;$J$2,aux!$B$2,IF(B164&lt;$J$3,aux!$B$3,IF(B164&lt;$J$4,aux!$B$4,IF(B164&lt;$J$5,aux!$B$5,IF(B164&lt;$J$6,aux!$B$6,IF(B164&lt;$J$7,aux!$B$7,aux!$B$8)))))))</f>
        <v/>
      </c>
      <c r="D164" s="2" t="str">
        <f t="shared" si="10"/>
        <v/>
      </c>
      <c r="E164" s="2" t="str">
        <f t="shared" si="11"/>
        <v/>
      </c>
      <c r="F164" s="28" t="str">
        <f>IF(A164=aux!$B$2,$C$3/9.81,IF(A164=aux!$B$3,$C$3*(1+($F$3-1)*(B164-$J$2)/($J$3-$J$2))/9.81,IF(A164=aux!$B$4,$F$3*$C$3/9.81,"")))</f>
        <v/>
      </c>
      <c r="G164" s="28" t="str">
        <f>IF(A164=aux!$B$5,2*PI()/(981*B164)*J164,"")</f>
        <v/>
      </c>
      <c r="H164" s="28" t="str">
        <f>IF(OR(A164=aux!$B$6,A164=aux!$B$7,A164=aux!$B$8),(2*PI()/B164)^2/981*N164,"")</f>
        <v/>
      </c>
      <c r="I164" s="28" t="str">
        <f>IF(OR(A164=aux!$B$2,A164=aux!$B$3,A164=aux!$B$4),981*B164/(2*PI())*F164,"")</f>
        <v/>
      </c>
      <c r="J164" s="28" t="str">
        <f>IF(A164=aux!$B$5,100*$F$4*$C$4,"")</f>
        <v/>
      </c>
      <c r="K164" s="28" t="str">
        <f>IF(OR(A164=aux!$B$6,A164=aux!$B$7,A164=aux!$B$8),(2*PI()/B164)*N164,"")</f>
        <v/>
      </c>
      <c r="L164" s="28" t="str">
        <f>IF(OR(A164=aux!$B$2,A164=aux!$B$3,A164=aux!$B$4),981*(B164/(2*PI()))^2*F164,"")</f>
        <v/>
      </c>
      <c r="M164" s="28" t="str">
        <f>IF(A164=aux!$B$5,B164/(2*PI())*J164,"")</f>
        <v/>
      </c>
      <c r="N164" s="28" t="str">
        <f>IF(A164=aux!$B$6,100*$F$5*$C$5,IF(A164=aux!$B$7,100*$C$5*($F$5-($F$5-1)*(B164-$J$6)/($J$7-$J$6)),IF(A164=aux!$B$8,100*$C$5,"")))</f>
        <v/>
      </c>
      <c r="O164" s="26" t="str">
        <f t="shared" si="12"/>
        <v/>
      </c>
      <c r="P164" s="26" t="str">
        <f t="shared" si="13"/>
        <v/>
      </c>
      <c r="Q164" s="26" t="str">
        <f t="shared" si="14"/>
        <v/>
      </c>
    </row>
    <row r="165" spans="1:17" x14ac:dyDescent="0.25">
      <c r="A165" s="1" t="str">
        <f>IF(B165="","",IF(B165&lt;$J$2,aux!$B$2,IF(B165&lt;$J$3,aux!$B$3,IF(B165&lt;$J$4,aux!$B$4,IF(B165&lt;$J$5,aux!$B$5,IF(B165&lt;$J$6,aux!$B$6,IF(B165&lt;$J$7,aux!$B$7,aux!$B$8)))))))</f>
        <v/>
      </c>
      <c r="D165" s="2" t="str">
        <f t="shared" si="10"/>
        <v/>
      </c>
      <c r="E165" s="2" t="str">
        <f t="shared" si="11"/>
        <v/>
      </c>
      <c r="F165" s="28" t="str">
        <f>IF(A165=aux!$B$2,$C$3/9.81,IF(A165=aux!$B$3,$C$3*(1+($F$3-1)*(B165-$J$2)/($J$3-$J$2))/9.81,IF(A165=aux!$B$4,$F$3*$C$3/9.81,"")))</f>
        <v/>
      </c>
      <c r="G165" s="28" t="str">
        <f>IF(A165=aux!$B$5,2*PI()/(981*B165)*J165,"")</f>
        <v/>
      </c>
      <c r="H165" s="28" t="str">
        <f>IF(OR(A165=aux!$B$6,A165=aux!$B$7,A165=aux!$B$8),(2*PI()/B165)^2/981*N165,"")</f>
        <v/>
      </c>
      <c r="I165" s="28" t="str">
        <f>IF(OR(A165=aux!$B$2,A165=aux!$B$3,A165=aux!$B$4),981*B165/(2*PI())*F165,"")</f>
        <v/>
      </c>
      <c r="J165" s="28" t="str">
        <f>IF(A165=aux!$B$5,100*$F$4*$C$4,"")</f>
        <v/>
      </c>
      <c r="K165" s="28" t="str">
        <f>IF(OR(A165=aux!$B$6,A165=aux!$B$7,A165=aux!$B$8),(2*PI()/B165)*N165,"")</f>
        <v/>
      </c>
      <c r="L165" s="28" t="str">
        <f>IF(OR(A165=aux!$B$2,A165=aux!$B$3,A165=aux!$B$4),981*(B165/(2*PI()))^2*F165,"")</f>
        <v/>
      </c>
      <c r="M165" s="28" t="str">
        <f>IF(A165=aux!$B$5,B165/(2*PI())*J165,"")</f>
        <v/>
      </c>
      <c r="N165" s="28" t="str">
        <f>IF(A165=aux!$B$6,100*$F$5*$C$5,IF(A165=aux!$B$7,100*$C$5*($F$5-($F$5-1)*(B165-$J$6)/($J$7-$J$6)),IF(A165=aux!$B$8,100*$C$5,"")))</f>
        <v/>
      </c>
      <c r="O165" s="26" t="str">
        <f t="shared" si="12"/>
        <v/>
      </c>
      <c r="P165" s="26" t="str">
        <f t="shared" si="13"/>
        <v/>
      </c>
      <c r="Q165" s="26" t="str">
        <f t="shared" si="14"/>
        <v/>
      </c>
    </row>
    <row r="166" spans="1:17" x14ac:dyDescent="0.25">
      <c r="A166" s="1" t="str">
        <f>IF(B166="","",IF(B166&lt;$J$2,aux!$B$2,IF(B166&lt;$J$3,aux!$B$3,IF(B166&lt;$J$4,aux!$B$4,IF(B166&lt;$J$5,aux!$B$5,IF(B166&lt;$J$6,aux!$B$6,IF(B166&lt;$J$7,aux!$B$7,aux!$B$8)))))))</f>
        <v/>
      </c>
      <c r="D166" s="2" t="str">
        <f t="shared" si="10"/>
        <v/>
      </c>
      <c r="E166" s="2" t="str">
        <f t="shared" si="11"/>
        <v/>
      </c>
      <c r="F166" s="28" t="str">
        <f>IF(A166=aux!$B$2,$C$3/9.81,IF(A166=aux!$B$3,$C$3*(1+($F$3-1)*(B166-$J$2)/($J$3-$J$2))/9.81,IF(A166=aux!$B$4,$F$3*$C$3/9.81,"")))</f>
        <v/>
      </c>
      <c r="G166" s="28" t="str">
        <f>IF(A166=aux!$B$5,2*PI()/(981*B166)*J166,"")</f>
        <v/>
      </c>
      <c r="H166" s="28" t="str">
        <f>IF(OR(A166=aux!$B$6,A166=aux!$B$7,A166=aux!$B$8),(2*PI()/B166)^2/981*N166,"")</f>
        <v/>
      </c>
      <c r="I166" s="28" t="str">
        <f>IF(OR(A166=aux!$B$2,A166=aux!$B$3,A166=aux!$B$4),981*B166/(2*PI())*F166,"")</f>
        <v/>
      </c>
      <c r="J166" s="28" t="str">
        <f>IF(A166=aux!$B$5,100*$F$4*$C$4,"")</f>
        <v/>
      </c>
      <c r="K166" s="28" t="str">
        <f>IF(OR(A166=aux!$B$6,A166=aux!$B$7,A166=aux!$B$8),(2*PI()/B166)*N166,"")</f>
        <v/>
      </c>
      <c r="L166" s="28" t="str">
        <f>IF(OR(A166=aux!$B$2,A166=aux!$B$3,A166=aux!$B$4),981*(B166/(2*PI()))^2*F166,"")</f>
        <v/>
      </c>
      <c r="M166" s="28" t="str">
        <f>IF(A166=aux!$B$5,B166/(2*PI())*J166,"")</f>
        <v/>
      </c>
      <c r="N166" s="28" t="str">
        <f>IF(A166=aux!$B$6,100*$F$5*$C$5,IF(A166=aux!$B$7,100*$C$5*($F$5-($F$5-1)*(B166-$J$6)/($J$7-$J$6)),IF(A166=aux!$B$8,100*$C$5,"")))</f>
        <v/>
      </c>
      <c r="O166" s="26" t="str">
        <f t="shared" si="12"/>
        <v/>
      </c>
      <c r="P166" s="26" t="str">
        <f t="shared" si="13"/>
        <v/>
      </c>
      <c r="Q166" s="26" t="str">
        <f t="shared" si="14"/>
        <v/>
      </c>
    </row>
    <row r="167" spans="1:17" x14ac:dyDescent="0.25">
      <c r="A167" s="1" t="str">
        <f>IF(B167="","",IF(B167&lt;$J$2,aux!$B$2,IF(B167&lt;$J$3,aux!$B$3,IF(B167&lt;$J$4,aux!$B$4,IF(B167&lt;$J$5,aux!$B$5,IF(B167&lt;$J$6,aux!$B$6,IF(B167&lt;$J$7,aux!$B$7,aux!$B$8)))))))</f>
        <v/>
      </c>
      <c r="D167" s="2" t="str">
        <f t="shared" si="10"/>
        <v/>
      </c>
      <c r="E167" s="2" t="str">
        <f t="shared" si="11"/>
        <v/>
      </c>
      <c r="F167" s="28" t="str">
        <f>IF(A167=aux!$B$2,$C$3/9.81,IF(A167=aux!$B$3,$C$3*(1+($F$3-1)*(B167-$J$2)/($J$3-$J$2))/9.81,IF(A167=aux!$B$4,$F$3*$C$3/9.81,"")))</f>
        <v/>
      </c>
      <c r="G167" s="28" t="str">
        <f>IF(A167=aux!$B$5,2*PI()/(981*B167)*J167,"")</f>
        <v/>
      </c>
      <c r="H167" s="28" t="str">
        <f>IF(OR(A167=aux!$B$6,A167=aux!$B$7,A167=aux!$B$8),(2*PI()/B167)^2/981*N167,"")</f>
        <v/>
      </c>
      <c r="I167" s="28" t="str">
        <f>IF(OR(A167=aux!$B$2,A167=aux!$B$3,A167=aux!$B$4),981*B167/(2*PI())*F167,"")</f>
        <v/>
      </c>
      <c r="J167" s="28" t="str">
        <f>IF(A167=aux!$B$5,100*$F$4*$C$4,"")</f>
        <v/>
      </c>
      <c r="K167" s="28" t="str">
        <f>IF(OR(A167=aux!$B$6,A167=aux!$B$7,A167=aux!$B$8),(2*PI()/B167)*N167,"")</f>
        <v/>
      </c>
      <c r="L167" s="28" t="str">
        <f>IF(OR(A167=aux!$B$2,A167=aux!$B$3,A167=aux!$B$4),981*(B167/(2*PI()))^2*F167,"")</f>
        <v/>
      </c>
      <c r="M167" s="28" t="str">
        <f>IF(A167=aux!$B$5,B167/(2*PI())*J167,"")</f>
        <v/>
      </c>
      <c r="N167" s="28" t="str">
        <f>IF(A167=aux!$B$6,100*$F$5*$C$5,IF(A167=aux!$B$7,100*$C$5*($F$5-($F$5-1)*(B167-$J$6)/($J$7-$J$6)),IF(A167=aux!$B$8,100*$C$5,"")))</f>
        <v/>
      </c>
      <c r="O167" s="26" t="str">
        <f t="shared" si="12"/>
        <v/>
      </c>
      <c r="P167" s="26" t="str">
        <f t="shared" si="13"/>
        <v/>
      </c>
      <c r="Q167" s="26" t="str">
        <f t="shared" si="14"/>
        <v/>
      </c>
    </row>
    <row r="168" spans="1:17" x14ac:dyDescent="0.25">
      <c r="A168" s="1" t="str">
        <f>IF(B168="","",IF(B168&lt;$J$2,aux!$B$2,IF(B168&lt;$J$3,aux!$B$3,IF(B168&lt;$J$4,aux!$B$4,IF(B168&lt;$J$5,aux!$B$5,IF(B168&lt;$J$6,aux!$B$6,IF(B168&lt;$J$7,aux!$B$7,aux!$B$8)))))))</f>
        <v/>
      </c>
      <c r="D168" s="2" t="str">
        <f t="shared" si="10"/>
        <v/>
      </c>
      <c r="E168" s="2" t="str">
        <f t="shared" si="11"/>
        <v/>
      </c>
      <c r="F168" s="28" t="str">
        <f>IF(A168=aux!$B$2,$C$3/9.81,IF(A168=aux!$B$3,$C$3*(1+($F$3-1)*(B168-$J$2)/($J$3-$J$2))/9.81,IF(A168=aux!$B$4,$F$3*$C$3/9.81,"")))</f>
        <v/>
      </c>
      <c r="G168" s="28" t="str">
        <f>IF(A168=aux!$B$5,2*PI()/(981*B168)*J168,"")</f>
        <v/>
      </c>
      <c r="H168" s="28" t="str">
        <f>IF(OR(A168=aux!$B$6,A168=aux!$B$7,A168=aux!$B$8),(2*PI()/B168)^2/981*N168,"")</f>
        <v/>
      </c>
      <c r="I168" s="28" t="str">
        <f>IF(OR(A168=aux!$B$2,A168=aux!$B$3,A168=aux!$B$4),981*B168/(2*PI())*F168,"")</f>
        <v/>
      </c>
      <c r="J168" s="28" t="str">
        <f>IF(A168=aux!$B$5,100*$F$4*$C$4,"")</f>
        <v/>
      </c>
      <c r="K168" s="28" t="str">
        <f>IF(OR(A168=aux!$B$6,A168=aux!$B$7,A168=aux!$B$8),(2*PI()/B168)*N168,"")</f>
        <v/>
      </c>
      <c r="L168" s="28" t="str">
        <f>IF(OR(A168=aux!$B$2,A168=aux!$B$3,A168=aux!$B$4),981*(B168/(2*PI()))^2*F168,"")</f>
        <v/>
      </c>
      <c r="M168" s="28" t="str">
        <f>IF(A168=aux!$B$5,B168/(2*PI())*J168,"")</f>
        <v/>
      </c>
      <c r="N168" s="28" t="str">
        <f>IF(A168=aux!$B$6,100*$F$5*$C$5,IF(A168=aux!$B$7,100*$C$5*($F$5-($F$5-1)*(B168-$J$6)/($J$7-$J$6)),IF(A168=aux!$B$8,100*$C$5,"")))</f>
        <v/>
      </c>
      <c r="O168" s="26" t="str">
        <f t="shared" si="12"/>
        <v/>
      </c>
      <c r="P168" s="26" t="str">
        <f t="shared" si="13"/>
        <v/>
      </c>
      <c r="Q168" s="26" t="str">
        <f t="shared" si="14"/>
        <v/>
      </c>
    </row>
    <row r="169" spans="1:17" x14ac:dyDescent="0.25">
      <c r="A169" s="1" t="str">
        <f>IF(B169="","",IF(B169&lt;$J$2,aux!$B$2,IF(B169&lt;$J$3,aux!$B$3,IF(B169&lt;$J$4,aux!$B$4,IF(B169&lt;$J$5,aux!$B$5,IF(B169&lt;$J$6,aux!$B$6,IF(B169&lt;$J$7,aux!$B$7,aux!$B$8)))))))</f>
        <v/>
      </c>
      <c r="D169" s="2" t="str">
        <f t="shared" si="10"/>
        <v/>
      </c>
      <c r="E169" s="2" t="str">
        <f t="shared" si="11"/>
        <v/>
      </c>
      <c r="F169" s="28" t="str">
        <f>IF(A169=aux!$B$2,$C$3/9.81,IF(A169=aux!$B$3,$C$3*(1+($F$3-1)*(B169-$J$2)/($J$3-$J$2))/9.81,IF(A169=aux!$B$4,$F$3*$C$3/9.81,"")))</f>
        <v/>
      </c>
      <c r="G169" s="28" t="str">
        <f>IF(A169=aux!$B$5,2*PI()/(981*B169)*J169,"")</f>
        <v/>
      </c>
      <c r="H169" s="28" t="str">
        <f>IF(OR(A169=aux!$B$6,A169=aux!$B$7,A169=aux!$B$8),(2*PI()/B169)^2/981*N169,"")</f>
        <v/>
      </c>
      <c r="I169" s="28" t="str">
        <f>IF(OR(A169=aux!$B$2,A169=aux!$B$3,A169=aux!$B$4),981*B169/(2*PI())*F169,"")</f>
        <v/>
      </c>
      <c r="J169" s="28" t="str">
        <f>IF(A169=aux!$B$5,100*$F$4*$C$4,"")</f>
        <v/>
      </c>
      <c r="K169" s="28" t="str">
        <f>IF(OR(A169=aux!$B$6,A169=aux!$B$7,A169=aux!$B$8),(2*PI()/B169)*N169,"")</f>
        <v/>
      </c>
      <c r="L169" s="28" t="str">
        <f>IF(OR(A169=aux!$B$2,A169=aux!$B$3,A169=aux!$B$4),981*(B169/(2*PI()))^2*F169,"")</f>
        <v/>
      </c>
      <c r="M169" s="28" t="str">
        <f>IF(A169=aux!$B$5,B169/(2*PI())*J169,"")</f>
        <v/>
      </c>
      <c r="N169" s="28" t="str">
        <f>IF(A169=aux!$B$6,100*$F$5*$C$5,IF(A169=aux!$B$7,100*$C$5*($F$5-($F$5-1)*(B169-$J$6)/($J$7-$J$6)),IF(A169=aux!$B$8,100*$C$5,"")))</f>
        <v/>
      </c>
      <c r="O169" s="26" t="str">
        <f t="shared" si="12"/>
        <v/>
      </c>
      <c r="P169" s="26" t="str">
        <f t="shared" si="13"/>
        <v/>
      </c>
      <c r="Q169" s="26" t="str">
        <f t="shared" si="14"/>
        <v/>
      </c>
    </row>
    <row r="170" spans="1:17" x14ac:dyDescent="0.25">
      <c r="A170" s="1" t="str">
        <f>IF(B170="","",IF(B170&lt;$J$2,aux!$B$2,IF(B170&lt;$J$3,aux!$B$3,IF(B170&lt;$J$4,aux!$B$4,IF(B170&lt;$J$5,aux!$B$5,IF(B170&lt;$J$6,aux!$B$6,IF(B170&lt;$J$7,aux!$B$7,aux!$B$8)))))))</f>
        <v/>
      </c>
      <c r="D170" s="2" t="str">
        <f t="shared" si="10"/>
        <v/>
      </c>
      <c r="E170" s="2" t="str">
        <f t="shared" si="11"/>
        <v/>
      </c>
      <c r="F170" s="28" t="str">
        <f>IF(A170=aux!$B$2,$C$3/9.81,IF(A170=aux!$B$3,$C$3*(1+($F$3-1)*(B170-$J$2)/($J$3-$J$2))/9.81,IF(A170=aux!$B$4,$F$3*$C$3/9.81,"")))</f>
        <v/>
      </c>
      <c r="G170" s="28" t="str">
        <f>IF(A170=aux!$B$5,2*PI()/(981*B170)*J170,"")</f>
        <v/>
      </c>
      <c r="H170" s="28" t="str">
        <f>IF(OR(A170=aux!$B$6,A170=aux!$B$7,A170=aux!$B$8),(2*PI()/B170)^2/981*N170,"")</f>
        <v/>
      </c>
      <c r="I170" s="28" t="str">
        <f>IF(OR(A170=aux!$B$2,A170=aux!$B$3,A170=aux!$B$4),981*B170/(2*PI())*F170,"")</f>
        <v/>
      </c>
      <c r="J170" s="28" t="str">
        <f>IF(A170=aux!$B$5,100*$F$4*$C$4,"")</f>
        <v/>
      </c>
      <c r="K170" s="28" t="str">
        <f>IF(OR(A170=aux!$B$6,A170=aux!$B$7,A170=aux!$B$8),(2*PI()/B170)*N170,"")</f>
        <v/>
      </c>
      <c r="L170" s="28" t="str">
        <f>IF(OR(A170=aux!$B$2,A170=aux!$B$3,A170=aux!$B$4),981*(B170/(2*PI()))^2*F170,"")</f>
        <v/>
      </c>
      <c r="M170" s="28" t="str">
        <f>IF(A170=aux!$B$5,B170/(2*PI())*J170,"")</f>
        <v/>
      </c>
      <c r="N170" s="28" t="str">
        <f>IF(A170=aux!$B$6,100*$F$5*$C$5,IF(A170=aux!$B$7,100*$C$5*($F$5-($F$5-1)*(B170-$J$6)/($J$7-$J$6)),IF(A170=aux!$B$8,100*$C$5,"")))</f>
        <v/>
      </c>
      <c r="O170" s="26" t="str">
        <f t="shared" si="12"/>
        <v/>
      </c>
      <c r="P170" s="26" t="str">
        <f t="shared" si="13"/>
        <v/>
      </c>
      <c r="Q170" s="26" t="str">
        <f t="shared" si="14"/>
        <v/>
      </c>
    </row>
    <row r="171" spans="1:17" x14ac:dyDescent="0.25">
      <c r="A171" s="1" t="str">
        <f>IF(B171="","",IF(B171&lt;$J$2,aux!$B$2,IF(B171&lt;$J$3,aux!$B$3,IF(B171&lt;$J$4,aux!$B$4,IF(B171&lt;$J$5,aux!$B$5,IF(B171&lt;$J$6,aux!$B$6,IF(B171&lt;$J$7,aux!$B$7,aux!$B$8)))))))</f>
        <v/>
      </c>
      <c r="D171" s="2" t="str">
        <f t="shared" si="10"/>
        <v/>
      </c>
      <c r="E171" s="2" t="str">
        <f t="shared" si="11"/>
        <v/>
      </c>
      <c r="F171" s="28" t="str">
        <f>IF(A171=aux!$B$2,$C$3/9.81,IF(A171=aux!$B$3,$C$3*(1+($F$3-1)*(B171-$J$2)/($J$3-$J$2))/9.81,IF(A171=aux!$B$4,$F$3*$C$3/9.81,"")))</f>
        <v/>
      </c>
      <c r="G171" s="28" t="str">
        <f>IF(A171=aux!$B$5,2*PI()/(981*B171)*J171,"")</f>
        <v/>
      </c>
      <c r="H171" s="28" t="str">
        <f>IF(OR(A171=aux!$B$6,A171=aux!$B$7,A171=aux!$B$8),(2*PI()/B171)^2/981*N171,"")</f>
        <v/>
      </c>
      <c r="I171" s="28" t="str">
        <f>IF(OR(A171=aux!$B$2,A171=aux!$B$3,A171=aux!$B$4),981*B171/(2*PI())*F171,"")</f>
        <v/>
      </c>
      <c r="J171" s="28" t="str">
        <f>IF(A171=aux!$B$5,100*$F$4*$C$4,"")</f>
        <v/>
      </c>
      <c r="K171" s="28" t="str">
        <f>IF(OR(A171=aux!$B$6,A171=aux!$B$7,A171=aux!$B$8),(2*PI()/B171)*N171,"")</f>
        <v/>
      </c>
      <c r="L171" s="28" t="str">
        <f>IF(OR(A171=aux!$B$2,A171=aux!$B$3,A171=aux!$B$4),981*(B171/(2*PI()))^2*F171,"")</f>
        <v/>
      </c>
      <c r="M171" s="28" t="str">
        <f>IF(A171=aux!$B$5,B171/(2*PI())*J171,"")</f>
        <v/>
      </c>
      <c r="N171" s="28" t="str">
        <f>IF(A171=aux!$B$6,100*$F$5*$C$5,IF(A171=aux!$B$7,100*$C$5*($F$5-($F$5-1)*(B171-$J$6)/($J$7-$J$6)),IF(A171=aux!$B$8,100*$C$5,"")))</f>
        <v/>
      </c>
      <c r="O171" s="26" t="str">
        <f t="shared" si="12"/>
        <v/>
      </c>
      <c r="P171" s="26" t="str">
        <f t="shared" si="13"/>
        <v/>
      </c>
      <c r="Q171" s="26" t="str">
        <f t="shared" si="14"/>
        <v/>
      </c>
    </row>
    <row r="172" spans="1:17" x14ac:dyDescent="0.25">
      <c r="A172" s="1" t="str">
        <f>IF(B172="","",IF(B172&lt;$J$2,aux!$B$2,IF(B172&lt;$J$3,aux!$B$3,IF(B172&lt;$J$4,aux!$B$4,IF(B172&lt;$J$5,aux!$B$5,IF(B172&lt;$J$6,aux!$B$6,IF(B172&lt;$J$7,aux!$B$7,aux!$B$8)))))))</f>
        <v/>
      </c>
      <c r="D172" s="2" t="str">
        <f t="shared" si="10"/>
        <v/>
      </c>
      <c r="E172" s="2" t="str">
        <f t="shared" si="11"/>
        <v/>
      </c>
      <c r="F172" s="28" t="str">
        <f>IF(A172=aux!$B$2,$C$3/9.81,IF(A172=aux!$B$3,$C$3*(1+($F$3-1)*(B172-$J$2)/($J$3-$J$2))/9.81,IF(A172=aux!$B$4,$F$3*$C$3/9.81,"")))</f>
        <v/>
      </c>
      <c r="G172" s="28" t="str">
        <f>IF(A172=aux!$B$5,2*PI()/(981*B172)*J172,"")</f>
        <v/>
      </c>
      <c r="H172" s="28" t="str">
        <f>IF(OR(A172=aux!$B$6,A172=aux!$B$7,A172=aux!$B$8),(2*PI()/B172)^2/981*N172,"")</f>
        <v/>
      </c>
      <c r="I172" s="28" t="str">
        <f>IF(OR(A172=aux!$B$2,A172=aux!$B$3,A172=aux!$B$4),981*B172/(2*PI())*F172,"")</f>
        <v/>
      </c>
      <c r="J172" s="28" t="str">
        <f>IF(A172=aux!$B$5,100*$F$4*$C$4,"")</f>
        <v/>
      </c>
      <c r="K172" s="28" t="str">
        <f>IF(OR(A172=aux!$B$6,A172=aux!$B$7,A172=aux!$B$8),(2*PI()/B172)*N172,"")</f>
        <v/>
      </c>
      <c r="L172" s="28" t="str">
        <f>IF(OR(A172=aux!$B$2,A172=aux!$B$3,A172=aux!$B$4),981*(B172/(2*PI()))^2*F172,"")</f>
        <v/>
      </c>
      <c r="M172" s="28" t="str">
        <f>IF(A172=aux!$B$5,B172/(2*PI())*J172,"")</f>
        <v/>
      </c>
      <c r="N172" s="28" t="str">
        <f>IF(A172=aux!$B$6,100*$F$5*$C$5,IF(A172=aux!$B$7,100*$C$5*($F$5-($F$5-1)*(B172-$J$6)/($J$7-$J$6)),IF(A172=aux!$B$8,100*$C$5,"")))</f>
        <v/>
      </c>
      <c r="O172" s="26" t="str">
        <f t="shared" si="12"/>
        <v/>
      </c>
      <c r="P172" s="26" t="str">
        <f t="shared" si="13"/>
        <v/>
      </c>
      <c r="Q172" s="26" t="str">
        <f t="shared" si="14"/>
        <v/>
      </c>
    </row>
    <row r="173" spans="1:17" x14ac:dyDescent="0.25">
      <c r="A173" s="1" t="str">
        <f>IF(B173="","",IF(B173&lt;$J$2,aux!$B$2,IF(B173&lt;$J$3,aux!$B$3,IF(B173&lt;$J$4,aux!$B$4,IF(B173&lt;$J$5,aux!$B$5,IF(B173&lt;$J$6,aux!$B$6,IF(B173&lt;$J$7,aux!$B$7,aux!$B$8)))))))</f>
        <v/>
      </c>
      <c r="D173" s="2" t="str">
        <f t="shared" si="10"/>
        <v/>
      </c>
      <c r="E173" s="2" t="str">
        <f t="shared" si="11"/>
        <v/>
      </c>
      <c r="F173" s="28" t="str">
        <f>IF(A173=aux!$B$2,$C$3/9.81,IF(A173=aux!$B$3,$C$3*(1+($F$3-1)*(B173-$J$2)/($J$3-$J$2))/9.81,IF(A173=aux!$B$4,$F$3*$C$3/9.81,"")))</f>
        <v/>
      </c>
      <c r="G173" s="28" t="str">
        <f>IF(A173=aux!$B$5,2*PI()/(981*B173)*J173,"")</f>
        <v/>
      </c>
      <c r="H173" s="28" t="str">
        <f>IF(OR(A173=aux!$B$6,A173=aux!$B$7,A173=aux!$B$8),(2*PI()/B173)^2/981*N173,"")</f>
        <v/>
      </c>
      <c r="I173" s="28" t="str">
        <f>IF(OR(A173=aux!$B$2,A173=aux!$B$3,A173=aux!$B$4),981*B173/(2*PI())*F173,"")</f>
        <v/>
      </c>
      <c r="J173" s="28" t="str">
        <f>IF(A173=aux!$B$5,100*$F$4*$C$4,"")</f>
        <v/>
      </c>
      <c r="K173" s="28" t="str">
        <f>IF(OR(A173=aux!$B$6,A173=aux!$B$7,A173=aux!$B$8),(2*PI()/B173)*N173,"")</f>
        <v/>
      </c>
      <c r="L173" s="28" t="str">
        <f>IF(OR(A173=aux!$B$2,A173=aux!$B$3,A173=aux!$B$4),981*(B173/(2*PI()))^2*F173,"")</f>
        <v/>
      </c>
      <c r="M173" s="28" t="str">
        <f>IF(A173=aux!$B$5,B173/(2*PI())*J173,"")</f>
        <v/>
      </c>
      <c r="N173" s="28" t="str">
        <f>IF(A173=aux!$B$6,100*$F$5*$C$5,IF(A173=aux!$B$7,100*$C$5*($F$5-($F$5-1)*(B173-$J$6)/($J$7-$J$6)),IF(A173=aux!$B$8,100*$C$5,"")))</f>
        <v/>
      </c>
      <c r="O173" s="26" t="str">
        <f t="shared" si="12"/>
        <v/>
      </c>
      <c r="P173" s="26" t="str">
        <f t="shared" si="13"/>
        <v/>
      </c>
      <c r="Q173" s="26" t="str">
        <f t="shared" si="14"/>
        <v/>
      </c>
    </row>
    <row r="174" spans="1:17" x14ac:dyDescent="0.25">
      <c r="A174" s="1" t="str">
        <f>IF(B174="","",IF(B174&lt;$J$2,aux!$B$2,IF(B174&lt;$J$3,aux!$B$3,IF(B174&lt;$J$4,aux!$B$4,IF(B174&lt;$J$5,aux!$B$5,IF(B174&lt;$J$6,aux!$B$6,IF(B174&lt;$J$7,aux!$B$7,aux!$B$8)))))))</f>
        <v/>
      </c>
      <c r="D174" s="2" t="str">
        <f t="shared" si="10"/>
        <v/>
      </c>
      <c r="E174" s="2" t="str">
        <f t="shared" si="11"/>
        <v/>
      </c>
      <c r="F174" s="28" t="str">
        <f>IF(A174=aux!$B$2,$C$3/9.81,IF(A174=aux!$B$3,$C$3*(1+($F$3-1)*(B174-$J$2)/($J$3-$J$2))/9.81,IF(A174=aux!$B$4,$F$3*$C$3/9.81,"")))</f>
        <v/>
      </c>
      <c r="G174" s="28" t="str">
        <f>IF(A174=aux!$B$5,2*PI()/(981*B174)*J174,"")</f>
        <v/>
      </c>
      <c r="H174" s="28" t="str">
        <f>IF(OR(A174=aux!$B$6,A174=aux!$B$7,A174=aux!$B$8),(2*PI()/B174)^2/981*N174,"")</f>
        <v/>
      </c>
      <c r="I174" s="28" t="str">
        <f>IF(OR(A174=aux!$B$2,A174=aux!$B$3,A174=aux!$B$4),981*B174/(2*PI())*F174,"")</f>
        <v/>
      </c>
      <c r="J174" s="28" t="str">
        <f>IF(A174=aux!$B$5,100*$F$4*$C$4,"")</f>
        <v/>
      </c>
      <c r="K174" s="28" t="str">
        <f>IF(OR(A174=aux!$B$6,A174=aux!$B$7,A174=aux!$B$8),(2*PI()/B174)*N174,"")</f>
        <v/>
      </c>
      <c r="L174" s="28" t="str">
        <f>IF(OR(A174=aux!$B$2,A174=aux!$B$3,A174=aux!$B$4),981*(B174/(2*PI()))^2*F174,"")</f>
        <v/>
      </c>
      <c r="M174" s="28" t="str">
        <f>IF(A174=aux!$B$5,B174/(2*PI())*J174,"")</f>
        <v/>
      </c>
      <c r="N174" s="28" t="str">
        <f>IF(A174=aux!$B$6,100*$F$5*$C$5,IF(A174=aux!$B$7,100*$C$5*($F$5-($F$5-1)*(B174-$J$6)/($J$7-$J$6)),IF(A174=aux!$B$8,100*$C$5,"")))</f>
        <v/>
      </c>
      <c r="O174" s="26" t="str">
        <f t="shared" si="12"/>
        <v/>
      </c>
      <c r="P174" s="26" t="str">
        <f t="shared" si="13"/>
        <v/>
      </c>
      <c r="Q174" s="26" t="str">
        <f t="shared" si="14"/>
        <v/>
      </c>
    </row>
    <row r="175" spans="1:17" x14ac:dyDescent="0.25">
      <c r="A175" s="1" t="str">
        <f>IF(B175="","",IF(B175&lt;$J$2,aux!$B$2,IF(B175&lt;$J$3,aux!$B$3,IF(B175&lt;$J$4,aux!$B$4,IF(B175&lt;$J$5,aux!$B$5,IF(B175&lt;$J$6,aux!$B$6,IF(B175&lt;$J$7,aux!$B$7,aux!$B$8)))))))</f>
        <v/>
      </c>
      <c r="D175" s="2" t="str">
        <f t="shared" si="10"/>
        <v/>
      </c>
      <c r="E175" s="2" t="str">
        <f t="shared" si="11"/>
        <v/>
      </c>
      <c r="F175" s="28" t="str">
        <f>IF(A175=aux!$B$2,$C$3/9.81,IF(A175=aux!$B$3,$C$3*(1+($F$3-1)*(B175-$J$2)/($J$3-$J$2))/9.81,IF(A175=aux!$B$4,$F$3*$C$3/9.81,"")))</f>
        <v/>
      </c>
      <c r="G175" s="28" t="str">
        <f>IF(A175=aux!$B$5,2*PI()/(981*B175)*J175,"")</f>
        <v/>
      </c>
      <c r="H175" s="28" t="str">
        <f>IF(OR(A175=aux!$B$6,A175=aux!$B$7,A175=aux!$B$8),(2*PI()/B175)^2/981*N175,"")</f>
        <v/>
      </c>
      <c r="I175" s="28" t="str">
        <f>IF(OR(A175=aux!$B$2,A175=aux!$B$3,A175=aux!$B$4),981*B175/(2*PI())*F175,"")</f>
        <v/>
      </c>
      <c r="J175" s="28" t="str">
        <f>IF(A175=aux!$B$5,100*$F$4*$C$4,"")</f>
        <v/>
      </c>
      <c r="K175" s="28" t="str">
        <f>IF(OR(A175=aux!$B$6,A175=aux!$B$7,A175=aux!$B$8),(2*PI()/B175)*N175,"")</f>
        <v/>
      </c>
      <c r="L175" s="28" t="str">
        <f>IF(OR(A175=aux!$B$2,A175=aux!$B$3,A175=aux!$B$4),981*(B175/(2*PI()))^2*F175,"")</f>
        <v/>
      </c>
      <c r="M175" s="28" t="str">
        <f>IF(A175=aux!$B$5,B175/(2*PI())*J175,"")</f>
        <v/>
      </c>
      <c r="N175" s="28" t="str">
        <f>IF(A175=aux!$B$6,100*$F$5*$C$5,IF(A175=aux!$B$7,100*$C$5*($F$5-($F$5-1)*(B175-$J$6)/($J$7-$J$6)),IF(A175=aux!$B$8,100*$C$5,"")))</f>
        <v/>
      </c>
      <c r="O175" s="26" t="str">
        <f t="shared" si="12"/>
        <v/>
      </c>
      <c r="P175" s="26" t="str">
        <f t="shared" si="13"/>
        <v/>
      </c>
      <c r="Q175" s="26" t="str">
        <f t="shared" si="14"/>
        <v/>
      </c>
    </row>
    <row r="176" spans="1:17" x14ac:dyDescent="0.25">
      <c r="A176" s="1" t="str">
        <f>IF(B176="","",IF(B176&lt;$J$2,aux!$B$2,IF(B176&lt;$J$3,aux!$B$3,IF(B176&lt;$J$4,aux!$B$4,IF(B176&lt;$J$5,aux!$B$5,IF(B176&lt;$J$6,aux!$B$6,IF(B176&lt;$J$7,aux!$B$7,aux!$B$8)))))))</f>
        <v/>
      </c>
      <c r="D176" s="2" t="str">
        <f t="shared" si="10"/>
        <v/>
      </c>
      <c r="E176" s="2" t="str">
        <f t="shared" si="11"/>
        <v/>
      </c>
      <c r="F176" s="28" t="str">
        <f>IF(A176=aux!$B$2,$C$3/9.81,IF(A176=aux!$B$3,$C$3*(1+($F$3-1)*(B176-$J$2)/($J$3-$J$2))/9.81,IF(A176=aux!$B$4,$F$3*$C$3/9.81,"")))</f>
        <v/>
      </c>
      <c r="G176" s="28" t="str">
        <f>IF(A176=aux!$B$5,2*PI()/(981*B176)*J176,"")</f>
        <v/>
      </c>
      <c r="H176" s="28" t="str">
        <f>IF(OR(A176=aux!$B$6,A176=aux!$B$7,A176=aux!$B$8),(2*PI()/B176)^2/981*N176,"")</f>
        <v/>
      </c>
      <c r="I176" s="28" t="str">
        <f>IF(OR(A176=aux!$B$2,A176=aux!$B$3,A176=aux!$B$4),981*B176/(2*PI())*F176,"")</f>
        <v/>
      </c>
      <c r="J176" s="28" t="str">
        <f>IF(A176=aux!$B$5,100*$F$4*$C$4,"")</f>
        <v/>
      </c>
      <c r="K176" s="28" t="str">
        <f>IF(OR(A176=aux!$B$6,A176=aux!$B$7,A176=aux!$B$8),(2*PI()/B176)*N176,"")</f>
        <v/>
      </c>
      <c r="L176" s="28" t="str">
        <f>IF(OR(A176=aux!$B$2,A176=aux!$B$3,A176=aux!$B$4),981*(B176/(2*PI()))^2*F176,"")</f>
        <v/>
      </c>
      <c r="M176" s="28" t="str">
        <f>IF(A176=aux!$B$5,B176/(2*PI())*J176,"")</f>
        <v/>
      </c>
      <c r="N176" s="28" t="str">
        <f>IF(A176=aux!$B$6,100*$F$5*$C$5,IF(A176=aux!$B$7,100*$C$5*($F$5-($F$5-1)*(B176-$J$6)/($J$7-$J$6)),IF(A176=aux!$B$8,100*$C$5,"")))</f>
        <v/>
      </c>
      <c r="O176" s="26" t="str">
        <f t="shared" si="12"/>
        <v/>
      </c>
      <c r="P176" s="26" t="str">
        <f t="shared" si="13"/>
        <v/>
      </c>
      <c r="Q176" s="26" t="str">
        <f t="shared" si="14"/>
        <v/>
      </c>
    </row>
    <row r="177" spans="1:17" x14ac:dyDescent="0.25">
      <c r="A177" s="1" t="str">
        <f>IF(B177="","",IF(B177&lt;$J$2,aux!$B$2,IF(B177&lt;$J$3,aux!$B$3,IF(B177&lt;$J$4,aux!$B$4,IF(B177&lt;$J$5,aux!$B$5,IF(B177&lt;$J$6,aux!$B$6,IF(B177&lt;$J$7,aux!$B$7,aux!$B$8)))))))</f>
        <v/>
      </c>
      <c r="D177" s="2" t="str">
        <f t="shared" si="10"/>
        <v/>
      </c>
      <c r="E177" s="2" t="str">
        <f t="shared" si="11"/>
        <v/>
      </c>
      <c r="F177" s="28" t="str">
        <f>IF(A177=aux!$B$2,$C$3/9.81,IF(A177=aux!$B$3,$C$3*(1+($F$3-1)*(B177-$J$2)/($J$3-$J$2))/9.81,IF(A177=aux!$B$4,$F$3*$C$3/9.81,"")))</f>
        <v/>
      </c>
      <c r="G177" s="28" t="str">
        <f>IF(A177=aux!$B$5,2*PI()/(981*B177)*J177,"")</f>
        <v/>
      </c>
      <c r="H177" s="28" t="str">
        <f>IF(OR(A177=aux!$B$6,A177=aux!$B$7,A177=aux!$B$8),(2*PI()/B177)^2/981*N177,"")</f>
        <v/>
      </c>
      <c r="I177" s="28" t="str">
        <f>IF(OR(A177=aux!$B$2,A177=aux!$B$3,A177=aux!$B$4),981*B177/(2*PI())*F177,"")</f>
        <v/>
      </c>
      <c r="J177" s="28" t="str">
        <f>IF(A177=aux!$B$5,100*$F$4*$C$4,"")</f>
        <v/>
      </c>
      <c r="K177" s="28" t="str">
        <f>IF(OR(A177=aux!$B$6,A177=aux!$B$7,A177=aux!$B$8),(2*PI()/B177)*N177,"")</f>
        <v/>
      </c>
      <c r="L177" s="28" t="str">
        <f>IF(OR(A177=aux!$B$2,A177=aux!$B$3,A177=aux!$B$4),981*(B177/(2*PI()))^2*F177,"")</f>
        <v/>
      </c>
      <c r="M177" s="28" t="str">
        <f>IF(A177=aux!$B$5,B177/(2*PI())*J177,"")</f>
        <v/>
      </c>
      <c r="N177" s="28" t="str">
        <f>IF(A177=aux!$B$6,100*$F$5*$C$5,IF(A177=aux!$B$7,100*$C$5*($F$5-($F$5-1)*(B177-$J$6)/($J$7-$J$6)),IF(A177=aux!$B$8,100*$C$5,"")))</f>
        <v/>
      </c>
      <c r="O177" s="26" t="str">
        <f t="shared" si="12"/>
        <v/>
      </c>
      <c r="P177" s="26" t="str">
        <f t="shared" si="13"/>
        <v/>
      </c>
      <c r="Q177" s="26" t="str">
        <f t="shared" si="14"/>
        <v/>
      </c>
    </row>
    <row r="178" spans="1:17" x14ac:dyDescent="0.25">
      <c r="A178" s="1" t="str">
        <f>IF(B178="","",IF(B178&lt;$J$2,aux!$B$2,IF(B178&lt;$J$3,aux!$B$3,IF(B178&lt;$J$4,aux!$B$4,IF(B178&lt;$J$5,aux!$B$5,IF(B178&lt;$J$6,aux!$B$6,IF(B178&lt;$J$7,aux!$B$7,aux!$B$8)))))))</f>
        <v/>
      </c>
      <c r="D178" s="2" t="str">
        <f t="shared" si="10"/>
        <v/>
      </c>
      <c r="E178" s="2" t="str">
        <f t="shared" si="11"/>
        <v/>
      </c>
      <c r="F178" s="28" t="str">
        <f>IF(A178=aux!$B$2,$C$3/9.81,IF(A178=aux!$B$3,$C$3*(1+($F$3-1)*(B178-$J$2)/($J$3-$J$2))/9.81,IF(A178=aux!$B$4,$F$3*$C$3/9.81,"")))</f>
        <v/>
      </c>
      <c r="G178" s="28" t="str">
        <f>IF(A178=aux!$B$5,2*PI()/(981*B178)*J178,"")</f>
        <v/>
      </c>
      <c r="H178" s="28" t="str">
        <f>IF(OR(A178=aux!$B$6,A178=aux!$B$7,A178=aux!$B$8),(2*PI()/B178)^2/981*N178,"")</f>
        <v/>
      </c>
      <c r="I178" s="28" t="str">
        <f>IF(OR(A178=aux!$B$2,A178=aux!$B$3,A178=aux!$B$4),981*B178/(2*PI())*F178,"")</f>
        <v/>
      </c>
      <c r="J178" s="28" t="str">
        <f>IF(A178=aux!$B$5,100*$F$4*$C$4,"")</f>
        <v/>
      </c>
      <c r="K178" s="28" t="str">
        <f>IF(OR(A178=aux!$B$6,A178=aux!$B$7,A178=aux!$B$8),(2*PI()/B178)*N178,"")</f>
        <v/>
      </c>
      <c r="L178" s="28" t="str">
        <f>IF(OR(A178=aux!$B$2,A178=aux!$B$3,A178=aux!$B$4),981*(B178/(2*PI()))^2*F178,"")</f>
        <v/>
      </c>
      <c r="M178" s="28" t="str">
        <f>IF(A178=aux!$B$5,B178/(2*PI())*J178,"")</f>
        <v/>
      </c>
      <c r="N178" s="28" t="str">
        <f>IF(A178=aux!$B$6,100*$F$5*$C$5,IF(A178=aux!$B$7,100*$C$5*($F$5-($F$5-1)*(B178-$J$6)/($J$7-$J$6)),IF(A178=aux!$B$8,100*$C$5,"")))</f>
        <v/>
      </c>
      <c r="O178" s="26" t="str">
        <f t="shared" si="12"/>
        <v/>
      </c>
      <c r="P178" s="26" t="str">
        <f t="shared" si="13"/>
        <v/>
      </c>
      <c r="Q178" s="26" t="str">
        <f t="shared" si="14"/>
        <v/>
      </c>
    </row>
    <row r="179" spans="1:17" x14ac:dyDescent="0.25">
      <c r="A179" s="1" t="str">
        <f>IF(B179="","",IF(B179&lt;$J$2,aux!$B$2,IF(B179&lt;$J$3,aux!$B$3,IF(B179&lt;$J$4,aux!$B$4,IF(B179&lt;$J$5,aux!$B$5,IF(B179&lt;$J$6,aux!$B$6,IF(B179&lt;$J$7,aux!$B$7,aux!$B$8)))))))</f>
        <v/>
      </c>
      <c r="D179" s="2" t="str">
        <f t="shared" si="10"/>
        <v/>
      </c>
      <c r="E179" s="2" t="str">
        <f t="shared" si="11"/>
        <v/>
      </c>
      <c r="F179" s="28" t="str">
        <f>IF(A179=aux!$B$2,$C$3/9.81,IF(A179=aux!$B$3,$C$3*(1+($F$3-1)*(B179-$J$2)/($J$3-$J$2))/9.81,IF(A179=aux!$B$4,$F$3*$C$3/9.81,"")))</f>
        <v/>
      </c>
      <c r="G179" s="28" t="str">
        <f>IF(A179=aux!$B$5,2*PI()/(981*B179)*J179,"")</f>
        <v/>
      </c>
      <c r="H179" s="28" t="str">
        <f>IF(OR(A179=aux!$B$6,A179=aux!$B$7,A179=aux!$B$8),(2*PI()/B179)^2/981*N179,"")</f>
        <v/>
      </c>
      <c r="I179" s="28" t="str">
        <f>IF(OR(A179=aux!$B$2,A179=aux!$B$3,A179=aux!$B$4),981*B179/(2*PI())*F179,"")</f>
        <v/>
      </c>
      <c r="J179" s="28" t="str">
        <f>IF(A179=aux!$B$5,100*$F$4*$C$4,"")</f>
        <v/>
      </c>
      <c r="K179" s="28" t="str">
        <f>IF(OR(A179=aux!$B$6,A179=aux!$B$7,A179=aux!$B$8),(2*PI()/B179)*N179,"")</f>
        <v/>
      </c>
      <c r="L179" s="28" t="str">
        <f>IF(OR(A179=aux!$B$2,A179=aux!$B$3,A179=aux!$B$4),981*(B179/(2*PI()))^2*F179,"")</f>
        <v/>
      </c>
      <c r="M179" s="28" t="str">
        <f>IF(A179=aux!$B$5,B179/(2*PI())*J179,"")</f>
        <v/>
      </c>
      <c r="N179" s="28" t="str">
        <f>IF(A179=aux!$B$6,100*$F$5*$C$5,IF(A179=aux!$B$7,100*$C$5*($F$5-($F$5-1)*(B179-$J$6)/($J$7-$J$6)),IF(A179=aux!$B$8,100*$C$5,"")))</f>
        <v/>
      </c>
      <c r="O179" s="26" t="str">
        <f t="shared" si="12"/>
        <v/>
      </c>
      <c r="P179" s="26" t="str">
        <f t="shared" si="13"/>
        <v/>
      </c>
      <c r="Q179" s="26" t="str">
        <f t="shared" si="14"/>
        <v/>
      </c>
    </row>
    <row r="180" spans="1:17" x14ac:dyDescent="0.25">
      <c r="A180" s="1" t="str">
        <f>IF(B180="","",IF(B180&lt;$J$2,aux!$B$2,IF(B180&lt;$J$3,aux!$B$3,IF(B180&lt;$J$4,aux!$B$4,IF(B180&lt;$J$5,aux!$B$5,IF(B180&lt;$J$6,aux!$B$6,IF(B180&lt;$J$7,aux!$B$7,aux!$B$8)))))))</f>
        <v/>
      </c>
      <c r="D180" s="2" t="str">
        <f t="shared" si="10"/>
        <v/>
      </c>
      <c r="E180" s="2" t="str">
        <f t="shared" si="11"/>
        <v/>
      </c>
      <c r="F180" s="28" t="str">
        <f>IF(A180=aux!$B$2,$C$3/9.81,IF(A180=aux!$B$3,$C$3*(1+($F$3-1)*(B180-$J$2)/($J$3-$J$2))/9.81,IF(A180=aux!$B$4,$F$3*$C$3/9.81,"")))</f>
        <v/>
      </c>
      <c r="G180" s="28" t="str">
        <f>IF(A180=aux!$B$5,2*PI()/(981*B180)*J180,"")</f>
        <v/>
      </c>
      <c r="H180" s="28" t="str">
        <f>IF(OR(A180=aux!$B$6,A180=aux!$B$7,A180=aux!$B$8),(2*PI()/B180)^2/981*N180,"")</f>
        <v/>
      </c>
      <c r="I180" s="28" t="str">
        <f>IF(OR(A180=aux!$B$2,A180=aux!$B$3,A180=aux!$B$4),981*B180/(2*PI())*F180,"")</f>
        <v/>
      </c>
      <c r="J180" s="28" t="str">
        <f>IF(A180=aux!$B$5,100*$F$4*$C$4,"")</f>
        <v/>
      </c>
      <c r="K180" s="28" t="str">
        <f>IF(OR(A180=aux!$B$6,A180=aux!$B$7,A180=aux!$B$8),(2*PI()/B180)*N180,"")</f>
        <v/>
      </c>
      <c r="L180" s="28" t="str">
        <f>IF(OR(A180=aux!$B$2,A180=aux!$B$3,A180=aux!$B$4),981*(B180/(2*PI()))^2*F180,"")</f>
        <v/>
      </c>
      <c r="M180" s="28" t="str">
        <f>IF(A180=aux!$B$5,B180/(2*PI())*J180,"")</f>
        <v/>
      </c>
      <c r="N180" s="28" t="str">
        <f>IF(A180=aux!$B$6,100*$F$5*$C$5,IF(A180=aux!$B$7,100*$C$5*($F$5-($F$5-1)*(B180-$J$6)/($J$7-$J$6)),IF(A180=aux!$B$8,100*$C$5,"")))</f>
        <v/>
      </c>
      <c r="O180" s="26" t="str">
        <f t="shared" si="12"/>
        <v/>
      </c>
      <c r="P180" s="26" t="str">
        <f t="shared" si="13"/>
        <v/>
      </c>
      <c r="Q180" s="26" t="str">
        <f t="shared" si="14"/>
        <v/>
      </c>
    </row>
    <row r="181" spans="1:17" x14ac:dyDescent="0.25">
      <c r="A181" s="1" t="str">
        <f>IF(B181="","",IF(B181&lt;$J$2,aux!$B$2,IF(B181&lt;$J$3,aux!$B$3,IF(B181&lt;$J$4,aux!$B$4,IF(B181&lt;$J$5,aux!$B$5,IF(B181&lt;$J$6,aux!$B$6,IF(B181&lt;$J$7,aux!$B$7,aux!$B$8)))))))</f>
        <v/>
      </c>
      <c r="D181" s="2" t="str">
        <f t="shared" si="10"/>
        <v/>
      </c>
      <c r="E181" s="2" t="str">
        <f t="shared" si="11"/>
        <v/>
      </c>
      <c r="F181" s="28" t="str">
        <f>IF(A181=aux!$B$2,$C$3/9.81,IF(A181=aux!$B$3,$C$3*(1+($F$3-1)*(B181-$J$2)/($J$3-$J$2))/9.81,IF(A181=aux!$B$4,$F$3*$C$3/9.81,"")))</f>
        <v/>
      </c>
      <c r="G181" s="28" t="str">
        <f>IF(A181=aux!$B$5,2*PI()/(981*B181)*J181,"")</f>
        <v/>
      </c>
      <c r="H181" s="28" t="str">
        <f>IF(OR(A181=aux!$B$6,A181=aux!$B$7,A181=aux!$B$8),(2*PI()/B181)^2/981*N181,"")</f>
        <v/>
      </c>
      <c r="I181" s="28" t="str">
        <f>IF(OR(A181=aux!$B$2,A181=aux!$B$3,A181=aux!$B$4),981*B181/(2*PI())*F181,"")</f>
        <v/>
      </c>
      <c r="J181" s="28" t="str">
        <f>IF(A181=aux!$B$5,100*$F$4*$C$4,"")</f>
        <v/>
      </c>
      <c r="K181" s="28" t="str">
        <f>IF(OR(A181=aux!$B$6,A181=aux!$B$7,A181=aux!$B$8),(2*PI()/B181)*N181,"")</f>
        <v/>
      </c>
      <c r="L181" s="28" t="str">
        <f>IF(OR(A181=aux!$B$2,A181=aux!$B$3,A181=aux!$B$4),981*(B181/(2*PI()))^2*F181,"")</f>
        <v/>
      </c>
      <c r="M181" s="28" t="str">
        <f>IF(A181=aux!$B$5,B181/(2*PI())*J181,"")</f>
        <v/>
      </c>
      <c r="N181" s="28" t="str">
        <f>IF(A181=aux!$B$6,100*$F$5*$C$5,IF(A181=aux!$B$7,100*$C$5*($F$5-($F$5-1)*(B181-$J$6)/($J$7-$J$6)),IF(A181=aux!$B$8,100*$C$5,"")))</f>
        <v/>
      </c>
      <c r="O181" s="26" t="str">
        <f t="shared" si="12"/>
        <v/>
      </c>
      <c r="P181" s="26" t="str">
        <f t="shared" si="13"/>
        <v/>
      </c>
      <c r="Q181" s="26" t="str">
        <f t="shared" si="14"/>
        <v/>
      </c>
    </row>
    <row r="182" spans="1:17" x14ac:dyDescent="0.25">
      <c r="A182" s="1" t="str">
        <f>IF(B182="","",IF(B182&lt;$J$2,aux!$B$2,IF(B182&lt;$J$3,aux!$B$3,IF(B182&lt;$J$4,aux!$B$4,IF(B182&lt;$J$5,aux!$B$5,IF(B182&lt;$J$6,aux!$B$6,IF(B182&lt;$J$7,aux!$B$7,aux!$B$8)))))))</f>
        <v/>
      </c>
      <c r="D182" s="2" t="str">
        <f t="shared" si="10"/>
        <v/>
      </c>
      <c r="E182" s="2" t="str">
        <f t="shared" si="11"/>
        <v/>
      </c>
      <c r="F182" s="28" t="str">
        <f>IF(A182=aux!$B$2,$C$3/9.81,IF(A182=aux!$B$3,$C$3*(1+($F$3-1)*(B182-$J$2)/($J$3-$J$2))/9.81,IF(A182=aux!$B$4,$F$3*$C$3/9.81,"")))</f>
        <v/>
      </c>
      <c r="G182" s="28" t="str">
        <f>IF(A182=aux!$B$5,2*PI()/(981*B182)*J182,"")</f>
        <v/>
      </c>
      <c r="H182" s="28" t="str">
        <f>IF(OR(A182=aux!$B$6,A182=aux!$B$7,A182=aux!$B$8),(2*PI()/B182)^2/981*N182,"")</f>
        <v/>
      </c>
      <c r="I182" s="28" t="str">
        <f>IF(OR(A182=aux!$B$2,A182=aux!$B$3,A182=aux!$B$4),981*B182/(2*PI())*F182,"")</f>
        <v/>
      </c>
      <c r="J182" s="28" t="str">
        <f>IF(A182=aux!$B$5,100*$F$4*$C$4,"")</f>
        <v/>
      </c>
      <c r="K182" s="28" t="str">
        <f>IF(OR(A182=aux!$B$6,A182=aux!$B$7,A182=aux!$B$8),(2*PI()/B182)*N182,"")</f>
        <v/>
      </c>
      <c r="L182" s="28" t="str">
        <f>IF(OR(A182=aux!$B$2,A182=aux!$B$3,A182=aux!$B$4),981*(B182/(2*PI()))^2*F182,"")</f>
        <v/>
      </c>
      <c r="M182" s="28" t="str">
        <f>IF(A182=aux!$B$5,B182/(2*PI())*J182,"")</f>
        <v/>
      </c>
      <c r="N182" s="28" t="str">
        <f>IF(A182=aux!$B$6,100*$F$5*$C$5,IF(A182=aux!$B$7,100*$C$5*($F$5-($F$5-1)*(B182-$J$6)/($J$7-$J$6)),IF(A182=aux!$B$8,100*$C$5,"")))</f>
        <v/>
      </c>
      <c r="O182" s="26" t="str">
        <f t="shared" si="12"/>
        <v/>
      </c>
      <c r="P182" s="26" t="str">
        <f t="shared" si="13"/>
        <v/>
      </c>
      <c r="Q182" s="26" t="str">
        <f t="shared" si="14"/>
        <v/>
      </c>
    </row>
    <row r="183" spans="1:17" x14ac:dyDescent="0.25">
      <c r="A183" s="1" t="str">
        <f>IF(B183="","",IF(B183&lt;$J$2,aux!$B$2,IF(B183&lt;$J$3,aux!$B$3,IF(B183&lt;$J$4,aux!$B$4,IF(B183&lt;$J$5,aux!$B$5,IF(B183&lt;$J$6,aux!$B$6,IF(B183&lt;$J$7,aux!$B$7,aux!$B$8)))))))</f>
        <v/>
      </c>
      <c r="D183" s="2" t="str">
        <f t="shared" si="10"/>
        <v/>
      </c>
      <c r="E183" s="2" t="str">
        <f t="shared" si="11"/>
        <v/>
      </c>
      <c r="F183" s="28" t="str">
        <f>IF(A183=aux!$B$2,$C$3/9.81,IF(A183=aux!$B$3,$C$3*(1+($F$3-1)*(B183-$J$2)/($J$3-$J$2))/9.81,IF(A183=aux!$B$4,$F$3*$C$3/9.81,"")))</f>
        <v/>
      </c>
      <c r="G183" s="28" t="str">
        <f>IF(A183=aux!$B$5,2*PI()/(981*B183)*J183,"")</f>
        <v/>
      </c>
      <c r="H183" s="28" t="str">
        <f>IF(OR(A183=aux!$B$6,A183=aux!$B$7,A183=aux!$B$8),(2*PI()/B183)^2/981*N183,"")</f>
        <v/>
      </c>
      <c r="I183" s="28" t="str">
        <f>IF(OR(A183=aux!$B$2,A183=aux!$B$3,A183=aux!$B$4),981*B183/(2*PI())*F183,"")</f>
        <v/>
      </c>
      <c r="J183" s="28" t="str">
        <f>IF(A183=aux!$B$5,100*$F$4*$C$4,"")</f>
        <v/>
      </c>
      <c r="K183" s="28" t="str">
        <f>IF(OR(A183=aux!$B$6,A183=aux!$B$7,A183=aux!$B$8),(2*PI()/B183)*N183,"")</f>
        <v/>
      </c>
      <c r="L183" s="28" t="str">
        <f>IF(OR(A183=aux!$B$2,A183=aux!$B$3,A183=aux!$B$4),981*(B183/(2*PI()))^2*F183,"")</f>
        <v/>
      </c>
      <c r="M183" s="28" t="str">
        <f>IF(A183=aux!$B$5,B183/(2*PI())*J183,"")</f>
        <v/>
      </c>
      <c r="N183" s="28" t="str">
        <f>IF(A183=aux!$B$6,100*$F$5*$C$5,IF(A183=aux!$B$7,100*$C$5*($F$5-($F$5-1)*(B183-$J$6)/($J$7-$J$6)),IF(A183=aux!$B$8,100*$C$5,"")))</f>
        <v/>
      </c>
      <c r="O183" s="26" t="str">
        <f t="shared" si="12"/>
        <v/>
      </c>
      <c r="P183" s="26" t="str">
        <f t="shared" si="13"/>
        <v/>
      </c>
      <c r="Q183" s="26" t="str">
        <f t="shared" si="14"/>
        <v/>
      </c>
    </row>
    <row r="184" spans="1:17" x14ac:dyDescent="0.25">
      <c r="A184" s="1" t="str">
        <f>IF(B184="","",IF(B184&lt;$J$2,aux!$B$2,IF(B184&lt;$J$3,aux!$B$3,IF(B184&lt;$J$4,aux!$B$4,IF(B184&lt;$J$5,aux!$B$5,IF(B184&lt;$J$6,aux!$B$6,IF(B184&lt;$J$7,aux!$B$7,aux!$B$8)))))))</f>
        <v/>
      </c>
      <c r="D184" s="2" t="str">
        <f t="shared" si="10"/>
        <v/>
      </c>
      <c r="E184" s="2" t="str">
        <f t="shared" si="11"/>
        <v/>
      </c>
      <c r="F184" s="28" t="str">
        <f>IF(A184=aux!$B$2,$C$3/9.81,IF(A184=aux!$B$3,$C$3*(1+($F$3-1)*(B184-$J$2)/($J$3-$J$2))/9.81,IF(A184=aux!$B$4,$F$3*$C$3/9.81,"")))</f>
        <v/>
      </c>
      <c r="G184" s="28" t="str">
        <f>IF(A184=aux!$B$5,2*PI()/(981*B184)*J184,"")</f>
        <v/>
      </c>
      <c r="H184" s="28" t="str">
        <f>IF(OR(A184=aux!$B$6,A184=aux!$B$7,A184=aux!$B$8),(2*PI()/B184)^2/981*N184,"")</f>
        <v/>
      </c>
      <c r="I184" s="28" t="str">
        <f>IF(OR(A184=aux!$B$2,A184=aux!$B$3,A184=aux!$B$4),981*B184/(2*PI())*F184,"")</f>
        <v/>
      </c>
      <c r="J184" s="28" t="str">
        <f>IF(A184=aux!$B$5,100*$F$4*$C$4,"")</f>
        <v/>
      </c>
      <c r="K184" s="28" t="str">
        <f>IF(OR(A184=aux!$B$6,A184=aux!$B$7,A184=aux!$B$8),(2*PI()/B184)*N184,"")</f>
        <v/>
      </c>
      <c r="L184" s="28" t="str">
        <f>IF(OR(A184=aux!$B$2,A184=aux!$B$3,A184=aux!$B$4),981*(B184/(2*PI()))^2*F184,"")</f>
        <v/>
      </c>
      <c r="M184" s="28" t="str">
        <f>IF(A184=aux!$B$5,B184/(2*PI())*J184,"")</f>
        <v/>
      </c>
      <c r="N184" s="28" t="str">
        <f>IF(A184=aux!$B$6,100*$F$5*$C$5,IF(A184=aux!$B$7,100*$C$5*($F$5-($F$5-1)*(B184-$J$6)/($J$7-$J$6)),IF(A184=aux!$B$8,100*$C$5,"")))</f>
        <v/>
      </c>
      <c r="O184" s="26" t="str">
        <f t="shared" si="12"/>
        <v/>
      </c>
      <c r="P184" s="26" t="str">
        <f t="shared" si="13"/>
        <v/>
      </c>
      <c r="Q184" s="26" t="str">
        <f t="shared" si="14"/>
        <v/>
      </c>
    </row>
    <row r="185" spans="1:17" x14ac:dyDescent="0.25">
      <c r="A185" s="1" t="str">
        <f>IF(B185="","",IF(B185&lt;$J$2,aux!$B$2,IF(B185&lt;$J$3,aux!$B$3,IF(B185&lt;$J$4,aux!$B$4,IF(B185&lt;$J$5,aux!$B$5,IF(B185&lt;$J$6,aux!$B$6,IF(B185&lt;$J$7,aux!$B$7,aux!$B$8)))))))</f>
        <v/>
      </c>
      <c r="D185" s="2" t="str">
        <f t="shared" si="10"/>
        <v/>
      </c>
      <c r="E185" s="2" t="str">
        <f t="shared" si="11"/>
        <v/>
      </c>
      <c r="F185" s="28" t="str">
        <f>IF(A185=aux!$B$2,$C$3/9.81,IF(A185=aux!$B$3,$C$3*(1+($F$3-1)*(B185-$J$2)/($J$3-$J$2))/9.81,IF(A185=aux!$B$4,$F$3*$C$3/9.81,"")))</f>
        <v/>
      </c>
      <c r="G185" s="28" t="str">
        <f>IF(A185=aux!$B$5,2*PI()/(981*B185)*J185,"")</f>
        <v/>
      </c>
      <c r="H185" s="28" t="str">
        <f>IF(OR(A185=aux!$B$6,A185=aux!$B$7,A185=aux!$B$8),(2*PI()/B185)^2/981*N185,"")</f>
        <v/>
      </c>
      <c r="I185" s="28" t="str">
        <f>IF(OR(A185=aux!$B$2,A185=aux!$B$3,A185=aux!$B$4),981*B185/(2*PI())*F185,"")</f>
        <v/>
      </c>
      <c r="J185" s="28" t="str">
        <f>IF(A185=aux!$B$5,100*$F$4*$C$4,"")</f>
        <v/>
      </c>
      <c r="K185" s="28" t="str">
        <f>IF(OR(A185=aux!$B$6,A185=aux!$B$7,A185=aux!$B$8),(2*PI()/B185)*N185,"")</f>
        <v/>
      </c>
      <c r="L185" s="28" t="str">
        <f>IF(OR(A185=aux!$B$2,A185=aux!$B$3,A185=aux!$B$4),981*(B185/(2*PI()))^2*F185,"")</f>
        <v/>
      </c>
      <c r="M185" s="28" t="str">
        <f>IF(A185=aux!$B$5,B185/(2*PI())*J185,"")</f>
        <v/>
      </c>
      <c r="N185" s="28" t="str">
        <f>IF(A185=aux!$B$6,100*$F$5*$C$5,IF(A185=aux!$B$7,100*$C$5*($F$5-($F$5-1)*(B185-$J$6)/($J$7-$J$6)),IF(A185=aux!$B$8,100*$C$5,"")))</f>
        <v/>
      </c>
      <c r="O185" s="26" t="str">
        <f t="shared" si="12"/>
        <v/>
      </c>
      <c r="P185" s="26" t="str">
        <f t="shared" si="13"/>
        <v/>
      </c>
      <c r="Q185" s="26" t="str">
        <f t="shared" si="14"/>
        <v/>
      </c>
    </row>
    <row r="186" spans="1:17" x14ac:dyDescent="0.25">
      <c r="A186" s="1" t="str">
        <f>IF(B186="","",IF(B186&lt;$J$2,aux!$B$2,IF(B186&lt;$J$3,aux!$B$3,IF(B186&lt;$J$4,aux!$B$4,IF(B186&lt;$J$5,aux!$B$5,IF(B186&lt;$J$6,aux!$B$6,IF(B186&lt;$J$7,aux!$B$7,aux!$B$8)))))))</f>
        <v/>
      </c>
      <c r="D186" s="2" t="str">
        <f t="shared" si="10"/>
        <v/>
      </c>
      <c r="E186" s="2" t="str">
        <f t="shared" si="11"/>
        <v/>
      </c>
      <c r="F186" s="28" t="str">
        <f>IF(A186=aux!$B$2,$C$3/9.81,IF(A186=aux!$B$3,$C$3*(1+($F$3-1)*(B186-$J$2)/($J$3-$J$2))/9.81,IF(A186=aux!$B$4,$F$3*$C$3/9.81,"")))</f>
        <v/>
      </c>
      <c r="G186" s="28" t="str">
        <f>IF(A186=aux!$B$5,2*PI()/(981*B186)*J186,"")</f>
        <v/>
      </c>
      <c r="H186" s="28" t="str">
        <f>IF(OR(A186=aux!$B$6,A186=aux!$B$7,A186=aux!$B$8),(2*PI()/B186)^2/981*N186,"")</f>
        <v/>
      </c>
      <c r="I186" s="28" t="str">
        <f>IF(OR(A186=aux!$B$2,A186=aux!$B$3,A186=aux!$B$4),981*B186/(2*PI())*F186,"")</f>
        <v/>
      </c>
      <c r="J186" s="28" t="str">
        <f>IF(A186=aux!$B$5,100*$F$4*$C$4,"")</f>
        <v/>
      </c>
      <c r="K186" s="28" t="str">
        <f>IF(OR(A186=aux!$B$6,A186=aux!$B$7,A186=aux!$B$8),(2*PI()/B186)*N186,"")</f>
        <v/>
      </c>
      <c r="L186" s="28" t="str">
        <f>IF(OR(A186=aux!$B$2,A186=aux!$B$3,A186=aux!$B$4),981*(B186/(2*PI()))^2*F186,"")</f>
        <v/>
      </c>
      <c r="M186" s="28" t="str">
        <f>IF(A186=aux!$B$5,B186/(2*PI())*J186,"")</f>
        <v/>
      </c>
      <c r="N186" s="28" t="str">
        <f>IF(A186=aux!$B$6,100*$F$5*$C$5,IF(A186=aux!$B$7,100*$C$5*($F$5-($F$5-1)*(B186-$J$6)/($J$7-$J$6)),IF(A186=aux!$B$8,100*$C$5,"")))</f>
        <v/>
      </c>
      <c r="O186" s="26" t="str">
        <f t="shared" si="12"/>
        <v/>
      </c>
      <c r="P186" s="26" t="str">
        <f t="shared" si="13"/>
        <v/>
      </c>
      <c r="Q186" s="26" t="str">
        <f t="shared" si="14"/>
        <v/>
      </c>
    </row>
    <row r="187" spans="1:17" x14ac:dyDescent="0.25">
      <c r="A187" s="1" t="str">
        <f>IF(B187="","",IF(B187&lt;$J$2,aux!$B$2,IF(B187&lt;$J$3,aux!$B$3,IF(B187&lt;$J$4,aux!$B$4,IF(B187&lt;$J$5,aux!$B$5,IF(B187&lt;$J$6,aux!$B$6,IF(B187&lt;$J$7,aux!$B$7,aux!$B$8)))))))</f>
        <v/>
      </c>
      <c r="D187" s="2" t="str">
        <f t="shared" si="10"/>
        <v/>
      </c>
      <c r="E187" s="2" t="str">
        <f t="shared" si="11"/>
        <v/>
      </c>
      <c r="F187" s="28" t="str">
        <f>IF(A187=aux!$B$2,$C$3/9.81,IF(A187=aux!$B$3,$C$3*(1+($F$3-1)*(B187-$J$2)/($J$3-$J$2))/9.81,IF(A187=aux!$B$4,$F$3*$C$3/9.81,"")))</f>
        <v/>
      </c>
      <c r="G187" s="28" t="str">
        <f>IF(A187=aux!$B$5,2*PI()/(981*B187)*J187,"")</f>
        <v/>
      </c>
      <c r="H187" s="28" t="str">
        <f>IF(OR(A187=aux!$B$6,A187=aux!$B$7,A187=aux!$B$8),(2*PI()/B187)^2/981*N187,"")</f>
        <v/>
      </c>
      <c r="I187" s="28" t="str">
        <f>IF(OR(A187=aux!$B$2,A187=aux!$B$3,A187=aux!$B$4),981*B187/(2*PI())*F187,"")</f>
        <v/>
      </c>
      <c r="J187" s="28" t="str">
        <f>IF(A187=aux!$B$5,100*$F$4*$C$4,"")</f>
        <v/>
      </c>
      <c r="K187" s="28" t="str">
        <f>IF(OR(A187=aux!$B$6,A187=aux!$B$7,A187=aux!$B$8),(2*PI()/B187)*N187,"")</f>
        <v/>
      </c>
      <c r="L187" s="28" t="str">
        <f>IF(OR(A187=aux!$B$2,A187=aux!$B$3,A187=aux!$B$4),981*(B187/(2*PI()))^2*F187,"")</f>
        <v/>
      </c>
      <c r="M187" s="28" t="str">
        <f>IF(A187=aux!$B$5,B187/(2*PI())*J187,"")</f>
        <v/>
      </c>
      <c r="N187" s="28" t="str">
        <f>IF(A187=aux!$B$6,100*$F$5*$C$5,IF(A187=aux!$B$7,100*$C$5*($F$5-($F$5-1)*(B187-$J$6)/($J$7-$J$6)),IF(A187=aux!$B$8,100*$C$5,"")))</f>
        <v/>
      </c>
      <c r="O187" s="26" t="str">
        <f t="shared" si="12"/>
        <v/>
      </c>
      <c r="P187" s="26" t="str">
        <f t="shared" si="13"/>
        <v/>
      </c>
      <c r="Q187" s="26" t="str">
        <f t="shared" si="14"/>
        <v/>
      </c>
    </row>
    <row r="188" spans="1:17" x14ac:dyDescent="0.25">
      <c r="A188" s="1" t="str">
        <f>IF(B188="","",IF(B188&lt;$J$2,aux!$B$2,IF(B188&lt;$J$3,aux!$B$3,IF(B188&lt;$J$4,aux!$B$4,IF(B188&lt;$J$5,aux!$B$5,IF(B188&lt;$J$6,aux!$B$6,IF(B188&lt;$J$7,aux!$B$7,aux!$B$8)))))))</f>
        <v/>
      </c>
      <c r="D188" s="2" t="str">
        <f t="shared" si="10"/>
        <v/>
      </c>
      <c r="E188" s="2" t="str">
        <f t="shared" si="11"/>
        <v/>
      </c>
      <c r="F188" s="28" t="str">
        <f>IF(A188=aux!$B$2,$C$3/9.81,IF(A188=aux!$B$3,$C$3*(1+($F$3-1)*(B188-$J$2)/($J$3-$J$2))/9.81,IF(A188=aux!$B$4,$F$3*$C$3/9.81,"")))</f>
        <v/>
      </c>
      <c r="G188" s="28" t="str">
        <f>IF(A188=aux!$B$5,2*PI()/(981*B188)*J188,"")</f>
        <v/>
      </c>
      <c r="H188" s="28" t="str">
        <f>IF(OR(A188=aux!$B$6,A188=aux!$B$7,A188=aux!$B$8),(2*PI()/B188)^2/981*N188,"")</f>
        <v/>
      </c>
      <c r="I188" s="28" t="str">
        <f>IF(OR(A188=aux!$B$2,A188=aux!$B$3,A188=aux!$B$4),981*B188/(2*PI())*F188,"")</f>
        <v/>
      </c>
      <c r="J188" s="28" t="str">
        <f>IF(A188=aux!$B$5,100*$F$4*$C$4,"")</f>
        <v/>
      </c>
      <c r="K188" s="28" t="str">
        <f>IF(OR(A188=aux!$B$6,A188=aux!$B$7,A188=aux!$B$8),(2*PI()/B188)*N188,"")</f>
        <v/>
      </c>
      <c r="L188" s="28" t="str">
        <f>IF(OR(A188=aux!$B$2,A188=aux!$B$3,A188=aux!$B$4),981*(B188/(2*PI()))^2*F188,"")</f>
        <v/>
      </c>
      <c r="M188" s="28" t="str">
        <f>IF(A188=aux!$B$5,B188/(2*PI())*J188,"")</f>
        <v/>
      </c>
      <c r="N188" s="28" t="str">
        <f>IF(A188=aux!$B$6,100*$F$5*$C$5,IF(A188=aux!$B$7,100*$C$5*($F$5-($F$5-1)*(B188-$J$6)/($J$7-$J$6)),IF(A188=aux!$B$8,100*$C$5,"")))</f>
        <v/>
      </c>
      <c r="O188" s="26" t="str">
        <f t="shared" si="12"/>
        <v/>
      </c>
      <c r="P188" s="26" t="str">
        <f t="shared" si="13"/>
        <v/>
      </c>
      <c r="Q188" s="26" t="str">
        <f t="shared" si="14"/>
        <v/>
      </c>
    </row>
    <row r="189" spans="1:17" x14ac:dyDescent="0.25">
      <c r="A189" s="1" t="str">
        <f>IF(B189="","",IF(B189&lt;$J$2,aux!$B$2,IF(B189&lt;$J$3,aux!$B$3,IF(B189&lt;$J$4,aux!$B$4,IF(B189&lt;$J$5,aux!$B$5,IF(B189&lt;$J$6,aux!$B$6,IF(B189&lt;$J$7,aux!$B$7,aux!$B$8)))))))</f>
        <v/>
      </c>
      <c r="D189" s="2" t="str">
        <f t="shared" si="10"/>
        <v/>
      </c>
      <c r="E189" s="2" t="str">
        <f t="shared" si="11"/>
        <v/>
      </c>
      <c r="F189" s="28" t="str">
        <f>IF(A189=aux!$B$2,$C$3/9.81,IF(A189=aux!$B$3,$C$3*(1+($F$3-1)*(B189-$J$2)/($J$3-$J$2))/9.81,IF(A189=aux!$B$4,$F$3*$C$3/9.81,"")))</f>
        <v/>
      </c>
      <c r="G189" s="28" t="str">
        <f>IF(A189=aux!$B$5,2*PI()/(981*B189)*J189,"")</f>
        <v/>
      </c>
      <c r="H189" s="28" t="str">
        <f>IF(OR(A189=aux!$B$6,A189=aux!$B$7,A189=aux!$B$8),(2*PI()/B189)^2/981*N189,"")</f>
        <v/>
      </c>
      <c r="I189" s="28" t="str">
        <f>IF(OR(A189=aux!$B$2,A189=aux!$B$3,A189=aux!$B$4),981*B189/(2*PI())*F189,"")</f>
        <v/>
      </c>
      <c r="J189" s="28" t="str">
        <f>IF(A189=aux!$B$5,100*$F$4*$C$4,"")</f>
        <v/>
      </c>
      <c r="K189" s="28" t="str">
        <f>IF(OR(A189=aux!$B$6,A189=aux!$B$7,A189=aux!$B$8),(2*PI()/B189)*N189,"")</f>
        <v/>
      </c>
      <c r="L189" s="28" t="str">
        <f>IF(OR(A189=aux!$B$2,A189=aux!$B$3,A189=aux!$B$4),981*(B189/(2*PI()))^2*F189,"")</f>
        <v/>
      </c>
      <c r="M189" s="28" t="str">
        <f>IF(A189=aux!$B$5,B189/(2*PI())*J189,"")</f>
        <v/>
      </c>
      <c r="N189" s="28" t="str">
        <f>IF(A189=aux!$B$6,100*$F$5*$C$5,IF(A189=aux!$B$7,100*$C$5*($F$5-($F$5-1)*(B189-$J$6)/($J$7-$J$6)),IF(A189=aux!$B$8,100*$C$5,"")))</f>
        <v/>
      </c>
      <c r="O189" s="26" t="str">
        <f t="shared" si="12"/>
        <v/>
      </c>
      <c r="P189" s="26" t="str">
        <f t="shared" si="13"/>
        <v/>
      </c>
      <c r="Q189" s="26" t="str">
        <f t="shared" si="14"/>
        <v/>
      </c>
    </row>
    <row r="190" spans="1:17" x14ac:dyDescent="0.25">
      <c r="A190" s="1" t="str">
        <f>IF(B190="","",IF(B190&lt;$J$2,aux!$B$2,IF(B190&lt;$J$3,aux!$B$3,IF(B190&lt;$J$4,aux!$B$4,IF(B190&lt;$J$5,aux!$B$5,IF(B190&lt;$J$6,aux!$B$6,IF(B190&lt;$J$7,aux!$B$7,aux!$B$8)))))))</f>
        <v/>
      </c>
      <c r="D190" s="2" t="str">
        <f t="shared" si="10"/>
        <v/>
      </c>
      <c r="E190" s="2" t="str">
        <f t="shared" si="11"/>
        <v/>
      </c>
      <c r="F190" s="28" t="str">
        <f>IF(A190=aux!$B$2,$C$3/9.81,IF(A190=aux!$B$3,$C$3*(1+($F$3-1)*(B190-$J$2)/($J$3-$J$2))/9.81,IF(A190=aux!$B$4,$F$3*$C$3/9.81,"")))</f>
        <v/>
      </c>
      <c r="G190" s="28" t="str">
        <f>IF(A190=aux!$B$5,2*PI()/(981*B190)*J190,"")</f>
        <v/>
      </c>
      <c r="H190" s="28" t="str">
        <f>IF(OR(A190=aux!$B$6,A190=aux!$B$7,A190=aux!$B$8),(2*PI()/B190)^2/981*N190,"")</f>
        <v/>
      </c>
      <c r="I190" s="28" t="str">
        <f>IF(OR(A190=aux!$B$2,A190=aux!$B$3,A190=aux!$B$4),981*B190/(2*PI())*F190,"")</f>
        <v/>
      </c>
      <c r="J190" s="28" t="str">
        <f>IF(A190=aux!$B$5,100*$F$4*$C$4,"")</f>
        <v/>
      </c>
      <c r="K190" s="28" t="str">
        <f>IF(OR(A190=aux!$B$6,A190=aux!$B$7,A190=aux!$B$8),(2*PI()/B190)*N190,"")</f>
        <v/>
      </c>
      <c r="L190" s="28" t="str">
        <f>IF(OR(A190=aux!$B$2,A190=aux!$B$3,A190=aux!$B$4),981*(B190/(2*PI()))^2*F190,"")</f>
        <v/>
      </c>
      <c r="M190" s="28" t="str">
        <f>IF(A190=aux!$B$5,B190/(2*PI())*J190,"")</f>
        <v/>
      </c>
      <c r="N190" s="28" t="str">
        <f>IF(A190=aux!$B$6,100*$F$5*$C$5,IF(A190=aux!$B$7,100*$C$5*($F$5-($F$5-1)*(B190-$J$6)/($J$7-$J$6)),IF(A190=aux!$B$8,100*$C$5,"")))</f>
        <v/>
      </c>
      <c r="O190" s="26" t="str">
        <f t="shared" si="12"/>
        <v/>
      </c>
      <c r="P190" s="26" t="str">
        <f t="shared" si="13"/>
        <v/>
      </c>
      <c r="Q190" s="26" t="str">
        <f t="shared" si="14"/>
        <v/>
      </c>
    </row>
    <row r="191" spans="1:17" x14ac:dyDescent="0.25">
      <c r="A191" s="1" t="str">
        <f>IF(B191="","",IF(B191&lt;$J$2,aux!$B$2,IF(B191&lt;$J$3,aux!$B$3,IF(B191&lt;$J$4,aux!$B$4,IF(B191&lt;$J$5,aux!$B$5,IF(B191&lt;$J$6,aux!$B$6,IF(B191&lt;$J$7,aux!$B$7,aux!$B$8)))))))</f>
        <v/>
      </c>
      <c r="D191" s="2" t="str">
        <f t="shared" si="10"/>
        <v/>
      </c>
      <c r="E191" s="2" t="str">
        <f t="shared" si="11"/>
        <v/>
      </c>
      <c r="F191" s="28" t="str">
        <f>IF(A191=aux!$B$2,$C$3/9.81,IF(A191=aux!$B$3,$C$3*(1+($F$3-1)*(B191-$J$2)/($J$3-$J$2))/9.81,IF(A191=aux!$B$4,$F$3*$C$3/9.81,"")))</f>
        <v/>
      </c>
      <c r="G191" s="28" t="str">
        <f>IF(A191=aux!$B$5,2*PI()/(981*B191)*J191,"")</f>
        <v/>
      </c>
      <c r="H191" s="28" t="str">
        <f>IF(OR(A191=aux!$B$6,A191=aux!$B$7,A191=aux!$B$8),(2*PI()/B191)^2/981*N191,"")</f>
        <v/>
      </c>
      <c r="I191" s="28" t="str">
        <f>IF(OR(A191=aux!$B$2,A191=aux!$B$3,A191=aux!$B$4),981*B191/(2*PI())*F191,"")</f>
        <v/>
      </c>
      <c r="J191" s="28" t="str">
        <f>IF(A191=aux!$B$5,100*$F$4*$C$4,"")</f>
        <v/>
      </c>
      <c r="K191" s="28" t="str">
        <f>IF(OR(A191=aux!$B$6,A191=aux!$B$7,A191=aux!$B$8),(2*PI()/B191)*N191,"")</f>
        <v/>
      </c>
      <c r="L191" s="28" t="str">
        <f>IF(OR(A191=aux!$B$2,A191=aux!$B$3,A191=aux!$B$4),981*(B191/(2*PI()))^2*F191,"")</f>
        <v/>
      </c>
      <c r="M191" s="28" t="str">
        <f>IF(A191=aux!$B$5,B191/(2*PI())*J191,"")</f>
        <v/>
      </c>
      <c r="N191" s="28" t="str">
        <f>IF(A191=aux!$B$6,100*$F$5*$C$5,IF(A191=aux!$B$7,100*$C$5*($F$5-($F$5-1)*(B191-$J$6)/($J$7-$J$6)),IF(A191=aux!$B$8,100*$C$5,"")))</f>
        <v/>
      </c>
      <c r="O191" s="26" t="str">
        <f t="shared" si="12"/>
        <v/>
      </c>
      <c r="P191" s="26" t="str">
        <f t="shared" si="13"/>
        <v/>
      </c>
      <c r="Q191" s="26" t="str">
        <f t="shared" si="14"/>
        <v/>
      </c>
    </row>
    <row r="192" spans="1:17" x14ac:dyDescent="0.25">
      <c r="A192" s="1" t="str">
        <f>IF(B192="","",IF(B192&lt;$J$2,aux!$B$2,IF(B192&lt;$J$3,aux!$B$3,IF(B192&lt;$J$4,aux!$B$4,IF(B192&lt;$J$5,aux!$B$5,IF(B192&lt;$J$6,aux!$B$6,IF(B192&lt;$J$7,aux!$B$7,aux!$B$8)))))))</f>
        <v/>
      </c>
      <c r="D192" s="2" t="str">
        <f t="shared" si="10"/>
        <v/>
      </c>
      <c r="E192" s="2" t="str">
        <f t="shared" si="11"/>
        <v/>
      </c>
      <c r="F192" s="28" t="str">
        <f>IF(A192=aux!$B$2,$C$3/9.81,IF(A192=aux!$B$3,$C$3*(1+($F$3-1)*(B192-$J$2)/($J$3-$J$2))/9.81,IF(A192=aux!$B$4,$F$3*$C$3/9.81,"")))</f>
        <v/>
      </c>
      <c r="G192" s="28" t="str">
        <f>IF(A192=aux!$B$5,2*PI()/(981*B192)*J192,"")</f>
        <v/>
      </c>
      <c r="H192" s="28" t="str">
        <f>IF(OR(A192=aux!$B$6,A192=aux!$B$7,A192=aux!$B$8),(2*PI()/B192)^2/981*N192,"")</f>
        <v/>
      </c>
      <c r="I192" s="28" t="str">
        <f>IF(OR(A192=aux!$B$2,A192=aux!$B$3,A192=aux!$B$4),981*B192/(2*PI())*F192,"")</f>
        <v/>
      </c>
      <c r="J192" s="28" t="str">
        <f>IF(A192=aux!$B$5,100*$F$4*$C$4,"")</f>
        <v/>
      </c>
      <c r="K192" s="28" t="str">
        <f>IF(OR(A192=aux!$B$6,A192=aux!$B$7,A192=aux!$B$8),(2*PI()/B192)*N192,"")</f>
        <v/>
      </c>
      <c r="L192" s="28" t="str">
        <f>IF(OR(A192=aux!$B$2,A192=aux!$B$3,A192=aux!$B$4),981*(B192/(2*PI()))^2*F192,"")</f>
        <v/>
      </c>
      <c r="M192" s="28" t="str">
        <f>IF(A192=aux!$B$5,B192/(2*PI())*J192,"")</f>
        <v/>
      </c>
      <c r="N192" s="28" t="str">
        <f>IF(A192=aux!$B$6,100*$F$5*$C$5,IF(A192=aux!$B$7,100*$C$5*($F$5-($F$5-1)*(B192-$J$6)/($J$7-$J$6)),IF(A192=aux!$B$8,100*$C$5,"")))</f>
        <v/>
      </c>
      <c r="O192" s="26" t="str">
        <f t="shared" si="12"/>
        <v/>
      </c>
      <c r="P192" s="26" t="str">
        <f t="shared" si="13"/>
        <v/>
      </c>
      <c r="Q192" s="26" t="str">
        <f t="shared" si="14"/>
        <v/>
      </c>
    </row>
    <row r="193" spans="1:17" x14ac:dyDescent="0.25">
      <c r="A193" s="1" t="str">
        <f>IF(B193="","",IF(B193&lt;$J$2,aux!$B$2,IF(B193&lt;$J$3,aux!$B$3,IF(B193&lt;$J$4,aux!$B$4,IF(B193&lt;$J$5,aux!$B$5,IF(B193&lt;$J$6,aux!$B$6,IF(B193&lt;$J$7,aux!$B$7,aux!$B$8)))))))</f>
        <v/>
      </c>
      <c r="D193" s="2" t="str">
        <f t="shared" si="10"/>
        <v/>
      </c>
      <c r="E193" s="2" t="str">
        <f t="shared" si="11"/>
        <v/>
      </c>
      <c r="F193" s="28" t="str">
        <f>IF(A193=aux!$B$2,$C$3/9.81,IF(A193=aux!$B$3,$C$3*(1+($F$3-1)*(B193-$J$2)/($J$3-$J$2))/9.81,IF(A193=aux!$B$4,$F$3*$C$3/9.81,"")))</f>
        <v/>
      </c>
      <c r="G193" s="28" t="str">
        <f>IF(A193=aux!$B$5,2*PI()/(981*B193)*J193,"")</f>
        <v/>
      </c>
      <c r="H193" s="28" t="str">
        <f>IF(OR(A193=aux!$B$6,A193=aux!$B$7,A193=aux!$B$8),(2*PI()/B193)^2/981*N193,"")</f>
        <v/>
      </c>
      <c r="I193" s="28" t="str">
        <f>IF(OR(A193=aux!$B$2,A193=aux!$B$3,A193=aux!$B$4),981*B193/(2*PI())*F193,"")</f>
        <v/>
      </c>
      <c r="J193" s="28" t="str">
        <f>IF(A193=aux!$B$5,100*$F$4*$C$4,"")</f>
        <v/>
      </c>
      <c r="K193" s="28" t="str">
        <f>IF(OR(A193=aux!$B$6,A193=aux!$B$7,A193=aux!$B$8),(2*PI()/B193)*N193,"")</f>
        <v/>
      </c>
      <c r="L193" s="28" t="str">
        <f>IF(OR(A193=aux!$B$2,A193=aux!$B$3,A193=aux!$B$4),981*(B193/(2*PI()))^2*F193,"")</f>
        <v/>
      </c>
      <c r="M193" s="28" t="str">
        <f>IF(A193=aux!$B$5,B193/(2*PI())*J193,"")</f>
        <v/>
      </c>
      <c r="N193" s="28" t="str">
        <f>IF(A193=aux!$B$6,100*$F$5*$C$5,IF(A193=aux!$B$7,100*$C$5*($F$5-($F$5-1)*(B193-$J$6)/($J$7-$J$6)),IF(A193=aux!$B$8,100*$C$5,"")))</f>
        <v/>
      </c>
      <c r="O193" s="26" t="str">
        <f t="shared" si="12"/>
        <v/>
      </c>
      <c r="P193" s="26" t="str">
        <f t="shared" si="13"/>
        <v/>
      </c>
      <c r="Q193" s="26" t="str">
        <f t="shared" si="14"/>
        <v/>
      </c>
    </row>
    <row r="194" spans="1:17" x14ac:dyDescent="0.25">
      <c r="A194" s="1" t="str">
        <f>IF(B194="","",IF(B194&lt;$J$2,aux!$B$2,IF(B194&lt;$J$3,aux!$B$3,IF(B194&lt;$J$4,aux!$B$4,IF(B194&lt;$J$5,aux!$B$5,IF(B194&lt;$J$6,aux!$B$6,IF(B194&lt;$J$7,aux!$B$7,aux!$B$8)))))))</f>
        <v/>
      </c>
      <c r="D194" s="2" t="str">
        <f t="shared" si="10"/>
        <v/>
      </c>
      <c r="E194" s="2" t="str">
        <f t="shared" si="11"/>
        <v/>
      </c>
      <c r="F194" s="28" t="str">
        <f>IF(A194=aux!$B$2,$C$3/9.81,IF(A194=aux!$B$3,$C$3*(1+($F$3-1)*(B194-$J$2)/($J$3-$J$2))/9.81,IF(A194=aux!$B$4,$F$3*$C$3/9.81,"")))</f>
        <v/>
      </c>
      <c r="G194" s="28" t="str">
        <f>IF(A194=aux!$B$5,2*PI()/(981*B194)*J194,"")</f>
        <v/>
      </c>
      <c r="H194" s="28" t="str">
        <f>IF(OR(A194=aux!$B$6,A194=aux!$B$7,A194=aux!$B$8),(2*PI()/B194)^2/981*N194,"")</f>
        <v/>
      </c>
      <c r="I194" s="28" t="str">
        <f>IF(OR(A194=aux!$B$2,A194=aux!$B$3,A194=aux!$B$4),981*B194/(2*PI())*F194,"")</f>
        <v/>
      </c>
      <c r="J194" s="28" t="str">
        <f>IF(A194=aux!$B$5,100*$F$4*$C$4,"")</f>
        <v/>
      </c>
      <c r="K194" s="28" t="str">
        <f>IF(OR(A194=aux!$B$6,A194=aux!$B$7,A194=aux!$B$8),(2*PI()/B194)*N194,"")</f>
        <v/>
      </c>
      <c r="L194" s="28" t="str">
        <f>IF(OR(A194=aux!$B$2,A194=aux!$B$3,A194=aux!$B$4),981*(B194/(2*PI()))^2*F194,"")</f>
        <v/>
      </c>
      <c r="M194" s="28" t="str">
        <f>IF(A194=aux!$B$5,B194/(2*PI())*J194,"")</f>
        <v/>
      </c>
      <c r="N194" s="28" t="str">
        <f>IF(A194=aux!$B$6,100*$F$5*$C$5,IF(A194=aux!$B$7,100*$C$5*($F$5-($F$5-1)*(B194-$J$6)/($J$7-$J$6)),IF(A194=aux!$B$8,100*$C$5,"")))</f>
        <v/>
      </c>
      <c r="O194" s="26" t="str">
        <f t="shared" si="12"/>
        <v/>
      </c>
      <c r="P194" s="26" t="str">
        <f t="shared" si="13"/>
        <v/>
      </c>
      <c r="Q194" s="26" t="str">
        <f t="shared" si="14"/>
        <v/>
      </c>
    </row>
    <row r="195" spans="1:17" x14ac:dyDescent="0.25">
      <c r="A195" s="1" t="str">
        <f>IF(B195="","",IF(B195&lt;$J$2,aux!$B$2,IF(B195&lt;$J$3,aux!$B$3,IF(B195&lt;$J$4,aux!$B$4,IF(B195&lt;$J$5,aux!$B$5,IF(B195&lt;$J$6,aux!$B$6,IF(B195&lt;$J$7,aux!$B$7,aux!$B$8)))))))</f>
        <v/>
      </c>
      <c r="D195" s="2" t="str">
        <f t="shared" si="10"/>
        <v/>
      </c>
      <c r="E195" s="2" t="str">
        <f t="shared" si="11"/>
        <v/>
      </c>
      <c r="F195" s="28" t="str">
        <f>IF(A195=aux!$B$2,$C$3/9.81,IF(A195=aux!$B$3,$C$3*(1+($F$3-1)*(B195-$J$2)/($J$3-$J$2))/9.81,IF(A195=aux!$B$4,$F$3*$C$3/9.81,"")))</f>
        <v/>
      </c>
      <c r="G195" s="28" t="str">
        <f>IF(A195=aux!$B$5,2*PI()/(981*B195)*J195,"")</f>
        <v/>
      </c>
      <c r="H195" s="28" t="str">
        <f>IF(OR(A195=aux!$B$6,A195=aux!$B$7,A195=aux!$B$8),(2*PI()/B195)^2/981*N195,"")</f>
        <v/>
      </c>
      <c r="I195" s="28" t="str">
        <f>IF(OR(A195=aux!$B$2,A195=aux!$B$3,A195=aux!$B$4),981*B195/(2*PI())*F195,"")</f>
        <v/>
      </c>
      <c r="J195" s="28" t="str">
        <f>IF(A195=aux!$B$5,100*$F$4*$C$4,"")</f>
        <v/>
      </c>
      <c r="K195" s="28" t="str">
        <f>IF(OR(A195=aux!$B$6,A195=aux!$B$7,A195=aux!$B$8),(2*PI()/B195)*N195,"")</f>
        <v/>
      </c>
      <c r="L195" s="28" t="str">
        <f>IF(OR(A195=aux!$B$2,A195=aux!$B$3,A195=aux!$B$4),981*(B195/(2*PI()))^2*F195,"")</f>
        <v/>
      </c>
      <c r="M195" s="28" t="str">
        <f>IF(A195=aux!$B$5,B195/(2*PI())*J195,"")</f>
        <v/>
      </c>
      <c r="N195" s="28" t="str">
        <f>IF(A195=aux!$B$6,100*$F$5*$C$5,IF(A195=aux!$B$7,100*$C$5*($F$5-($F$5-1)*(B195-$J$6)/($J$7-$J$6)),IF(A195=aux!$B$8,100*$C$5,"")))</f>
        <v/>
      </c>
      <c r="O195" s="26" t="str">
        <f t="shared" si="12"/>
        <v/>
      </c>
      <c r="P195" s="26" t="str">
        <f t="shared" si="13"/>
        <v/>
      </c>
      <c r="Q195" s="26" t="str">
        <f t="shared" si="14"/>
        <v/>
      </c>
    </row>
    <row r="196" spans="1:17" x14ac:dyDescent="0.25">
      <c r="A196" s="1" t="str">
        <f>IF(B196="","",IF(B196&lt;$J$2,aux!$B$2,IF(B196&lt;$J$3,aux!$B$3,IF(B196&lt;$J$4,aux!$B$4,IF(B196&lt;$J$5,aux!$B$5,IF(B196&lt;$J$6,aux!$B$6,IF(B196&lt;$J$7,aux!$B$7,aux!$B$8)))))))</f>
        <v/>
      </c>
      <c r="D196" s="2" t="str">
        <f t="shared" si="10"/>
        <v/>
      </c>
      <c r="E196" s="2" t="str">
        <f t="shared" si="11"/>
        <v/>
      </c>
      <c r="F196" s="28" t="str">
        <f>IF(A196=aux!$B$2,$C$3/9.81,IF(A196=aux!$B$3,$C$3*(1+($F$3-1)*(B196-$J$2)/($J$3-$J$2))/9.81,IF(A196=aux!$B$4,$F$3*$C$3/9.81,"")))</f>
        <v/>
      </c>
      <c r="G196" s="28" t="str">
        <f>IF(A196=aux!$B$5,2*PI()/(981*B196)*J196,"")</f>
        <v/>
      </c>
      <c r="H196" s="28" t="str">
        <f>IF(OR(A196=aux!$B$6,A196=aux!$B$7,A196=aux!$B$8),(2*PI()/B196)^2/981*N196,"")</f>
        <v/>
      </c>
      <c r="I196" s="28" t="str">
        <f>IF(OR(A196=aux!$B$2,A196=aux!$B$3,A196=aux!$B$4),981*B196/(2*PI())*F196,"")</f>
        <v/>
      </c>
      <c r="J196" s="28" t="str">
        <f>IF(A196=aux!$B$5,100*$F$4*$C$4,"")</f>
        <v/>
      </c>
      <c r="K196" s="28" t="str">
        <f>IF(OR(A196=aux!$B$6,A196=aux!$B$7,A196=aux!$B$8),(2*PI()/B196)*N196,"")</f>
        <v/>
      </c>
      <c r="L196" s="28" t="str">
        <f>IF(OR(A196=aux!$B$2,A196=aux!$B$3,A196=aux!$B$4),981*(B196/(2*PI()))^2*F196,"")</f>
        <v/>
      </c>
      <c r="M196" s="28" t="str">
        <f>IF(A196=aux!$B$5,B196/(2*PI())*J196,"")</f>
        <v/>
      </c>
      <c r="N196" s="28" t="str">
        <f>IF(A196=aux!$B$6,100*$F$5*$C$5,IF(A196=aux!$B$7,100*$C$5*($F$5-($F$5-1)*(B196-$J$6)/($J$7-$J$6)),IF(A196=aux!$B$8,100*$C$5,"")))</f>
        <v/>
      </c>
      <c r="O196" s="26" t="str">
        <f t="shared" si="12"/>
        <v/>
      </c>
      <c r="P196" s="26" t="str">
        <f t="shared" si="13"/>
        <v/>
      </c>
      <c r="Q196" s="26" t="str">
        <f t="shared" si="14"/>
        <v/>
      </c>
    </row>
    <row r="197" spans="1:17" x14ac:dyDescent="0.25">
      <c r="A197" s="1" t="str">
        <f>IF(B197="","",IF(B197&lt;$J$2,aux!$B$2,IF(B197&lt;$J$3,aux!$B$3,IF(B197&lt;$J$4,aux!$B$4,IF(B197&lt;$J$5,aux!$B$5,IF(B197&lt;$J$6,aux!$B$6,IF(B197&lt;$J$7,aux!$B$7,aux!$B$8)))))))</f>
        <v/>
      </c>
      <c r="D197" s="2" t="str">
        <f t="shared" si="10"/>
        <v/>
      </c>
      <c r="E197" s="2" t="str">
        <f t="shared" si="11"/>
        <v/>
      </c>
      <c r="F197" s="28" t="str">
        <f>IF(A197=aux!$B$2,$C$3/9.81,IF(A197=aux!$B$3,$C$3*(1+($F$3-1)*(B197-$J$2)/($J$3-$J$2))/9.81,IF(A197=aux!$B$4,$F$3*$C$3/9.81,"")))</f>
        <v/>
      </c>
      <c r="G197" s="28" t="str">
        <f>IF(A197=aux!$B$5,2*PI()/(981*B197)*J197,"")</f>
        <v/>
      </c>
      <c r="H197" s="28" t="str">
        <f>IF(OR(A197=aux!$B$6,A197=aux!$B$7,A197=aux!$B$8),(2*PI()/B197)^2/981*N197,"")</f>
        <v/>
      </c>
      <c r="I197" s="28" t="str">
        <f>IF(OR(A197=aux!$B$2,A197=aux!$B$3,A197=aux!$B$4),981*B197/(2*PI())*F197,"")</f>
        <v/>
      </c>
      <c r="J197" s="28" t="str">
        <f>IF(A197=aux!$B$5,100*$F$4*$C$4,"")</f>
        <v/>
      </c>
      <c r="K197" s="28" t="str">
        <f>IF(OR(A197=aux!$B$6,A197=aux!$B$7,A197=aux!$B$8),(2*PI()/B197)*N197,"")</f>
        <v/>
      </c>
      <c r="L197" s="28" t="str">
        <f>IF(OR(A197=aux!$B$2,A197=aux!$B$3,A197=aux!$B$4),981*(B197/(2*PI()))^2*F197,"")</f>
        <v/>
      </c>
      <c r="M197" s="28" t="str">
        <f>IF(A197=aux!$B$5,B197/(2*PI())*J197,"")</f>
        <v/>
      </c>
      <c r="N197" s="28" t="str">
        <f>IF(A197=aux!$B$6,100*$F$5*$C$5,IF(A197=aux!$B$7,100*$C$5*($F$5-($F$5-1)*(B197-$J$6)/($J$7-$J$6)),IF(A197=aux!$B$8,100*$C$5,"")))</f>
        <v/>
      </c>
      <c r="O197" s="26" t="str">
        <f t="shared" si="12"/>
        <v/>
      </c>
      <c r="P197" s="26" t="str">
        <f t="shared" si="13"/>
        <v/>
      </c>
      <c r="Q197" s="26" t="str">
        <f t="shared" si="14"/>
        <v/>
      </c>
    </row>
    <row r="198" spans="1:17" x14ac:dyDescent="0.25">
      <c r="A198" s="1" t="str">
        <f>IF(B198="","",IF(B198&lt;$J$2,aux!$B$2,IF(B198&lt;$J$3,aux!$B$3,IF(B198&lt;$J$4,aux!$B$4,IF(B198&lt;$J$5,aux!$B$5,IF(B198&lt;$J$6,aux!$B$6,IF(B198&lt;$J$7,aux!$B$7,aux!$B$8)))))))</f>
        <v/>
      </c>
      <c r="D198" s="2" t="str">
        <f t="shared" si="10"/>
        <v/>
      </c>
      <c r="E198" s="2" t="str">
        <f t="shared" si="11"/>
        <v/>
      </c>
      <c r="F198" s="28" t="str">
        <f>IF(A198=aux!$B$2,$C$3/9.81,IF(A198=aux!$B$3,$C$3*(1+($F$3-1)*(B198-$J$2)/($J$3-$J$2))/9.81,IF(A198=aux!$B$4,$F$3*$C$3/9.81,"")))</f>
        <v/>
      </c>
      <c r="G198" s="28" t="str">
        <f>IF(A198=aux!$B$5,2*PI()/(981*B198)*J198,"")</f>
        <v/>
      </c>
      <c r="H198" s="28" t="str">
        <f>IF(OR(A198=aux!$B$6,A198=aux!$B$7,A198=aux!$B$8),(2*PI()/B198)^2/981*N198,"")</f>
        <v/>
      </c>
      <c r="I198" s="28" t="str">
        <f>IF(OR(A198=aux!$B$2,A198=aux!$B$3,A198=aux!$B$4),981*B198/(2*PI())*F198,"")</f>
        <v/>
      </c>
      <c r="J198" s="28" t="str">
        <f>IF(A198=aux!$B$5,100*$F$4*$C$4,"")</f>
        <v/>
      </c>
      <c r="K198" s="28" t="str">
        <f>IF(OR(A198=aux!$B$6,A198=aux!$B$7,A198=aux!$B$8),(2*PI()/B198)*N198,"")</f>
        <v/>
      </c>
      <c r="L198" s="28" t="str">
        <f>IF(OR(A198=aux!$B$2,A198=aux!$B$3,A198=aux!$B$4),981*(B198/(2*PI()))^2*F198,"")</f>
        <v/>
      </c>
      <c r="M198" s="28" t="str">
        <f>IF(A198=aux!$B$5,B198/(2*PI())*J198,"")</f>
        <v/>
      </c>
      <c r="N198" s="28" t="str">
        <f>IF(A198=aux!$B$6,100*$F$5*$C$5,IF(A198=aux!$B$7,100*$C$5*($F$5-($F$5-1)*(B198-$J$6)/($J$7-$J$6)),IF(A198=aux!$B$8,100*$C$5,"")))</f>
        <v/>
      </c>
      <c r="O198" s="26" t="str">
        <f t="shared" si="12"/>
        <v/>
      </c>
      <c r="P198" s="26" t="str">
        <f t="shared" si="13"/>
        <v/>
      </c>
      <c r="Q198" s="26" t="str">
        <f t="shared" si="14"/>
        <v/>
      </c>
    </row>
    <row r="199" spans="1:17" x14ac:dyDescent="0.25">
      <c r="A199" s="1" t="str">
        <f>IF(B199="","",IF(B199&lt;$J$2,aux!$B$2,IF(B199&lt;$J$3,aux!$B$3,IF(B199&lt;$J$4,aux!$B$4,IF(B199&lt;$J$5,aux!$B$5,IF(B199&lt;$J$6,aux!$B$6,IF(B199&lt;$J$7,aux!$B$7,aux!$B$8)))))))</f>
        <v/>
      </c>
      <c r="D199" s="2" t="str">
        <f t="shared" si="10"/>
        <v/>
      </c>
      <c r="E199" s="2" t="str">
        <f t="shared" si="11"/>
        <v/>
      </c>
      <c r="F199" s="28" t="str">
        <f>IF(A199=aux!$B$2,$C$3/9.81,IF(A199=aux!$B$3,$C$3*(1+($F$3-1)*(B199-$J$2)/($J$3-$J$2))/9.81,IF(A199=aux!$B$4,$F$3*$C$3/9.81,"")))</f>
        <v/>
      </c>
      <c r="G199" s="28" t="str">
        <f>IF(A199=aux!$B$5,2*PI()/(981*B199)*J199,"")</f>
        <v/>
      </c>
      <c r="H199" s="28" t="str">
        <f>IF(OR(A199=aux!$B$6,A199=aux!$B$7,A199=aux!$B$8),(2*PI()/B199)^2/981*N199,"")</f>
        <v/>
      </c>
      <c r="I199" s="28" t="str">
        <f>IF(OR(A199=aux!$B$2,A199=aux!$B$3,A199=aux!$B$4),981*B199/(2*PI())*F199,"")</f>
        <v/>
      </c>
      <c r="J199" s="28" t="str">
        <f>IF(A199=aux!$B$5,100*$F$4*$C$4,"")</f>
        <v/>
      </c>
      <c r="K199" s="28" t="str">
        <f>IF(OR(A199=aux!$B$6,A199=aux!$B$7,A199=aux!$B$8),(2*PI()/B199)*N199,"")</f>
        <v/>
      </c>
      <c r="L199" s="28" t="str">
        <f>IF(OR(A199=aux!$B$2,A199=aux!$B$3,A199=aux!$B$4),981*(B199/(2*PI()))^2*F199,"")</f>
        <v/>
      </c>
      <c r="M199" s="28" t="str">
        <f>IF(A199=aux!$B$5,B199/(2*PI())*J199,"")</f>
        <v/>
      </c>
      <c r="N199" s="28" t="str">
        <f>IF(A199=aux!$B$6,100*$F$5*$C$5,IF(A199=aux!$B$7,100*$C$5*($F$5-($F$5-1)*(B199-$J$6)/($J$7-$J$6)),IF(A199=aux!$B$8,100*$C$5,"")))</f>
        <v/>
      </c>
      <c r="O199" s="26" t="str">
        <f t="shared" si="12"/>
        <v/>
      </c>
      <c r="P199" s="26" t="str">
        <f t="shared" si="13"/>
        <v/>
      </c>
      <c r="Q199" s="26" t="str">
        <f t="shared" si="14"/>
        <v/>
      </c>
    </row>
    <row r="200" spans="1:17" x14ac:dyDescent="0.25">
      <c r="A200" s="1" t="str">
        <f>IF(B200="","",IF(B200&lt;$J$2,aux!$B$2,IF(B200&lt;$J$3,aux!$B$3,IF(B200&lt;$J$4,aux!$B$4,IF(B200&lt;$J$5,aux!$B$5,IF(B200&lt;$J$6,aux!$B$6,IF(B200&lt;$J$7,aux!$B$7,aux!$B$8)))))))</f>
        <v/>
      </c>
      <c r="D200" s="2" t="str">
        <f t="shared" si="10"/>
        <v/>
      </c>
      <c r="E200" s="2" t="str">
        <f t="shared" si="11"/>
        <v/>
      </c>
      <c r="F200" s="28" t="str">
        <f>IF(A200=aux!$B$2,$C$3/9.81,IF(A200=aux!$B$3,$C$3*(1+($F$3-1)*(B200-$J$2)/($J$3-$J$2))/9.81,IF(A200=aux!$B$4,$F$3*$C$3/9.81,"")))</f>
        <v/>
      </c>
      <c r="G200" s="28" t="str">
        <f>IF(A200=aux!$B$5,2*PI()/(981*B200)*J200,"")</f>
        <v/>
      </c>
      <c r="H200" s="28" t="str">
        <f>IF(OR(A200=aux!$B$6,A200=aux!$B$7,A200=aux!$B$8),(2*PI()/B200)^2/981*N200,"")</f>
        <v/>
      </c>
      <c r="I200" s="28" t="str">
        <f>IF(OR(A200=aux!$B$2,A200=aux!$B$3,A200=aux!$B$4),981*B200/(2*PI())*F200,"")</f>
        <v/>
      </c>
      <c r="J200" s="28" t="str">
        <f>IF(A200=aux!$B$5,100*$F$4*$C$4,"")</f>
        <v/>
      </c>
      <c r="K200" s="28" t="str">
        <f>IF(OR(A200=aux!$B$6,A200=aux!$B$7,A200=aux!$B$8),(2*PI()/B200)*N200,"")</f>
        <v/>
      </c>
      <c r="L200" s="28" t="str">
        <f>IF(OR(A200=aux!$B$2,A200=aux!$B$3,A200=aux!$B$4),981*(B200/(2*PI()))^2*F200,"")</f>
        <v/>
      </c>
      <c r="M200" s="28" t="str">
        <f>IF(A200=aux!$B$5,B200/(2*PI())*J200,"")</f>
        <v/>
      </c>
      <c r="N200" s="28" t="str">
        <f>IF(A200=aux!$B$6,100*$F$5*$C$5,IF(A200=aux!$B$7,100*$C$5*($F$5-($F$5-1)*(B200-$J$6)/($J$7-$J$6)),IF(A200=aux!$B$8,100*$C$5,"")))</f>
        <v/>
      </c>
      <c r="O200" s="26" t="str">
        <f t="shared" si="12"/>
        <v/>
      </c>
      <c r="P200" s="26" t="str">
        <f t="shared" si="13"/>
        <v/>
      </c>
      <c r="Q200" s="26" t="str">
        <f t="shared" si="14"/>
        <v/>
      </c>
    </row>
    <row r="201" spans="1:17" x14ac:dyDescent="0.25">
      <c r="A201" s="1" t="str">
        <f>IF(B201="","",IF(B201&lt;$J$2,aux!$B$2,IF(B201&lt;$J$3,aux!$B$3,IF(B201&lt;$J$4,aux!$B$4,IF(B201&lt;$J$5,aux!$B$5,IF(B201&lt;$J$6,aux!$B$6,IF(B201&lt;$J$7,aux!$B$7,aux!$B$8)))))))</f>
        <v/>
      </c>
      <c r="D201" s="2" t="str">
        <f t="shared" si="10"/>
        <v/>
      </c>
      <c r="E201" s="2" t="str">
        <f t="shared" si="11"/>
        <v/>
      </c>
      <c r="F201" s="28" t="str">
        <f>IF(A201=aux!$B$2,$C$3/9.81,IF(A201=aux!$B$3,$C$3*(1+($F$3-1)*(B201-$J$2)/($J$3-$J$2))/9.81,IF(A201=aux!$B$4,$F$3*$C$3/9.81,"")))</f>
        <v/>
      </c>
      <c r="G201" s="28" t="str">
        <f>IF(A201=aux!$B$5,2*PI()/(981*B201)*J201,"")</f>
        <v/>
      </c>
      <c r="H201" s="28" t="str">
        <f>IF(OR(A201=aux!$B$6,A201=aux!$B$7,A201=aux!$B$8),(2*PI()/B201)^2/981*N201,"")</f>
        <v/>
      </c>
      <c r="I201" s="28" t="str">
        <f>IF(OR(A201=aux!$B$2,A201=aux!$B$3,A201=aux!$B$4),981*B201/(2*PI())*F201,"")</f>
        <v/>
      </c>
      <c r="J201" s="28" t="str">
        <f>IF(A201=aux!$B$5,100*$F$4*$C$4,"")</f>
        <v/>
      </c>
      <c r="K201" s="28" t="str">
        <f>IF(OR(A201=aux!$B$6,A201=aux!$B$7,A201=aux!$B$8),(2*PI()/B201)*N201,"")</f>
        <v/>
      </c>
      <c r="L201" s="28" t="str">
        <f>IF(OR(A201=aux!$B$2,A201=aux!$B$3,A201=aux!$B$4),981*(B201/(2*PI()))^2*F201,"")</f>
        <v/>
      </c>
      <c r="M201" s="28" t="str">
        <f>IF(A201=aux!$B$5,B201/(2*PI())*J201,"")</f>
        <v/>
      </c>
      <c r="N201" s="28" t="str">
        <f>IF(A201=aux!$B$6,100*$F$5*$C$5,IF(A201=aux!$B$7,100*$C$5*($F$5-($F$5-1)*(B201-$J$6)/($J$7-$J$6)),IF(A201=aux!$B$8,100*$C$5,"")))</f>
        <v/>
      </c>
      <c r="O201" s="26" t="str">
        <f t="shared" si="12"/>
        <v/>
      </c>
      <c r="P201" s="26" t="str">
        <f t="shared" si="13"/>
        <v/>
      </c>
      <c r="Q201" s="26" t="str">
        <f t="shared" si="14"/>
        <v/>
      </c>
    </row>
    <row r="202" spans="1:17" x14ac:dyDescent="0.25">
      <c r="A202" s="1" t="str">
        <f>IF(B202="","",IF(B202&lt;$J$2,aux!$B$2,IF(B202&lt;$J$3,aux!$B$3,IF(B202&lt;$J$4,aux!$B$4,IF(B202&lt;$J$5,aux!$B$5,IF(B202&lt;$J$6,aux!$B$6,IF(B202&lt;$J$7,aux!$B$7,aux!$B$8)))))))</f>
        <v/>
      </c>
      <c r="D202" s="2" t="str">
        <f t="shared" si="10"/>
        <v/>
      </c>
      <c r="E202" s="2" t="str">
        <f t="shared" si="11"/>
        <v/>
      </c>
      <c r="F202" s="28" t="str">
        <f>IF(A202=aux!$B$2,$C$3/9.81,IF(A202=aux!$B$3,$C$3*(1+($F$3-1)*(B202-$J$2)/($J$3-$J$2))/9.81,IF(A202=aux!$B$4,$F$3*$C$3/9.81,"")))</f>
        <v/>
      </c>
      <c r="G202" s="28" t="str">
        <f>IF(A202=aux!$B$5,2*PI()/(981*B202)*J202,"")</f>
        <v/>
      </c>
      <c r="H202" s="28" t="str">
        <f>IF(OR(A202=aux!$B$6,A202=aux!$B$7,A202=aux!$B$8),(2*PI()/B202)^2/981*N202,"")</f>
        <v/>
      </c>
      <c r="I202" s="28" t="str">
        <f>IF(OR(A202=aux!$B$2,A202=aux!$B$3,A202=aux!$B$4),981*B202/(2*PI())*F202,"")</f>
        <v/>
      </c>
      <c r="J202" s="28" t="str">
        <f>IF(A202=aux!$B$5,100*$F$4*$C$4,"")</f>
        <v/>
      </c>
      <c r="K202" s="28" t="str">
        <f>IF(OR(A202=aux!$B$6,A202=aux!$B$7,A202=aux!$B$8),(2*PI()/B202)*N202,"")</f>
        <v/>
      </c>
      <c r="L202" s="28" t="str">
        <f>IF(OR(A202=aux!$B$2,A202=aux!$B$3,A202=aux!$B$4),981*(B202/(2*PI()))^2*F202,"")</f>
        <v/>
      </c>
      <c r="M202" s="28" t="str">
        <f>IF(A202=aux!$B$5,B202/(2*PI())*J202,"")</f>
        <v/>
      </c>
      <c r="N202" s="28" t="str">
        <f>IF(A202=aux!$B$6,100*$F$5*$C$5,IF(A202=aux!$B$7,100*$C$5*($F$5-($F$5-1)*(B202-$J$6)/($J$7-$J$6)),IF(A202=aux!$B$8,100*$C$5,"")))</f>
        <v/>
      </c>
      <c r="O202" s="26" t="str">
        <f t="shared" si="12"/>
        <v/>
      </c>
      <c r="P202" s="26" t="str">
        <f t="shared" si="13"/>
        <v/>
      </c>
      <c r="Q202" s="26" t="str">
        <f t="shared" si="14"/>
        <v/>
      </c>
    </row>
    <row r="203" spans="1:17" x14ac:dyDescent="0.25">
      <c r="A203" s="1" t="str">
        <f>IF(B203="","",IF(B203&lt;$J$2,aux!$B$2,IF(B203&lt;$J$3,aux!$B$3,IF(B203&lt;$J$4,aux!$B$4,IF(B203&lt;$J$5,aux!$B$5,IF(B203&lt;$J$6,aux!$B$6,IF(B203&lt;$J$7,aux!$B$7,aux!$B$8)))))))</f>
        <v/>
      </c>
      <c r="D203" s="2" t="str">
        <f t="shared" si="10"/>
        <v/>
      </c>
      <c r="E203" s="2" t="str">
        <f t="shared" si="11"/>
        <v/>
      </c>
      <c r="F203" s="28" t="str">
        <f>IF(A203=aux!$B$2,$C$3/9.81,IF(A203=aux!$B$3,$C$3*(1+($F$3-1)*(B203-$J$2)/($J$3-$J$2))/9.81,IF(A203=aux!$B$4,$F$3*$C$3/9.81,"")))</f>
        <v/>
      </c>
      <c r="G203" s="28" t="str">
        <f>IF(A203=aux!$B$5,2*PI()/(981*B203)*J203,"")</f>
        <v/>
      </c>
      <c r="H203" s="28" t="str">
        <f>IF(OR(A203=aux!$B$6,A203=aux!$B$7,A203=aux!$B$8),(2*PI()/B203)^2/981*N203,"")</f>
        <v/>
      </c>
      <c r="I203" s="28" t="str">
        <f>IF(OR(A203=aux!$B$2,A203=aux!$B$3,A203=aux!$B$4),981*B203/(2*PI())*F203,"")</f>
        <v/>
      </c>
      <c r="J203" s="28" t="str">
        <f>IF(A203=aux!$B$5,100*$F$4*$C$4,"")</f>
        <v/>
      </c>
      <c r="K203" s="28" t="str">
        <f>IF(OR(A203=aux!$B$6,A203=aux!$B$7,A203=aux!$B$8),(2*PI()/B203)*N203,"")</f>
        <v/>
      </c>
      <c r="L203" s="28" t="str">
        <f>IF(OR(A203=aux!$B$2,A203=aux!$B$3,A203=aux!$B$4),981*(B203/(2*PI()))^2*F203,"")</f>
        <v/>
      </c>
      <c r="M203" s="28" t="str">
        <f>IF(A203=aux!$B$5,B203/(2*PI())*J203,"")</f>
        <v/>
      </c>
      <c r="N203" s="28" t="str">
        <f>IF(A203=aux!$B$6,100*$F$5*$C$5,IF(A203=aux!$B$7,100*$C$5*($F$5-($F$5-1)*(B203-$J$6)/($J$7-$J$6)),IF(A203=aux!$B$8,100*$C$5,"")))</f>
        <v/>
      </c>
      <c r="O203" s="26" t="str">
        <f t="shared" si="12"/>
        <v/>
      </c>
      <c r="P203" s="26" t="str">
        <f t="shared" si="13"/>
        <v/>
      </c>
      <c r="Q203" s="26" t="str">
        <f t="shared" si="14"/>
        <v/>
      </c>
    </row>
    <row r="204" spans="1:17" x14ac:dyDescent="0.25">
      <c r="A204" s="1" t="str">
        <f>IF(B204="","",IF(B204&lt;$J$2,aux!$B$2,IF(B204&lt;$J$3,aux!$B$3,IF(B204&lt;$J$4,aux!$B$4,IF(B204&lt;$J$5,aux!$B$5,IF(B204&lt;$J$6,aux!$B$6,IF(B204&lt;$J$7,aux!$B$7,aux!$B$8)))))))</f>
        <v/>
      </c>
      <c r="D204" s="2" t="str">
        <f t="shared" si="10"/>
        <v/>
      </c>
      <c r="E204" s="2" t="str">
        <f t="shared" si="11"/>
        <v/>
      </c>
      <c r="F204" s="28" t="str">
        <f>IF(A204=aux!$B$2,$C$3/9.81,IF(A204=aux!$B$3,$C$3*(1+($F$3-1)*(B204-$J$2)/($J$3-$J$2))/9.81,IF(A204=aux!$B$4,$F$3*$C$3/9.81,"")))</f>
        <v/>
      </c>
      <c r="G204" s="28" t="str">
        <f>IF(A204=aux!$B$5,2*PI()/(981*B204)*J204,"")</f>
        <v/>
      </c>
      <c r="H204" s="28" t="str">
        <f>IF(OR(A204=aux!$B$6,A204=aux!$B$7,A204=aux!$B$8),(2*PI()/B204)^2/981*N204,"")</f>
        <v/>
      </c>
      <c r="I204" s="28" t="str">
        <f>IF(OR(A204=aux!$B$2,A204=aux!$B$3,A204=aux!$B$4),981*B204/(2*PI())*F204,"")</f>
        <v/>
      </c>
      <c r="J204" s="28" t="str">
        <f>IF(A204=aux!$B$5,100*$F$4*$C$4,"")</f>
        <v/>
      </c>
      <c r="K204" s="28" t="str">
        <f>IF(OR(A204=aux!$B$6,A204=aux!$B$7,A204=aux!$B$8),(2*PI()/B204)*N204,"")</f>
        <v/>
      </c>
      <c r="L204" s="28" t="str">
        <f>IF(OR(A204=aux!$B$2,A204=aux!$B$3,A204=aux!$B$4),981*(B204/(2*PI()))^2*F204,"")</f>
        <v/>
      </c>
      <c r="M204" s="28" t="str">
        <f>IF(A204=aux!$B$5,B204/(2*PI())*J204,"")</f>
        <v/>
      </c>
      <c r="N204" s="28" t="str">
        <f>IF(A204=aux!$B$6,100*$F$5*$C$5,IF(A204=aux!$B$7,100*$C$5*($F$5-($F$5-1)*(B204-$J$6)/($J$7-$J$6)),IF(A204=aux!$B$8,100*$C$5,"")))</f>
        <v/>
      </c>
      <c r="O204" s="26" t="str">
        <f t="shared" si="12"/>
        <v/>
      </c>
      <c r="P204" s="26" t="str">
        <f t="shared" si="13"/>
        <v/>
      </c>
      <c r="Q204" s="26" t="str">
        <f t="shared" si="14"/>
        <v/>
      </c>
    </row>
    <row r="205" spans="1:17" x14ac:dyDescent="0.25">
      <c r="A205" s="1" t="str">
        <f>IF(B205="","",IF(B205&lt;$J$2,aux!$B$2,IF(B205&lt;$J$3,aux!$B$3,IF(B205&lt;$J$4,aux!$B$4,IF(B205&lt;$J$5,aux!$B$5,IF(B205&lt;$J$6,aux!$B$6,IF(B205&lt;$J$7,aux!$B$7,aux!$B$8)))))))</f>
        <v/>
      </c>
      <c r="D205" s="2" t="str">
        <f t="shared" si="10"/>
        <v/>
      </c>
      <c r="E205" s="2" t="str">
        <f t="shared" si="11"/>
        <v/>
      </c>
      <c r="F205" s="28" t="str">
        <f>IF(A205=aux!$B$2,$C$3/9.81,IF(A205=aux!$B$3,$C$3*(1+($F$3-1)*(B205-$J$2)/($J$3-$J$2))/9.81,IF(A205=aux!$B$4,$F$3*$C$3/9.81,"")))</f>
        <v/>
      </c>
      <c r="G205" s="28" t="str">
        <f>IF(A205=aux!$B$5,2*PI()/(981*B205)*J205,"")</f>
        <v/>
      </c>
      <c r="H205" s="28" t="str">
        <f>IF(OR(A205=aux!$B$6,A205=aux!$B$7,A205=aux!$B$8),(2*PI()/B205)^2/981*N205,"")</f>
        <v/>
      </c>
      <c r="I205" s="28" t="str">
        <f>IF(OR(A205=aux!$B$2,A205=aux!$B$3,A205=aux!$B$4),981*B205/(2*PI())*F205,"")</f>
        <v/>
      </c>
      <c r="J205" s="28" t="str">
        <f>IF(A205=aux!$B$5,100*$F$4*$C$4,"")</f>
        <v/>
      </c>
      <c r="K205" s="28" t="str">
        <f>IF(OR(A205=aux!$B$6,A205=aux!$B$7,A205=aux!$B$8),(2*PI()/B205)*N205,"")</f>
        <v/>
      </c>
      <c r="L205" s="28" t="str">
        <f>IF(OR(A205=aux!$B$2,A205=aux!$B$3,A205=aux!$B$4),981*(B205/(2*PI()))^2*F205,"")</f>
        <v/>
      </c>
      <c r="M205" s="28" t="str">
        <f>IF(A205=aux!$B$5,B205/(2*PI())*J205,"")</f>
        <v/>
      </c>
      <c r="N205" s="28" t="str">
        <f>IF(A205=aux!$B$6,100*$F$5*$C$5,IF(A205=aux!$B$7,100*$C$5*($F$5-($F$5-1)*(B205-$J$6)/($J$7-$J$6)),IF(A205=aux!$B$8,100*$C$5,"")))</f>
        <v/>
      </c>
      <c r="O205" s="26" t="str">
        <f t="shared" si="12"/>
        <v/>
      </c>
      <c r="P205" s="26" t="str">
        <f t="shared" si="13"/>
        <v/>
      </c>
      <c r="Q205" s="26" t="str">
        <f t="shared" si="14"/>
        <v/>
      </c>
    </row>
    <row r="206" spans="1:17" x14ac:dyDescent="0.25">
      <c r="A206" s="1" t="str">
        <f>IF(B206="","",IF(B206&lt;$J$2,aux!$B$2,IF(B206&lt;$J$3,aux!$B$3,IF(B206&lt;$J$4,aux!$B$4,IF(B206&lt;$J$5,aux!$B$5,IF(B206&lt;$J$6,aux!$B$6,IF(B206&lt;$J$7,aux!$B$7,aux!$B$8)))))))</f>
        <v/>
      </c>
      <c r="D206" s="2" t="str">
        <f t="shared" ref="D206:D269" si="15">IF(B206="","",981*B206/(2*PI())*C206)</f>
        <v/>
      </c>
      <c r="E206" s="2" t="str">
        <f t="shared" ref="E206:E269" si="16">IF(B206="","",981*(B206/(2*PI()))^2*C206)</f>
        <v/>
      </c>
      <c r="F206" s="28" t="str">
        <f>IF(A206=aux!$B$2,$C$3/9.81,IF(A206=aux!$B$3,$C$3*(1+($F$3-1)*(B206-$J$2)/($J$3-$J$2))/9.81,IF(A206=aux!$B$4,$F$3*$C$3/9.81,"")))</f>
        <v/>
      </c>
      <c r="G206" s="28" t="str">
        <f>IF(A206=aux!$B$5,2*PI()/(981*B206)*J206,"")</f>
        <v/>
      </c>
      <c r="H206" s="28" t="str">
        <f>IF(OR(A206=aux!$B$6,A206=aux!$B$7,A206=aux!$B$8),(2*PI()/B206)^2/981*N206,"")</f>
        <v/>
      </c>
      <c r="I206" s="28" t="str">
        <f>IF(OR(A206=aux!$B$2,A206=aux!$B$3,A206=aux!$B$4),981*B206/(2*PI())*F206,"")</f>
        <v/>
      </c>
      <c r="J206" s="28" t="str">
        <f>IF(A206=aux!$B$5,100*$F$4*$C$4,"")</f>
        <v/>
      </c>
      <c r="K206" s="28" t="str">
        <f>IF(OR(A206=aux!$B$6,A206=aux!$B$7,A206=aux!$B$8),(2*PI()/B206)*N206,"")</f>
        <v/>
      </c>
      <c r="L206" s="28" t="str">
        <f>IF(OR(A206=aux!$B$2,A206=aux!$B$3,A206=aux!$B$4),981*(B206/(2*PI()))^2*F206,"")</f>
        <v/>
      </c>
      <c r="M206" s="28" t="str">
        <f>IF(A206=aux!$B$5,B206/(2*PI())*J206,"")</f>
        <v/>
      </c>
      <c r="N206" s="28" t="str">
        <f>IF(A206=aux!$B$6,100*$F$5*$C$5,IF(A206=aux!$B$7,100*$C$5*($F$5-($F$5-1)*(B206-$J$6)/($J$7-$J$6)),IF(A206=aux!$B$8,100*$C$5,"")))</f>
        <v/>
      </c>
      <c r="O206" s="26" t="str">
        <f t="shared" ref="O206:O269" si="17">IF(B206="","",MAX(F206:H206))</f>
        <v/>
      </c>
      <c r="P206" s="26" t="str">
        <f t="shared" ref="P206:P269" si="18">IF(B206="","",MAX(I206:K206))</f>
        <v/>
      </c>
      <c r="Q206" s="26" t="str">
        <f t="shared" ref="Q206:Q269" si="19">IF(B206="","",MAX(L206:N206))</f>
        <v/>
      </c>
    </row>
    <row r="207" spans="1:17" x14ac:dyDescent="0.25">
      <c r="A207" s="1" t="str">
        <f>IF(B207="","",IF(B207&lt;$J$2,aux!$B$2,IF(B207&lt;$J$3,aux!$B$3,IF(B207&lt;$J$4,aux!$B$4,IF(B207&lt;$J$5,aux!$B$5,IF(B207&lt;$J$6,aux!$B$6,IF(B207&lt;$J$7,aux!$B$7,aux!$B$8)))))))</f>
        <v/>
      </c>
      <c r="D207" s="2" t="str">
        <f t="shared" si="15"/>
        <v/>
      </c>
      <c r="E207" s="2" t="str">
        <f t="shared" si="16"/>
        <v/>
      </c>
      <c r="F207" s="28" t="str">
        <f>IF(A207=aux!$B$2,$C$3/9.81,IF(A207=aux!$B$3,$C$3*(1+($F$3-1)*(B207-$J$2)/($J$3-$J$2))/9.81,IF(A207=aux!$B$4,$F$3*$C$3/9.81,"")))</f>
        <v/>
      </c>
      <c r="G207" s="28" t="str">
        <f>IF(A207=aux!$B$5,2*PI()/(981*B207)*J207,"")</f>
        <v/>
      </c>
      <c r="H207" s="28" t="str">
        <f>IF(OR(A207=aux!$B$6,A207=aux!$B$7,A207=aux!$B$8),(2*PI()/B207)^2/981*N207,"")</f>
        <v/>
      </c>
      <c r="I207" s="28" t="str">
        <f>IF(OR(A207=aux!$B$2,A207=aux!$B$3,A207=aux!$B$4),981*B207/(2*PI())*F207,"")</f>
        <v/>
      </c>
      <c r="J207" s="28" t="str">
        <f>IF(A207=aux!$B$5,100*$F$4*$C$4,"")</f>
        <v/>
      </c>
      <c r="K207" s="28" t="str">
        <f>IF(OR(A207=aux!$B$6,A207=aux!$B$7,A207=aux!$B$8),(2*PI()/B207)*N207,"")</f>
        <v/>
      </c>
      <c r="L207" s="28" t="str">
        <f>IF(OR(A207=aux!$B$2,A207=aux!$B$3,A207=aux!$B$4),981*(B207/(2*PI()))^2*F207,"")</f>
        <v/>
      </c>
      <c r="M207" s="28" t="str">
        <f>IF(A207=aux!$B$5,B207/(2*PI())*J207,"")</f>
        <v/>
      </c>
      <c r="N207" s="28" t="str">
        <f>IF(A207=aux!$B$6,100*$F$5*$C$5,IF(A207=aux!$B$7,100*$C$5*($F$5-($F$5-1)*(B207-$J$6)/($J$7-$J$6)),IF(A207=aux!$B$8,100*$C$5,"")))</f>
        <v/>
      </c>
      <c r="O207" s="26" t="str">
        <f t="shared" si="17"/>
        <v/>
      </c>
      <c r="P207" s="26" t="str">
        <f t="shared" si="18"/>
        <v/>
      </c>
      <c r="Q207" s="26" t="str">
        <f t="shared" si="19"/>
        <v/>
      </c>
    </row>
    <row r="208" spans="1:17" x14ac:dyDescent="0.25">
      <c r="A208" s="1" t="str">
        <f>IF(B208="","",IF(B208&lt;$J$2,aux!$B$2,IF(B208&lt;$J$3,aux!$B$3,IF(B208&lt;$J$4,aux!$B$4,IF(B208&lt;$J$5,aux!$B$5,IF(B208&lt;$J$6,aux!$B$6,IF(B208&lt;$J$7,aux!$B$7,aux!$B$8)))))))</f>
        <v/>
      </c>
      <c r="D208" s="2" t="str">
        <f t="shared" si="15"/>
        <v/>
      </c>
      <c r="E208" s="2" t="str">
        <f t="shared" si="16"/>
        <v/>
      </c>
      <c r="F208" s="28" t="str">
        <f>IF(A208=aux!$B$2,$C$3/9.81,IF(A208=aux!$B$3,$C$3*(1+($F$3-1)*(B208-$J$2)/($J$3-$J$2))/9.81,IF(A208=aux!$B$4,$F$3*$C$3/9.81,"")))</f>
        <v/>
      </c>
      <c r="G208" s="28" t="str">
        <f>IF(A208=aux!$B$5,2*PI()/(981*B208)*J208,"")</f>
        <v/>
      </c>
      <c r="H208" s="28" t="str">
        <f>IF(OR(A208=aux!$B$6,A208=aux!$B$7,A208=aux!$B$8),(2*PI()/B208)^2/981*N208,"")</f>
        <v/>
      </c>
      <c r="I208" s="28" t="str">
        <f>IF(OR(A208=aux!$B$2,A208=aux!$B$3,A208=aux!$B$4),981*B208/(2*PI())*F208,"")</f>
        <v/>
      </c>
      <c r="J208" s="28" t="str">
        <f>IF(A208=aux!$B$5,100*$F$4*$C$4,"")</f>
        <v/>
      </c>
      <c r="K208" s="28" t="str">
        <f>IF(OR(A208=aux!$B$6,A208=aux!$B$7,A208=aux!$B$8),(2*PI()/B208)*N208,"")</f>
        <v/>
      </c>
      <c r="L208" s="28" t="str">
        <f>IF(OR(A208=aux!$B$2,A208=aux!$B$3,A208=aux!$B$4),981*(B208/(2*PI()))^2*F208,"")</f>
        <v/>
      </c>
      <c r="M208" s="28" t="str">
        <f>IF(A208=aux!$B$5,B208/(2*PI())*J208,"")</f>
        <v/>
      </c>
      <c r="N208" s="28" t="str">
        <f>IF(A208=aux!$B$6,100*$F$5*$C$5,IF(A208=aux!$B$7,100*$C$5*($F$5-($F$5-1)*(B208-$J$6)/($J$7-$J$6)),IF(A208=aux!$B$8,100*$C$5,"")))</f>
        <v/>
      </c>
      <c r="O208" s="26" t="str">
        <f t="shared" si="17"/>
        <v/>
      </c>
      <c r="P208" s="26" t="str">
        <f t="shared" si="18"/>
        <v/>
      </c>
      <c r="Q208" s="26" t="str">
        <f t="shared" si="19"/>
        <v/>
      </c>
    </row>
    <row r="209" spans="1:17" x14ac:dyDescent="0.25">
      <c r="A209" s="1" t="str">
        <f>IF(B209="","",IF(B209&lt;$J$2,aux!$B$2,IF(B209&lt;$J$3,aux!$B$3,IF(B209&lt;$J$4,aux!$B$4,IF(B209&lt;$J$5,aux!$B$5,IF(B209&lt;$J$6,aux!$B$6,IF(B209&lt;$J$7,aux!$B$7,aux!$B$8)))))))</f>
        <v/>
      </c>
      <c r="D209" s="2" t="str">
        <f t="shared" si="15"/>
        <v/>
      </c>
      <c r="E209" s="2" t="str">
        <f t="shared" si="16"/>
        <v/>
      </c>
      <c r="F209" s="28" t="str">
        <f>IF(A209=aux!$B$2,$C$3/9.81,IF(A209=aux!$B$3,$C$3*(1+($F$3-1)*(B209-$J$2)/($J$3-$J$2))/9.81,IF(A209=aux!$B$4,$F$3*$C$3/9.81,"")))</f>
        <v/>
      </c>
      <c r="G209" s="28" t="str">
        <f>IF(A209=aux!$B$5,2*PI()/(981*B209)*J209,"")</f>
        <v/>
      </c>
      <c r="H209" s="28" t="str">
        <f>IF(OR(A209=aux!$B$6,A209=aux!$B$7,A209=aux!$B$8),(2*PI()/B209)^2/981*N209,"")</f>
        <v/>
      </c>
      <c r="I209" s="28" t="str">
        <f>IF(OR(A209=aux!$B$2,A209=aux!$B$3,A209=aux!$B$4),981*B209/(2*PI())*F209,"")</f>
        <v/>
      </c>
      <c r="J209" s="28" t="str">
        <f>IF(A209=aux!$B$5,100*$F$4*$C$4,"")</f>
        <v/>
      </c>
      <c r="K209" s="28" t="str">
        <f>IF(OR(A209=aux!$B$6,A209=aux!$B$7,A209=aux!$B$8),(2*PI()/B209)*N209,"")</f>
        <v/>
      </c>
      <c r="L209" s="28" t="str">
        <f>IF(OR(A209=aux!$B$2,A209=aux!$B$3,A209=aux!$B$4),981*(B209/(2*PI()))^2*F209,"")</f>
        <v/>
      </c>
      <c r="M209" s="28" t="str">
        <f>IF(A209=aux!$B$5,B209/(2*PI())*J209,"")</f>
        <v/>
      </c>
      <c r="N209" s="28" t="str">
        <f>IF(A209=aux!$B$6,100*$F$5*$C$5,IF(A209=aux!$B$7,100*$C$5*($F$5-($F$5-1)*(B209-$J$6)/($J$7-$J$6)),IF(A209=aux!$B$8,100*$C$5,"")))</f>
        <v/>
      </c>
      <c r="O209" s="26" t="str">
        <f t="shared" si="17"/>
        <v/>
      </c>
      <c r="P209" s="26" t="str">
        <f t="shared" si="18"/>
        <v/>
      </c>
      <c r="Q209" s="26" t="str">
        <f t="shared" si="19"/>
        <v/>
      </c>
    </row>
    <row r="210" spans="1:17" x14ac:dyDescent="0.25">
      <c r="A210" s="1" t="str">
        <f>IF(B210="","",IF(B210&lt;$J$2,aux!$B$2,IF(B210&lt;$J$3,aux!$B$3,IF(B210&lt;$J$4,aux!$B$4,IF(B210&lt;$J$5,aux!$B$5,IF(B210&lt;$J$6,aux!$B$6,IF(B210&lt;$J$7,aux!$B$7,aux!$B$8)))))))</f>
        <v/>
      </c>
      <c r="D210" s="2" t="str">
        <f t="shared" si="15"/>
        <v/>
      </c>
      <c r="E210" s="2" t="str">
        <f t="shared" si="16"/>
        <v/>
      </c>
      <c r="F210" s="28" t="str">
        <f>IF(A210=aux!$B$2,$C$3/9.81,IF(A210=aux!$B$3,$C$3*(1+($F$3-1)*(B210-$J$2)/($J$3-$J$2))/9.81,IF(A210=aux!$B$4,$F$3*$C$3/9.81,"")))</f>
        <v/>
      </c>
      <c r="G210" s="28" t="str">
        <f>IF(A210=aux!$B$5,2*PI()/(981*B210)*J210,"")</f>
        <v/>
      </c>
      <c r="H210" s="28" t="str">
        <f>IF(OR(A210=aux!$B$6,A210=aux!$B$7,A210=aux!$B$8),(2*PI()/B210)^2/981*N210,"")</f>
        <v/>
      </c>
      <c r="I210" s="28" t="str">
        <f>IF(OR(A210=aux!$B$2,A210=aux!$B$3,A210=aux!$B$4),981*B210/(2*PI())*F210,"")</f>
        <v/>
      </c>
      <c r="J210" s="28" t="str">
        <f>IF(A210=aux!$B$5,100*$F$4*$C$4,"")</f>
        <v/>
      </c>
      <c r="K210" s="28" t="str">
        <f>IF(OR(A210=aux!$B$6,A210=aux!$B$7,A210=aux!$B$8),(2*PI()/B210)*N210,"")</f>
        <v/>
      </c>
      <c r="L210" s="28" t="str">
        <f>IF(OR(A210=aux!$B$2,A210=aux!$B$3,A210=aux!$B$4),981*(B210/(2*PI()))^2*F210,"")</f>
        <v/>
      </c>
      <c r="M210" s="28" t="str">
        <f>IF(A210=aux!$B$5,B210/(2*PI())*J210,"")</f>
        <v/>
      </c>
      <c r="N210" s="28" t="str">
        <f>IF(A210=aux!$B$6,100*$F$5*$C$5,IF(A210=aux!$B$7,100*$C$5*($F$5-($F$5-1)*(B210-$J$6)/($J$7-$J$6)),IF(A210=aux!$B$8,100*$C$5,"")))</f>
        <v/>
      </c>
      <c r="O210" s="26" t="str">
        <f t="shared" si="17"/>
        <v/>
      </c>
      <c r="P210" s="26" t="str">
        <f t="shared" si="18"/>
        <v/>
      </c>
      <c r="Q210" s="26" t="str">
        <f t="shared" si="19"/>
        <v/>
      </c>
    </row>
    <row r="211" spans="1:17" x14ac:dyDescent="0.25">
      <c r="A211" s="1" t="str">
        <f>IF(B211="","",IF(B211&lt;$J$2,aux!$B$2,IF(B211&lt;$J$3,aux!$B$3,IF(B211&lt;$J$4,aux!$B$4,IF(B211&lt;$J$5,aux!$B$5,IF(B211&lt;$J$6,aux!$B$6,IF(B211&lt;$J$7,aux!$B$7,aux!$B$8)))))))</f>
        <v/>
      </c>
      <c r="D211" s="2" t="str">
        <f t="shared" si="15"/>
        <v/>
      </c>
      <c r="E211" s="2" t="str">
        <f t="shared" si="16"/>
        <v/>
      </c>
      <c r="F211" s="28" t="str">
        <f>IF(A211=aux!$B$2,$C$3/9.81,IF(A211=aux!$B$3,$C$3*(1+($F$3-1)*(B211-$J$2)/($J$3-$J$2))/9.81,IF(A211=aux!$B$4,$F$3*$C$3/9.81,"")))</f>
        <v/>
      </c>
      <c r="G211" s="28" t="str">
        <f>IF(A211=aux!$B$5,2*PI()/(981*B211)*J211,"")</f>
        <v/>
      </c>
      <c r="H211" s="28" t="str">
        <f>IF(OR(A211=aux!$B$6,A211=aux!$B$7,A211=aux!$B$8),(2*PI()/B211)^2/981*N211,"")</f>
        <v/>
      </c>
      <c r="I211" s="28" t="str">
        <f>IF(OR(A211=aux!$B$2,A211=aux!$B$3,A211=aux!$B$4),981*B211/(2*PI())*F211,"")</f>
        <v/>
      </c>
      <c r="J211" s="28" t="str">
        <f>IF(A211=aux!$B$5,100*$F$4*$C$4,"")</f>
        <v/>
      </c>
      <c r="K211" s="28" t="str">
        <f>IF(OR(A211=aux!$B$6,A211=aux!$B$7,A211=aux!$B$8),(2*PI()/B211)*N211,"")</f>
        <v/>
      </c>
      <c r="L211" s="28" t="str">
        <f>IF(OR(A211=aux!$B$2,A211=aux!$B$3,A211=aux!$B$4),981*(B211/(2*PI()))^2*F211,"")</f>
        <v/>
      </c>
      <c r="M211" s="28" t="str">
        <f>IF(A211=aux!$B$5,B211/(2*PI())*J211,"")</f>
        <v/>
      </c>
      <c r="N211" s="28" t="str">
        <f>IF(A211=aux!$B$6,100*$F$5*$C$5,IF(A211=aux!$B$7,100*$C$5*($F$5-($F$5-1)*(B211-$J$6)/($J$7-$J$6)),IF(A211=aux!$B$8,100*$C$5,"")))</f>
        <v/>
      </c>
      <c r="O211" s="26" t="str">
        <f t="shared" si="17"/>
        <v/>
      </c>
      <c r="P211" s="26" t="str">
        <f t="shared" si="18"/>
        <v/>
      </c>
      <c r="Q211" s="26" t="str">
        <f t="shared" si="19"/>
        <v/>
      </c>
    </row>
    <row r="212" spans="1:17" x14ac:dyDescent="0.25">
      <c r="A212" s="1" t="str">
        <f>IF(B212="","",IF(B212&lt;$J$2,aux!$B$2,IF(B212&lt;$J$3,aux!$B$3,IF(B212&lt;$J$4,aux!$B$4,IF(B212&lt;$J$5,aux!$B$5,IF(B212&lt;$J$6,aux!$B$6,IF(B212&lt;$J$7,aux!$B$7,aux!$B$8)))))))</f>
        <v/>
      </c>
      <c r="D212" s="2" t="str">
        <f t="shared" si="15"/>
        <v/>
      </c>
      <c r="E212" s="2" t="str">
        <f t="shared" si="16"/>
        <v/>
      </c>
      <c r="F212" s="28" t="str">
        <f>IF(A212=aux!$B$2,$C$3/9.81,IF(A212=aux!$B$3,$C$3*(1+($F$3-1)*(B212-$J$2)/($J$3-$J$2))/9.81,IF(A212=aux!$B$4,$F$3*$C$3/9.81,"")))</f>
        <v/>
      </c>
      <c r="G212" s="28" t="str">
        <f>IF(A212=aux!$B$5,2*PI()/(981*B212)*J212,"")</f>
        <v/>
      </c>
      <c r="H212" s="28" t="str">
        <f>IF(OR(A212=aux!$B$6,A212=aux!$B$7,A212=aux!$B$8),(2*PI()/B212)^2/981*N212,"")</f>
        <v/>
      </c>
      <c r="I212" s="28" t="str">
        <f>IF(OR(A212=aux!$B$2,A212=aux!$B$3,A212=aux!$B$4),981*B212/(2*PI())*F212,"")</f>
        <v/>
      </c>
      <c r="J212" s="28" t="str">
        <f>IF(A212=aux!$B$5,100*$F$4*$C$4,"")</f>
        <v/>
      </c>
      <c r="K212" s="28" t="str">
        <f>IF(OR(A212=aux!$B$6,A212=aux!$B$7,A212=aux!$B$8),(2*PI()/B212)*N212,"")</f>
        <v/>
      </c>
      <c r="L212" s="28" t="str">
        <f>IF(OR(A212=aux!$B$2,A212=aux!$B$3,A212=aux!$B$4),981*(B212/(2*PI()))^2*F212,"")</f>
        <v/>
      </c>
      <c r="M212" s="28" t="str">
        <f>IF(A212=aux!$B$5,B212/(2*PI())*J212,"")</f>
        <v/>
      </c>
      <c r="N212" s="28" t="str">
        <f>IF(A212=aux!$B$6,100*$F$5*$C$5,IF(A212=aux!$B$7,100*$C$5*($F$5-($F$5-1)*(B212-$J$6)/($J$7-$J$6)),IF(A212=aux!$B$8,100*$C$5,"")))</f>
        <v/>
      </c>
      <c r="O212" s="26" t="str">
        <f t="shared" si="17"/>
        <v/>
      </c>
      <c r="P212" s="26" t="str">
        <f t="shared" si="18"/>
        <v/>
      </c>
      <c r="Q212" s="26" t="str">
        <f t="shared" si="19"/>
        <v/>
      </c>
    </row>
    <row r="213" spans="1:17" x14ac:dyDescent="0.25">
      <c r="A213" s="1" t="str">
        <f>IF(B213="","",IF(B213&lt;$J$2,aux!$B$2,IF(B213&lt;$J$3,aux!$B$3,IF(B213&lt;$J$4,aux!$B$4,IF(B213&lt;$J$5,aux!$B$5,IF(B213&lt;$J$6,aux!$B$6,IF(B213&lt;$J$7,aux!$B$7,aux!$B$8)))))))</f>
        <v/>
      </c>
      <c r="D213" s="2" t="str">
        <f t="shared" si="15"/>
        <v/>
      </c>
      <c r="E213" s="2" t="str">
        <f t="shared" si="16"/>
        <v/>
      </c>
      <c r="F213" s="28" t="str">
        <f>IF(A213=aux!$B$2,$C$3/9.81,IF(A213=aux!$B$3,$C$3*(1+($F$3-1)*(B213-$J$2)/($J$3-$J$2))/9.81,IF(A213=aux!$B$4,$F$3*$C$3/9.81,"")))</f>
        <v/>
      </c>
      <c r="G213" s="28" t="str">
        <f>IF(A213=aux!$B$5,2*PI()/(981*B213)*J213,"")</f>
        <v/>
      </c>
      <c r="H213" s="28" t="str">
        <f>IF(OR(A213=aux!$B$6,A213=aux!$B$7,A213=aux!$B$8),(2*PI()/B213)^2/981*N213,"")</f>
        <v/>
      </c>
      <c r="I213" s="28" t="str">
        <f>IF(OR(A213=aux!$B$2,A213=aux!$B$3,A213=aux!$B$4),981*B213/(2*PI())*F213,"")</f>
        <v/>
      </c>
      <c r="J213" s="28" t="str">
        <f>IF(A213=aux!$B$5,100*$F$4*$C$4,"")</f>
        <v/>
      </c>
      <c r="K213" s="28" t="str">
        <f>IF(OR(A213=aux!$B$6,A213=aux!$B$7,A213=aux!$B$8),(2*PI()/B213)*N213,"")</f>
        <v/>
      </c>
      <c r="L213" s="28" t="str">
        <f>IF(OR(A213=aux!$B$2,A213=aux!$B$3,A213=aux!$B$4),981*(B213/(2*PI()))^2*F213,"")</f>
        <v/>
      </c>
      <c r="M213" s="28" t="str">
        <f>IF(A213=aux!$B$5,B213/(2*PI())*J213,"")</f>
        <v/>
      </c>
      <c r="N213" s="28" t="str">
        <f>IF(A213=aux!$B$6,100*$F$5*$C$5,IF(A213=aux!$B$7,100*$C$5*($F$5-($F$5-1)*(B213-$J$6)/($J$7-$J$6)),IF(A213=aux!$B$8,100*$C$5,"")))</f>
        <v/>
      </c>
      <c r="O213" s="26" t="str">
        <f t="shared" si="17"/>
        <v/>
      </c>
      <c r="P213" s="26" t="str">
        <f t="shared" si="18"/>
        <v/>
      </c>
      <c r="Q213" s="26" t="str">
        <f t="shared" si="19"/>
        <v/>
      </c>
    </row>
    <row r="214" spans="1:17" x14ac:dyDescent="0.25">
      <c r="A214" s="1" t="str">
        <f>IF(B214="","",IF(B214&lt;$J$2,aux!$B$2,IF(B214&lt;$J$3,aux!$B$3,IF(B214&lt;$J$4,aux!$B$4,IF(B214&lt;$J$5,aux!$B$5,IF(B214&lt;$J$6,aux!$B$6,IF(B214&lt;$J$7,aux!$B$7,aux!$B$8)))))))</f>
        <v/>
      </c>
      <c r="D214" s="2" t="str">
        <f t="shared" si="15"/>
        <v/>
      </c>
      <c r="E214" s="2" t="str">
        <f t="shared" si="16"/>
        <v/>
      </c>
      <c r="F214" s="28" t="str">
        <f>IF(A214=aux!$B$2,$C$3/9.81,IF(A214=aux!$B$3,$C$3*(1+($F$3-1)*(B214-$J$2)/($J$3-$J$2))/9.81,IF(A214=aux!$B$4,$F$3*$C$3/9.81,"")))</f>
        <v/>
      </c>
      <c r="G214" s="28" t="str">
        <f>IF(A214=aux!$B$5,2*PI()/(981*B214)*J214,"")</f>
        <v/>
      </c>
      <c r="H214" s="28" t="str">
        <f>IF(OR(A214=aux!$B$6,A214=aux!$B$7,A214=aux!$B$8),(2*PI()/B214)^2/981*N214,"")</f>
        <v/>
      </c>
      <c r="I214" s="28" t="str">
        <f>IF(OR(A214=aux!$B$2,A214=aux!$B$3,A214=aux!$B$4),981*B214/(2*PI())*F214,"")</f>
        <v/>
      </c>
      <c r="J214" s="28" t="str">
        <f>IF(A214=aux!$B$5,100*$F$4*$C$4,"")</f>
        <v/>
      </c>
      <c r="K214" s="28" t="str">
        <f>IF(OR(A214=aux!$B$6,A214=aux!$B$7,A214=aux!$B$8),(2*PI()/B214)*N214,"")</f>
        <v/>
      </c>
      <c r="L214" s="28" t="str">
        <f>IF(OR(A214=aux!$B$2,A214=aux!$B$3,A214=aux!$B$4),981*(B214/(2*PI()))^2*F214,"")</f>
        <v/>
      </c>
      <c r="M214" s="28" t="str">
        <f>IF(A214=aux!$B$5,B214/(2*PI())*J214,"")</f>
        <v/>
      </c>
      <c r="N214" s="28" t="str">
        <f>IF(A214=aux!$B$6,100*$F$5*$C$5,IF(A214=aux!$B$7,100*$C$5*($F$5-($F$5-1)*(B214-$J$6)/($J$7-$J$6)),IF(A214=aux!$B$8,100*$C$5,"")))</f>
        <v/>
      </c>
      <c r="O214" s="26" t="str">
        <f t="shared" si="17"/>
        <v/>
      </c>
      <c r="P214" s="26" t="str">
        <f t="shared" si="18"/>
        <v/>
      </c>
      <c r="Q214" s="26" t="str">
        <f t="shared" si="19"/>
        <v/>
      </c>
    </row>
    <row r="215" spans="1:17" x14ac:dyDescent="0.25">
      <c r="A215" s="1" t="str">
        <f>IF(B215="","",IF(B215&lt;$J$2,aux!$B$2,IF(B215&lt;$J$3,aux!$B$3,IF(B215&lt;$J$4,aux!$B$4,IF(B215&lt;$J$5,aux!$B$5,IF(B215&lt;$J$6,aux!$B$6,IF(B215&lt;$J$7,aux!$B$7,aux!$B$8)))))))</f>
        <v/>
      </c>
      <c r="D215" s="2" t="str">
        <f t="shared" si="15"/>
        <v/>
      </c>
      <c r="E215" s="2" t="str">
        <f t="shared" si="16"/>
        <v/>
      </c>
      <c r="F215" s="28" t="str">
        <f>IF(A215=aux!$B$2,$C$3/9.81,IF(A215=aux!$B$3,$C$3*(1+($F$3-1)*(B215-$J$2)/($J$3-$J$2))/9.81,IF(A215=aux!$B$4,$F$3*$C$3/9.81,"")))</f>
        <v/>
      </c>
      <c r="G215" s="28" t="str">
        <f>IF(A215=aux!$B$5,2*PI()/(981*B215)*J215,"")</f>
        <v/>
      </c>
      <c r="H215" s="28" t="str">
        <f>IF(OR(A215=aux!$B$6,A215=aux!$B$7,A215=aux!$B$8),(2*PI()/B215)^2/981*N215,"")</f>
        <v/>
      </c>
      <c r="I215" s="28" t="str">
        <f>IF(OR(A215=aux!$B$2,A215=aux!$B$3,A215=aux!$B$4),981*B215/(2*PI())*F215,"")</f>
        <v/>
      </c>
      <c r="J215" s="28" t="str">
        <f>IF(A215=aux!$B$5,100*$F$4*$C$4,"")</f>
        <v/>
      </c>
      <c r="K215" s="28" t="str">
        <f>IF(OR(A215=aux!$B$6,A215=aux!$B$7,A215=aux!$B$8),(2*PI()/B215)*N215,"")</f>
        <v/>
      </c>
      <c r="L215" s="28" t="str">
        <f>IF(OR(A215=aux!$B$2,A215=aux!$B$3,A215=aux!$B$4),981*(B215/(2*PI()))^2*F215,"")</f>
        <v/>
      </c>
      <c r="M215" s="28" t="str">
        <f>IF(A215=aux!$B$5,B215/(2*PI())*J215,"")</f>
        <v/>
      </c>
      <c r="N215" s="28" t="str">
        <f>IF(A215=aux!$B$6,100*$F$5*$C$5,IF(A215=aux!$B$7,100*$C$5*($F$5-($F$5-1)*(B215-$J$6)/($J$7-$J$6)),IF(A215=aux!$B$8,100*$C$5,"")))</f>
        <v/>
      </c>
      <c r="O215" s="26" t="str">
        <f t="shared" si="17"/>
        <v/>
      </c>
      <c r="P215" s="26" t="str">
        <f t="shared" si="18"/>
        <v/>
      </c>
      <c r="Q215" s="26" t="str">
        <f t="shared" si="19"/>
        <v/>
      </c>
    </row>
    <row r="216" spans="1:17" x14ac:dyDescent="0.25">
      <c r="A216" s="1" t="str">
        <f>IF(B216="","",IF(B216&lt;$J$2,aux!$B$2,IF(B216&lt;$J$3,aux!$B$3,IF(B216&lt;$J$4,aux!$B$4,IF(B216&lt;$J$5,aux!$B$5,IF(B216&lt;$J$6,aux!$B$6,IF(B216&lt;$J$7,aux!$B$7,aux!$B$8)))))))</f>
        <v/>
      </c>
      <c r="D216" s="2" t="str">
        <f t="shared" si="15"/>
        <v/>
      </c>
      <c r="E216" s="2" t="str">
        <f t="shared" si="16"/>
        <v/>
      </c>
      <c r="F216" s="28" t="str">
        <f>IF(A216=aux!$B$2,$C$3/9.81,IF(A216=aux!$B$3,$C$3*(1+($F$3-1)*(B216-$J$2)/($J$3-$J$2))/9.81,IF(A216=aux!$B$4,$F$3*$C$3/9.81,"")))</f>
        <v/>
      </c>
      <c r="G216" s="28" t="str">
        <f>IF(A216=aux!$B$5,2*PI()/(981*B216)*J216,"")</f>
        <v/>
      </c>
      <c r="H216" s="28" t="str">
        <f>IF(OR(A216=aux!$B$6,A216=aux!$B$7,A216=aux!$B$8),(2*PI()/B216)^2/981*N216,"")</f>
        <v/>
      </c>
      <c r="I216" s="28" t="str">
        <f>IF(OR(A216=aux!$B$2,A216=aux!$B$3,A216=aux!$B$4),981*B216/(2*PI())*F216,"")</f>
        <v/>
      </c>
      <c r="J216" s="28" t="str">
        <f>IF(A216=aux!$B$5,100*$F$4*$C$4,"")</f>
        <v/>
      </c>
      <c r="K216" s="28" t="str">
        <f>IF(OR(A216=aux!$B$6,A216=aux!$B$7,A216=aux!$B$8),(2*PI()/B216)*N216,"")</f>
        <v/>
      </c>
      <c r="L216" s="28" t="str">
        <f>IF(OR(A216=aux!$B$2,A216=aux!$B$3,A216=aux!$B$4),981*(B216/(2*PI()))^2*F216,"")</f>
        <v/>
      </c>
      <c r="M216" s="28" t="str">
        <f>IF(A216=aux!$B$5,B216/(2*PI())*J216,"")</f>
        <v/>
      </c>
      <c r="N216" s="28" t="str">
        <f>IF(A216=aux!$B$6,100*$F$5*$C$5,IF(A216=aux!$B$7,100*$C$5*($F$5-($F$5-1)*(B216-$J$6)/($J$7-$J$6)),IF(A216=aux!$B$8,100*$C$5,"")))</f>
        <v/>
      </c>
      <c r="O216" s="26" t="str">
        <f t="shared" si="17"/>
        <v/>
      </c>
      <c r="P216" s="26" t="str">
        <f t="shared" si="18"/>
        <v/>
      </c>
      <c r="Q216" s="26" t="str">
        <f t="shared" si="19"/>
        <v/>
      </c>
    </row>
    <row r="217" spans="1:17" x14ac:dyDescent="0.25">
      <c r="A217" s="1" t="str">
        <f>IF(B217="","",IF(B217&lt;$J$2,aux!$B$2,IF(B217&lt;$J$3,aux!$B$3,IF(B217&lt;$J$4,aux!$B$4,IF(B217&lt;$J$5,aux!$B$5,IF(B217&lt;$J$6,aux!$B$6,IF(B217&lt;$J$7,aux!$B$7,aux!$B$8)))))))</f>
        <v/>
      </c>
      <c r="D217" s="2" t="str">
        <f t="shared" si="15"/>
        <v/>
      </c>
      <c r="E217" s="2" t="str">
        <f t="shared" si="16"/>
        <v/>
      </c>
      <c r="F217" s="28" t="str">
        <f>IF(A217=aux!$B$2,$C$3/9.81,IF(A217=aux!$B$3,$C$3*(1+($F$3-1)*(B217-$J$2)/($J$3-$J$2))/9.81,IF(A217=aux!$B$4,$F$3*$C$3/9.81,"")))</f>
        <v/>
      </c>
      <c r="G217" s="28" t="str">
        <f>IF(A217=aux!$B$5,2*PI()/(981*B217)*J217,"")</f>
        <v/>
      </c>
      <c r="H217" s="28" t="str">
        <f>IF(OR(A217=aux!$B$6,A217=aux!$B$7,A217=aux!$B$8),(2*PI()/B217)^2/981*N217,"")</f>
        <v/>
      </c>
      <c r="I217" s="28" t="str">
        <f>IF(OR(A217=aux!$B$2,A217=aux!$B$3,A217=aux!$B$4),981*B217/(2*PI())*F217,"")</f>
        <v/>
      </c>
      <c r="J217" s="28" t="str">
        <f>IF(A217=aux!$B$5,100*$F$4*$C$4,"")</f>
        <v/>
      </c>
      <c r="K217" s="28" t="str">
        <f>IF(OR(A217=aux!$B$6,A217=aux!$B$7,A217=aux!$B$8),(2*PI()/B217)*N217,"")</f>
        <v/>
      </c>
      <c r="L217" s="28" t="str">
        <f>IF(OR(A217=aux!$B$2,A217=aux!$B$3,A217=aux!$B$4),981*(B217/(2*PI()))^2*F217,"")</f>
        <v/>
      </c>
      <c r="M217" s="28" t="str">
        <f>IF(A217=aux!$B$5,B217/(2*PI())*J217,"")</f>
        <v/>
      </c>
      <c r="N217" s="28" t="str">
        <f>IF(A217=aux!$B$6,100*$F$5*$C$5,IF(A217=aux!$B$7,100*$C$5*($F$5-($F$5-1)*(B217-$J$6)/($J$7-$J$6)),IF(A217=aux!$B$8,100*$C$5,"")))</f>
        <v/>
      </c>
      <c r="O217" s="26" t="str">
        <f t="shared" si="17"/>
        <v/>
      </c>
      <c r="P217" s="26" t="str">
        <f t="shared" si="18"/>
        <v/>
      </c>
      <c r="Q217" s="26" t="str">
        <f t="shared" si="19"/>
        <v/>
      </c>
    </row>
    <row r="218" spans="1:17" x14ac:dyDescent="0.25">
      <c r="A218" s="1" t="str">
        <f>IF(B218="","",IF(B218&lt;$J$2,aux!$B$2,IF(B218&lt;$J$3,aux!$B$3,IF(B218&lt;$J$4,aux!$B$4,IF(B218&lt;$J$5,aux!$B$5,IF(B218&lt;$J$6,aux!$B$6,IF(B218&lt;$J$7,aux!$B$7,aux!$B$8)))))))</f>
        <v/>
      </c>
      <c r="D218" s="2" t="str">
        <f t="shared" si="15"/>
        <v/>
      </c>
      <c r="E218" s="2" t="str">
        <f t="shared" si="16"/>
        <v/>
      </c>
      <c r="F218" s="28" t="str">
        <f>IF(A218=aux!$B$2,$C$3/9.81,IF(A218=aux!$B$3,$C$3*(1+($F$3-1)*(B218-$J$2)/($J$3-$J$2))/9.81,IF(A218=aux!$B$4,$F$3*$C$3/9.81,"")))</f>
        <v/>
      </c>
      <c r="G218" s="28" t="str">
        <f>IF(A218=aux!$B$5,2*PI()/(981*B218)*J218,"")</f>
        <v/>
      </c>
      <c r="H218" s="28" t="str">
        <f>IF(OR(A218=aux!$B$6,A218=aux!$B$7,A218=aux!$B$8),(2*PI()/B218)^2/981*N218,"")</f>
        <v/>
      </c>
      <c r="I218" s="28" t="str">
        <f>IF(OR(A218=aux!$B$2,A218=aux!$B$3,A218=aux!$B$4),981*B218/(2*PI())*F218,"")</f>
        <v/>
      </c>
      <c r="J218" s="28" t="str">
        <f>IF(A218=aux!$B$5,100*$F$4*$C$4,"")</f>
        <v/>
      </c>
      <c r="K218" s="28" t="str">
        <f>IF(OR(A218=aux!$B$6,A218=aux!$B$7,A218=aux!$B$8),(2*PI()/B218)*N218,"")</f>
        <v/>
      </c>
      <c r="L218" s="28" t="str">
        <f>IF(OR(A218=aux!$B$2,A218=aux!$B$3,A218=aux!$B$4),981*(B218/(2*PI()))^2*F218,"")</f>
        <v/>
      </c>
      <c r="M218" s="28" t="str">
        <f>IF(A218=aux!$B$5,B218/(2*PI())*J218,"")</f>
        <v/>
      </c>
      <c r="N218" s="28" t="str">
        <f>IF(A218=aux!$B$6,100*$F$5*$C$5,IF(A218=aux!$B$7,100*$C$5*($F$5-($F$5-1)*(B218-$J$6)/($J$7-$J$6)),IF(A218=aux!$B$8,100*$C$5,"")))</f>
        <v/>
      </c>
      <c r="O218" s="26" t="str">
        <f t="shared" si="17"/>
        <v/>
      </c>
      <c r="P218" s="26" t="str">
        <f t="shared" si="18"/>
        <v/>
      </c>
      <c r="Q218" s="26" t="str">
        <f t="shared" si="19"/>
        <v/>
      </c>
    </row>
    <row r="219" spans="1:17" x14ac:dyDescent="0.25">
      <c r="A219" s="1" t="str">
        <f>IF(B219="","",IF(B219&lt;$J$2,aux!$B$2,IF(B219&lt;$J$3,aux!$B$3,IF(B219&lt;$J$4,aux!$B$4,IF(B219&lt;$J$5,aux!$B$5,IF(B219&lt;$J$6,aux!$B$6,IF(B219&lt;$J$7,aux!$B$7,aux!$B$8)))))))</f>
        <v/>
      </c>
      <c r="D219" s="2" t="str">
        <f t="shared" si="15"/>
        <v/>
      </c>
      <c r="E219" s="2" t="str">
        <f t="shared" si="16"/>
        <v/>
      </c>
      <c r="F219" s="28" t="str">
        <f>IF(A219=aux!$B$2,$C$3/9.81,IF(A219=aux!$B$3,$C$3*(1+($F$3-1)*(B219-$J$2)/($J$3-$J$2))/9.81,IF(A219=aux!$B$4,$F$3*$C$3/9.81,"")))</f>
        <v/>
      </c>
      <c r="G219" s="28" t="str">
        <f>IF(A219=aux!$B$5,2*PI()/(981*B219)*J219,"")</f>
        <v/>
      </c>
      <c r="H219" s="28" t="str">
        <f>IF(OR(A219=aux!$B$6,A219=aux!$B$7,A219=aux!$B$8),(2*PI()/B219)^2/981*N219,"")</f>
        <v/>
      </c>
      <c r="I219" s="28" t="str">
        <f>IF(OR(A219=aux!$B$2,A219=aux!$B$3,A219=aux!$B$4),981*B219/(2*PI())*F219,"")</f>
        <v/>
      </c>
      <c r="J219" s="28" t="str">
        <f>IF(A219=aux!$B$5,100*$F$4*$C$4,"")</f>
        <v/>
      </c>
      <c r="K219" s="28" t="str">
        <f>IF(OR(A219=aux!$B$6,A219=aux!$B$7,A219=aux!$B$8),(2*PI()/B219)*N219,"")</f>
        <v/>
      </c>
      <c r="L219" s="28" t="str">
        <f>IF(OR(A219=aux!$B$2,A219=aux!$B$3,A219=aux!$B$4),981*(B219/(2*PI()))^2*F219,"")</f>
        <v/>
      </c>
      <c r="M219" s="28" t="str">
        <f>IF(A219=aux!$B$5,B219/(2*PI())*J219,"")</f>
        <v/>
      </c>
      <c r="N219" s="28" t="str">
        <f>IF(A219=aux!$B$6,100*$F$5*$C$5,IF(A219=aux!$B$7,100*$C$5*($F$5-($F$5-1)*(B219-$J$6)/($J$7-$J$6)),IF(A219=aux!$B$8,100*$C$5,"")))</f>
        <v/>
      </c>
      <c r="O219" s="26" t="str">
        <f t="shared" si="17"/>
        <v/>
      </c>
      <c r="P219" s="26" t="str">
        <f t="shared" si="18"/>
        <v/>
      </c>
      <c r="Q219" s="26" t="str">
        <f t="shared" si="19"/>
        <v/>
      </c>
    </row>
    <row r="220" spans="1:17" x14ac:dyDescent="0.25">
      <c r="A220" s="1" t="str">
        <f>IF(B220="","",IF(B220&lt;$J$2,aux!$B$2,IF(B220&lt;$J$3,aux!$B$3,IF(B220&lt;$J$4,aux!$B$4,IF(B220&lt;$J$5,aux!$B$5,IF(B220&lt;$J$6,aux!$B$6,IF(B220&lt;$J$7,aux!$B$7,aux!$B$8)))))))</f>
        <v/>
      </c>
      <c r="D220" s="2" t="str">
        <f t="shared" si="15"/>
        <v/>
      </c>
      <c r="E220" s="2" t="str">
        <f t="shared" si="16"/>
        <v/>
      </c>
      <c r="F220" s="28" t="str">
        <f>IF(A220=aux!$B$2,$C$3/9.81,IF(A220=aux!$B$3,$C$3*(1+($F$3-1)*(B220-$J$2)/($J$3-$J$2))/9.81,IF(A220=aux!$B$4,$F$3*$C$3/9.81,"")))</f>
        <v/>
      </c>
      <c r="G220" s="28" t="str">
        <f>IF(A220=aux!$B$5,2*PI()/(981*B220)*J220,"")</f>
        <v/>
      </c>
      <c r="H220" s="28" t="str">
        <f>IF(OR(A220=aux!$B$6,A220=aux!$B$7,A220=aux!$B$8),(2*PI()/B220)^2/981*N220,"")</f>
        <v/>
      </c>
      <c r="I220" s="28" t="str">
        <f>IF(OR(A220=aux!$B$2,A220=aux!$B$3,A220=aux!$B$4),981*B220/(2*PI())*F220,"")</f>
        <v/>
      </c>
      <c r="J220" s="28" t="str">
        <f>IF(A220=aux!$B$5,100*$F$4*$C$4,"")</f>
        <v/>
      </c>
      <c r="K220" s="28" t="str">
        <f>IF(OR(A220=aux!$B$6,A220=aux!$B$7,A220=aux!$B$8),(2*PI()/B220)*N220,"")</f>
        <v/>
      </c>
      <c r="L220" s="28" t="str">
        <f>IF(OR(A220=aux!$B$2,A220=aux!$B$3,A220=aux!$B$4),981*(B220/(2*PI()))^2*F220,"")</f>
        <v/>
      </c>
      <c r="M220" s="28" t="str">
        <f>IF(A220=aux!$B$5,B220/(2*PI())*J220,"")</f>
        <v/>
      </c>
      <c r="N220" s="28" t="str">
        <f>IF(A220=aux!$B$6,100*$F$5*$C$5,IF(A220=aux!$B$7,100*$C$5*($F$5-($F$5-1)*(B220-$J$6)/($J$7-$J$6)),IF(A220=aux!$B$8,100*$C$5,"")))</f>
        <v/>
      </c>
      <c r="O220" s="26" t="str">
        <f t="shared" si="17"/>
        <v/>
      </c>
      <c r="P220" s="26" t="str">
        <f t="shared" si="18"/>
        <v/>
      </c>
      <c r="Q220" s="26" t="str">
        <f t="shared" si="19"/>
        <v/>
      </c>
    </row>
    <row r="221" spans="1:17" x14ac:dyDescent="0.25">
      <c r="A221" s="1" t="str">
        <f>IF(B221="","",IF(B221&lt;$J$2,aux!$B$2,IF(B221&lt;$J$3,aux!$B$3,IF(B221&lt;$J$4,aux!$B$4,IF(B221&lt;$J$5,aux!$B$5,IF(B221&lt;$J$6,aux!$B$6,IF(B221&lt;$J$7,aux!$B$7,aux!$B$8)))))))</f>
        <v/>
      </c>
      <c r="D221" s="2" t="str">
        <f t="shared" si="15"/>
        <v/>
      </c>
      <c r="E221" s="2" t="str">
        <f t="shared" si="16"/>
        <v/>
      </c>
      <c r="F221" s="28" t="str">
        <f>IF(A221=aux!$B$2,$C$3/9.81,IF(A221=aux!$B$3,$C$3*(1+($F$3-1)*(B221-$J$2)/($J$3-$J$2))/9.81,IF(A221=aux!$B$4,$F$3*$C$3/9.81,"")))</f>
        <v/>
      </c>
      <c r="G221" s="28" t="str">
        <f>IF(A221=aux!$B$5,2*PI()/(981*B221)*J221,"")</f>
        <v/>
      </c>
      <c r="H221" s="28" t="str">
        <f>IF(OR(A221=aux!$B$6,A221=aux!$B$7,A221=aux!$B$8),(2*PI()/B221)^2/981*N221,"")</f>
        <v/>
      </c>
      <c r="I221" s="28" t="str">
        <f>IF(OR(A221=aux!$B$2,A221=aux!$B$3,A221=aux!$B$4),981*B221/(2*PI())*F221,"")</f>
        <v/>
      </c>
      <c r="J221" s="28" t="str">
        <f>IF(A221=aux!$B$5,100*$F$4*$C$4,"")</f>
        <v/>
      </c>
      <c r="K221" s="28" t="str">
        <f>IF(OR(A221=aux!$B$6,A221=aux!$B$7,A221=aux!$B$8),(2*PI()/B221)*N221,"")</f>
        <v/>
      </c>
      <c r="L221" s="28" t="str">
        <f>IF(OR(A221=aux!$B$2,A221=aux!$B$3,A221=aux!$B$4),981*(B221/(2*PI()))^2*F221,"")</f>
        <v/>
      </c>
      <c r="M221" s="28" t="str">
        <f>IF(A221=aux!$B$5,B221/(2*PI())*J221,"")</f>
        <v/>
      </c>
      <c r="N221" s="28" t="str">
        <f>IF(A221=aux!$B$6,100*$F$5*$C$5,IF(A221=aux!$B$7,100*$C$5*($F$5-($F$5-1)*(B221-$J$6)/($J$7-$J$6)),IF(A221=aux!$B$8,100*$C$5,"")))</f>
        <v/>
      </c>
      <c r="O221" s="26" t="str">
        <f t="shared" si="17"/>
        <v/>
      </c>
      <c r="P221" s="26" t="str">
        <f t="shared" si="18"/>
        <v/>
      </c>
      <c r="Q221" s="26" t="str">
        <f t="shared" si="19"/>
        <v/>
      </c>
    </row>
    <row r="222" spans="1:17" x14ac:dyDescent="0.25">
      <c r="A222" s="1" t="str">
        <f>IF(B222="","",IF(B222&lt;$J$2,aux!$B$2,IF(B222&lt;$J$3,aux!$B$3,IF(B222&lt;$J$4,aux!$B$4,IF(B222&lt;$J$5,aux!$B$5,IF(B222&lt;$J$6,aux!$B$6,IF(B222&lt;$J$7,aux!$B$7,aux!$B$8)))))))</f>
        <v/>
      </c>
      <c r="D222" s="2" t="str">
        <f t="shared" si="15"/>
        <v/>
      </c>
      <c r="E222" s="2" t="str">
        <f t="shared" si="16"/>
        <v/>
      </c>
      <c r="F222" s="28" t="str">
        <f>IF(A222=aux!$B$2,$C$3/9.81,IF(A222=aux!$B$3,$C$3*(1+($F$3-1)*(B222-$J$2)/($J$3-$J$2))/9.81,IF(A222=aux!$B$4,$F$3*$C$3/9.81,"")))</f>
        <v/>
      </c>
      <c r="G222" s="28" t="str">
        <f>IF(A222=aux!$B$5,2*PI()/(981*B222)*J222,"")</f>
        <v/>
      </c>
      <c r="H222" s="28" t="str">
        <f>IF(OR(A222=aux!$B$6,A222=aux!$B$7,A222=aux!$B$8),(2*PI()/B222)^2/981*N222,"")</f>
        <v/>
      </c>
      <c r="I222" s="28" t="str">
        <f>IF(OR(A222=aux!$B$2,A222=aux!$B$3,A222=aux!$B$4),981*B222/(2*PI())*F222,"")</f>
        <v/>
      </c>
      <c r="J222" s="28" t="str">
        <f>IF(A222=aux!$B$5,100*$F$4*$C$4,"")</f>
        <v/>
      </c>
      <c r="K222" s="28" t="str">
        <f>IF(OR(A222=aux!$B$6,A222=aux!$B$7,A222=aux!$B$8),(2*PI()/B222)*N222,"")</f>
        <v/>
      </c>
      <c r="L222" s="28" t="str">
        <f>IF(OR(A222=aux!$B$2,A222=aux!$B$3,A222=aux!$B$4),981*(B222/(2*PI()))^2*F222,"")</f>
        <v/>
      </c>
      <c r="M222" s="28" t="str">
        <f>IF(A222=aux!$B$5,B222/(2*PI())*J222,"")</f>
        <v/>
      </c>
      <c r="N222" s="28" t="str">
        <f>IF(A222=aux!$B$6,100*$F$5*$C$5,IF(A222=aux!$B$7,100*$C$5*($F$5-($F$5-1)*(B222-$J$6)/($J$7-$J$6)),IF(A222=aux!$B$8,100*$C$5,"")))</f>
        <v/>
      </c>
      <c r="O222" s="26" t="str">
        <f t="shared" si="17"/>
        <v/>
      </c>
      <c r="P222" s="26" t="str">
        <f t="shared" si="18"/>
        <v/>
      </c>
      <c r="Q222" s="26" t="str">
        <f t="shared" si="19"/>
        <v/>
      </c>
    </row>
    <row r="223" spans="1:17" x14ac:dyDescent="0.25">
      <c r="A223" s="1" t="str">
        <f>IF(B223="","",IF(B223&lt;$J$2,aux!$B$2,IF(B223&lt;$J$3,aux!$B$3,IF(B223&lt;$J$4,aux!$B$4,IF(B223&lt;$J$5,aux!$B$5,IF(B223&lt;$J$6,aux!$B$6,IF(B223&lt;$J$7,aux!$B$7,aux!$B$8)))))))</f>
        <v/>
      </c>
      <c r="D223" s="2" t="str">
        <f t="shared" si="15"/>
        <v/>
      </c>
      <c r="E223" s="2" t="str">
        <f t="shared" si="16"/>
        <v/>
      </c>
      <c r="F223" s="28" t="str">
        <f>IF(A223=aux!$B$2,$C$3/9.81,IF(A223=aux!$B$3,$C$3*(1+($F$3-1)*(B223-$J$2)/($J$3-$J$2))/9.81,IF(A223=aux!$B$4,$F$3*$C$3/9.81,"")))</f>
        <v/>
      </c>
      <c r="G223" s="28" t="str">
        <f>IF(A223=aux!$B$5,2*PI()/(981*B223)*J223,"")</f>
        <v/>
      </c>
      <c r="H223" s="28" t="str">
        <f>IF(OR(A223=aux!$B$6,A223=aux!$B$7,A223=aux!$B$8),(2*PI()/B223)^2/981*N223,"")</f>
        <v/>
      </c>
      <c r="I223" s="28" t="str">
        <f>IF(OR(A223=aux!$B$2,A223=aux!$B$3,A223=aux!$B$4),981*B223/(2*PI())*F223,"")</f>
        <v/>
      </c>
      <c r="J223" s="28" t="str">
        <f>IF(A223=aux!$B$5,100*$F$4*$C$4,"")</f>
        <v/>
      </c>
      <c r="K223" s="28" t="str">
        <f>IF(OR(A223=aux!$B$6,A223=aux!$B$7,A223=aux!$B$8),(2*PI()/B223)*N223,"")</f>
        <v/>
      </c>
      <c r="L223" s="28" t="str">
        <f>IF(OR(A223=aux!$B$2,A223=aux!$B$3,A223=aux!$B$4),981*(B223/(2*PI()))^2*F223,"")</f>
        <v/>
      </c>
      <c r="M223" s="28" t="str">
        <f>IF(A223=aux!$B$5,B223/(2*PI())*J223,"")</f>
        <v/>
      </c>
      <c r="N223" s="28" t="str">
        <f>IF(A223=aux!$B$6,100*$F$5*$C$5,IF(A223=aux!$B$7,100*$C$5*($F$5-($F$5-1)*(B223-$J$6)/($J$7-$J$6)),IF(A223=aux!$B$8,100*$C$5,"")))</f>
        <v/>
      </c>
      <c r="O223" s="26" t="str">
        <f t="shared" si="17"/>
        <v/>
      </c>
      <c r="P223" s="26" t="str">
        <f t="shared" si="18"/>
        <v/>
      </c>
      <c r="Q223" s="26" t="str">
        <f t="shared" si="19"/>
        <v/>
      </c>
    </row>
    <row r="224" spans="1:17" x14ac:dyDescent="0.25">
      <c r="A224" s="1" t="str">
        <f>IF(B224="","",IF(B224&lt;$J$2,aux!$B$2,IF(B224&lt;$J$3,aux!$B$3,IF(B224&lt;$J$4,aux!$B$4,IF(B224&lt;$J$5,aux!$B$5,IF(B224&lt;$J$6,aux!$B$6,IF(B224&lt;$J$7,aux!$B$7,aux!$B$8)))))))</f>
        <v/>
      </c>
      <c r="D224" s="2" t="str">
        <f t="shared" si="15"/>
        <v/>
      </c>
      <c r="E224" s="2" t="str">
        <f t="shared" si="16"/>
        <v/>
      </c>
      <c r="F224" s="28" t="str">
        <f>IF(A224=aux!$B$2,$C$3/9.81,IF(A224=aux!$B$3,$C$3*(1+($F$3-1)*(B224-$J$2)/($J$3-$J$2))/9.81,IF(A224=aux!$B$4,$F$3*$C$3/9.81,"")))</f>
        <v/>
      </c>
      <c r="G224" s="28" t="str">
        <f>IF(A224=aux!$B$5,2*PI()/(981*B224)*J224,"")</f>
        <v/>
      </c>
      <c r="H224" s="28" t="str">
        <f>IF(OR(A224=aux!$B$6,A224=aux!$B$7,A224=aux!$B$8),(2*PI()/B224)^2/981*N224,"")</f>
        <v/>
      </c>
      <c r="I224" s="28" t="str">
        <f>IF(OR(A224=aux!$B$2,A224=aux!$B$3,A224=aux!$B$4),981*B224/(2*PI())*F224,"")</f>
        <v/>
      </c>
      <c r="J224" s="28" t="str">
        <f>IF(A224=aux!$B$5,100*$F$4*$C$4,"")</f>
        <v/>
      </c>
      <c r="K224" s="28" t="str">
        <f>IF(OR(A224=aux!$B$6,A224=aux!$B$7,A224=aux!$B$8),(2*PI()/B224)*N224,"")</f>
        <v/>
      </c>
      <c r="L224" s="28" t="str">
        <f>IF(OR(A224=aux!$B$2,A224=aux!$B$3,A224=aux!$B$4),981*(B224/(2*PI()))^2*F224,"")</f>
        <v/>
      </c>
      <c r="M224" s="28" t="str">
        <f>IF(A224=aux!$B$5,B224/(2*PI())*J224,"")</f>
        <v/>
      </c>
      <c r="N224" s="28" t="str">
        <f>IF(A224=aux!$B$6,100*$F$5*$C$5,IF(A224=aux!$B$7,100*$C$5*($F$5-($F$5-1)*(B224-$J$6)/($J$7-$J$6)),IF(A224=aux!$B$8,100*$C$5,"")))</f>
        <v/>
      </c>
      <c r="O224" s="26" t="str">
        <f t="shared" si="17"/>
        <v/>
      </c>
      <c r="P224" s="26" t="str">
        <f t="shared" si="18"/>
        <v/>
      </c>
      <c r="Q224" s="26" t="str">
        <f t="shared" si="19"/>
        <v/>
      </c>
    </row>
    <row r="225" spans="1:17" x14ac:dyDescent="0.25">
      <c r="A225" s="1" t="str">
        <f>IF(B225="","",IF(B225&lt;$J$2,aux!$B$2,IF(B225&lt;$J$3,aux!$B$3,IF(B225&lt;$J$4,aux!$B$4,IF(B225&lt;$J$5,aux!$B$5,IF(B225&lt;$J$6,aux!$B$6,IF(B225&lt;$J$7,aux!$B$7,aux!$B$8)))))))</f>
        <v/>
      </c>
      <c r="D225" s="2" t="str">
        <f t="shared" si="15"/>
        <v/>
      </c>
      <c r="E225" s="2" t="str">
        <f t="shared" si="16"/>
        <v/>
      </c>
      <c r="F225" s="28" t="str">
        <f>IF(A225=aux!$B$2,$C$3/9.81,IF(A225=aux!$B$3,$C$3*(1+($F$3-1)*(B225-$J$2)/($J$3-$J$2))/9.81,IF(A225=aux!$B$4,$F$3*$C$3/9.81,"")))</f>
        <v/>
      </c>
      <c r="G225" s="28" t="str">
        <f>IF(A225=aux!$B$5,2*PI()/(981*B225)*J225,"")</f>
        <v/>
      </c>
      <c r="H225" s="28" t="str">
        <f>IF(OR(A225=aux!$B$6,A225=aux!$B$7,A225=aux!$B$8),(2*PI()/B225)^2/981*N225,"")</f>
        <v/>
      </c>
      <c r="I225" s="28" t="str">
        <f>IF(OR(A225=aux!$B$2,A225=aux!$B$3,A225=aux!$B$4),981*B225/(2*PI())*F225,"")</f>
        <v/>
      </c>
      <c r="J225" s="28" t="str">
        <f>IF(A225=aux!$B$5,100*$F$4*$C$4,"")</f>
        <v/>
      </c>
      <c r="K225" s="28" t="str">
        <f>IF(OR(A225=aux!$B$6,A225=aux!$B$7,A225=aux!$B$8),(2*PI()/B225)*N225,"")</f>
        <v/>
      </c>
      <c r="L225" s="28" t="str">
        <f>IF(OR(A225=aux!$B$2,A225=aux!$B$3,A225=aux!$B$4),981*(B225/(2*PI()))^2*F225,"")</f>
        <v/>
      </c>
      <c r="M225" s="28" t="str">
        <f>IF(A225=aux!$B$5,B225/(2*PI())*J225,"")</f>
        <v/>
      </c>
      <c r="N225" s="28" t="str">
        <f>IF(A225=aux!$B$6,100*$F$5*$C$5,IF(A225=aux!$B$7,100*$C$5*($F$5-($F$5-1)*(B225-$J$6)/($J$7-$J$6)),IF(A225=aux!$B$8,100*$C$5,"")))</f>
        <v/>
      </c>
      <c r="O225" s="26" t="str">
        <f t="shared" si="17"/>
        <v/>
      </c>
      <c r="P225" s="26" t="str">
        <f t="shared" si="18"/>
        <v/>
      </c>
      <c r="Q225" s="26" t="str">
        <f t="shared" si="19"/>
        <v/>
      </c>
    </row>
    <row r="226" spans="1:17" x14ac:dyDescent="0.25">
      <c r="A226" s="1" t="str">
        <f>IF(B226="","",IF(B226&lt;$J$2,aux!$B$2,IF(B226&lt;$J$3,aux!$B$3,IF(B226&lt;$J$4,aux!$B$4,IF(B226&lt;$J$5,aux!$B$5,IF(B226&lt;$J$6,aux!$B$6,IF(B226&lt;$J$7,aux!$B$7,aux!$B$8)))))))</f>
        <v/>
      </c>
      <c r="D226" s="2" t="str">
        <f t="shared" si="15"/>
        <v/>
      </c>
      <c r="E226" s="2" t="str">
        <f t="shared" si="16"/>
        <v/>
      </c>
      <c r="F226" s="28" t="str">
        <f>IF(A226=aux!$B$2,$C$3/9.81,IF(A226=aux!$B$3,$C$3*(1+($F$3-1)*(B226-$J$2)/($J$3-$J$2))/9.81,IF(A226=aux!$B$4,$F$3*$C$3/9.81,"")))</f>
        <v/>
      </c>
      <c r="G226" s="28" t="str">
        <f>IF(A226=aux!$B$5,2*PI()/(981*B226)*J226,"")</f>
        <v/>
      </c>
      <c r="H226" s="28" t="str">
        <f>IF(OR(A226=aux!$B$6,A226=aux!$B$7,A226=aux!$B$8),(2*PI()/B226)^2/981*N226,"")</f>
        <v/>
      </c>
      <c r="I226" s="28" t="str">
        <f>IF(OR(A226=aux!$B$2,A226=aux!$B$3,A226=aux!$B$4),981*B226/(2*PI())*F226,"")</f>
        <v/>
      </c>
      <c r="J226" s="28" t="str">
        <f>IF(A226=aux!$B$5,100*$F$4*$C$4,"")</f>
        <v/>
      </c>
      <c r="K226" s="28" t="str">
        <f>IF(OR(A226=aux!$B$6,A226=aux!$B$7,A226=aux!$B$8),(2*PI()/B226)*N226,"")</f>
        <v/>
      </c>
      <c r="L226" s="28" t="str">
        <f>IF(OR(A226=aux!$B$2,A226=aux!$B$3,A226=aux!$B$4),981*(B226/(2*PI()))^2*F226,"")</f>
        <v/>
      </c>
      <c r="M226" s="28" t="str">
        <f>IF(A226=aux!$B$5,B226/(2*PI())*J226,"")</f>
        <v/>
      </c>
      <c r="N226" s="28" t="str">
        <f>IF(A226=aux!$B$6,100*$F$5*$C$5,IF(A226=aux!$B$7,100*$C$5*($F$5-($F$5-1)*(B226-$J$6)/($J$7-$J$6)),IF(A226=aux!$B$8,100*$C$5,"")))</f>
        <v/>
      </c>
      <c r="O226" s="26" t="str">
        <f t="shared" si="17"/>
        <v/>
      </c>
      <c r="P226" s="26" t="str">
        <f t="shared" si="18"/>
        <v/>
      </c>
      <c r="Q226" s="26" t="str">
        <f t="shared" si="19"/>
        <v/>
      </c>
    </row>
    <row r="227" spans="1:17" x14ac:dyDescent="0.25">
      <c r="A227" s="1" t="str">
        <f>IF(B227="","",IF(B227&lt;$J$2,aux!$B$2,IF(B227&lt;$J$3,aux!$B$3,IF(B227&lt;$J$4,aux!$B$4,IF(B227&lt;$J$5,aux!$B$5,IF(B227&lt;$J$6,aux!$B$6,IF(B227&lt;$J$7,aux!$B$7,aux!$B$8)))))))</f>
        <v/>
      </c>
      <c r="D227" s="2" t="str">
        <f t="shared" si="15"/>
        <v/>
      </c>
      <c r="E227" s="2" t="str">
        <f t="shared" si="16"/>
        <v/>
      </c>
      <c r="F227" s="28" t="str">
        <f>IF(A227=aux!$B$2,$C$3/9.81,IF(A227=aux!$B$3,$C$3*(1+($F$3-1)*(B227-$J$2)/($J$3-$J$2))/9.81,IF(A227=aux!$B$4,$F$3*$C$3/9.81,"")))</f>
        <v/>
      </c>
      <c r="G227" s="28" t="str">
        <f>IF(A227=aux!$B$5,2*PI()/(981*B227)*J227,"")</f>
        <v/>
      </c>
      <c r="H227" s="28" t="str">
        <f>IF(OR(A227=aux!$B$6,A227=aux!$B$7,A227=aux!$B$8),(2*PI()/B227)^2/981*N227,"")</f>
        <v/>
      </c>
      <c r="I227" s="28" t="str">
        <f>IF(OR(A227=aux!$B$2,A227=aux!$B$3,A227=aux!$B$4),981*B227/(2*PI())*F227,"")</f>
        <v/>
      </c>
      <c r="J227" s="28" t="str">
        <f>IF(A227=aux!$B$5,100*$F$4*$C$4,"")</f>
        <v/>
      </c>
      <c r="K227" s="28" t="str">
        <f>IF(OR(A227=aux!$B$6,A227=aux!$B$7,A227=aux!$B$8),(2*PI()/B227)*N227,"")</f>
        <v/>
      </c>
      <c r="L227" s="28" t="str">
        <f>IF(OR(A227=aux!$B$2,A227=aux!$B$3,A227=aux!$B$4),981*(B227/(2*PI()))^2*F227,"")</f>
        <v/>
      </c>
      <c r="M227" s="28" t="str">
        <f>IF(A227=aux!$B$5,B227/(2*PI())*J227,"")</f>
        <v/>
      </c>
      <c r="N227" s="28" t="str">
        <f>IF(A227=aux!$B$6,100*$F$5*$C$5,IF(A227=aux!$B$7,100*$C$5*($F$5-($F$5-1)*(B227-$J$6)/($J$7-$J$6)),IF(A227=aux!$B$8,100*$C$5,"")))</f>
        <v/>
      </c>
      <c r="O227" s="26" t="str">
        <f t="shared" si="17"/>
        <v/>
      </c>
      <c r="P227" s="26" t="str">
        <f t="shared" si="18"/>
        <v/>
      </c>
      <c r="Q227" s="26" t="str">
        <f t="shared" si="19"/>
        <v/>
      </c>
    </row>
    <row r="228" spans="1:17" x14ac:dyDescent="0.25">
      <c r="A228" s="1" t="str">
        <f>IF(B228="","",IF(B228&lt;$J$2,aux!$B$2,IF(B228&lt;$J$3,aux!$B$3,IF(B228&lt;$J$4,aux!$B$4,IF(B228&lt;$J$5,aux!$B$5,IF(B228&lt;$J$6,aux!$B$6,IF(B228&lt;$J$7,aux!$B$7,aux!$B$8)))))))</f>
        <v/>
      </c>
      <c r="D228" s="2" t="str">
        <f t="shared" si="15"/>
        <v/>
      </c>
      <c r="E228" s="2" t="str">
        <f t="shared" si="16"/>
        <v/>
      </c>
      <c r="F228" s="28" t="str">
        <f>IF(A228=aux!$B$2,$C$3/9.81,IF(A228=aux!$B$3,$C$3*(1+($F$3-1)*(B228-$J$2)/($J$3-$J$2))/9.81,IF(A228=aux!$B$4,$F$3*$C$3/9.81,"")))</f>
        <v/>
      </c>
      <c r="G228" s="28" t="str">
        <f>IF(A228=aux!$B$5,2*PI()/(981*B228)*J228,"")</f>
        <v/>
      </c>
      <c r="H228" s="28" t="str">
        <f>IF(OR(A228=aux!$B$6,A228=aux!$B$7,A228=aux!$B$8),(2*PI()/B228)^2/981*N228,"")</f>
        <v/>
      </c>
      <c r="I228" s="28" t="str">
        <f>IF(OR(A228=aux!$B$2,A228=aux!$B$3,A228=aux!$B$4),981*B228/(2*PI())*F228,"")</f>
        <v/>
      </c>
      <c r="J228" s="28" t="str">
        <f>IF(A228=aux!$B$5,100*$F$4*$C$4,"")</f>
        <v/>
      </c>
      <c r="K228" s="28" t="str">
        <f>IF(OR(A228=aux!$B$6,A228=aux!$B$7,A228=aux!$B$8),(2*PI()/B228)*N228,"")</f>
        <v/>
      </c>
      <c r="L228" s="28" t="str">
        <f>IF(OR(A228=aux!$B$2,A228=aux!$B$3,A228=aux!$B$4),981*(B228/(2*PI()))^2*F228,"")</f>
        <v/>
      </c>
      <c r="M228" s="28" t="str">
        <f>IF(A228=aux!$B$5,B228/(2*PI())*J228,"")</f>
        <v/>
      </c>
      <c r="N228" s="28" t="str">
        <f>IF(A228=aux!$B$6,100*$F$5*$C$5,IF(A228=aux!$B$7,100*$C$5*($F$5-($F$5-1)*(B228-$J$6)/($J$7-$J$6)),IF(A228=aux!$B$8,100*$C$5,"")))</f>
        <v/>
      </c>
      <c r="O228" s="26" t="str">
        <f t="shared" si="17"/>
        <v/>
      </c>
      <c r="P228" s="26" t="str">
        <f t="shared" si="18"/>
        <v/>
      </c>
      <c r="Q228" s="26" t="str">
        <f t="shared" si="19"/>
        <v/>
      </c>
    </row>
    <row r="229" spans="1:17" x14ac:dyDescent="0.25">
      <c r="A229" s="1" t="str">
        <f>IF(B229="","",IF(B229&lt;$J$2,aux!$B$2,IF(B229&lt;$J$3,aux!$B$3,IF(B229&lt;$J$4,aux!$B$4,IF(B229&lt;$J$5,aux!$B$5,IF(B229&lt;$J$6,aux!$B$6,IF(B229&lt;$J$7,aux!$B$7,aux!$B$8)))))))</f>
        <v/>
      </c>
      <c r="D229" s="2" t="str">
        <f t="shared" si="15"/>
        <v/>
      </c>
      <c r="E229" s="2" t="str">
        <f t="shared" si="16"/>
        <v/>
      </c>
      <c r="F229" s="28" t="str">
        <f>IF(A229=aux!$B$2,$C$3/9.81,IF(A229=aux!$B$3,$C$3*(1+($F$3-1)*(B229-$J$2)/($J$3-$J$2))/9.81,IF(A229=aux!$B$4,$F$3*$C$3/9.81,"")))</f>
        <v/>
      </c>
      <c r="G229" s="28" t="str">
        <f>IF(A229=aux!$B$5,2*PI()/(981*B229)*J229,"")</f>
        <v/>
      </c>
      <c r="H229" s="28" t="str">
        <f>IF(OR(A229=aux!$B$6,A229=aux!$B$7,A229=aux!$B$8),(2*PI()/B229)^2/981*N229,"")</f>
        <v/>
      </c>
      <c r="I229" s="28" t="str">
        <f>IF(OR(A229=aux!$B$2,A229=aux!$B$3,A229=aux!$B$4),981*B229/(2*PI())*F229,"")</f>
        <v/>
      </c>
      <c r="J229" s="28" t="str">
        <f>IF(A229=aux!$B$5,100*$F$4*$C$4,"")</f>
        <v/>
      </c>
      <c r="K229" s="28" t="str">
        <f>IF(OR(A229=aux!$B$6,A229=aux!$B$7,A229=aux!$B$8),(2*PI()/B229)*N229,"")</f>
        <v/>
      </c>
      <c r="L229" s="28" t="str">
        <f>IF(OR(A229=aux!$B$2,A229=aux!$B$3,A229=aux!$B$4),981*(B229/(2*PI()))^2*F229,"")</f>
        <v/>
      </c>
      <c r="M229" s="28" t="str">
        <f>IF(A229=aux!$B$5,B229/(2*PI())*J229,"")</f>
        <v/>
      </c>
      <c r="N229" s="28" t="str">
        <f>IF(A229=aux!$B$6,100*$F$5*$C$5,IF(A229=aux!$B$7,100*$C$5*($F$5-($F$5-1)*(B229-$J$6)/($J$7-$J$6)),IF(A229=aux!$B$8,100*$C$5,"")))</f>
        <v/>
      </c>
      <c r="O229" s="26" t="str">
        <f t="shared" si="17"/>
        <v/>
      </c>
      <c r="P229" s="26" t="str">
        <f t="shared" si="18"/>
        <v/>
      </c>
      <c r="Q229" s="26" t="str">
        <f t="shared" si="19"/>
        <v/>
      </c>
    </row>
    <row r="230" spans="1:17" x14ac:dyDescent="0.25">
      <c r="A230" s="1" t="str">
        <f>IF(B230="","",IF(B230&lt;$J$2,aux!$B$2,IF(B230&lt;$J$3,aux!$B$3,IF(B230&lt;$J$4,aux!$B$4,IF(B230&lt;$J$5,aux!$B$5,IF(B230&lt;$J$6,aux!$B$6,IF(B230&lt;$J$7,aux!$B$7,aux!$B$8)))))))</f>
        <v/>
      </c>
      <c r="D230" s="2" t="str">
        <f t="shared" si="15"/>
        <v/>
      </c>
      <c r="E230" s="2" t="str">
        <f t="shared" si="16"/>
        <v/>
      </c>
      <c r="F230" s="28" t="str">
        <f>IF(A230=aux!$B$2,$C$3/9.81,IF(A230=aux!$B$3,$C$3*(1+($F$3-1)*(B230-$J$2)/($J$3-$J$2))/9.81,IF(A230=aux!$B$4,$F$3*$C$3/9.81,"")))</f>
        <v/>
      </c>
      <c r="G230" s="28" t="str">
        <f>IF(A230=aux!$B$5,2*PI()/(981*B230)*J230,"")</f>
        <v/>
      </c>
      <c r="H230" s="28" t="str">
        <f>IF(OR(A230=aux!$B$6,A230=aux!$B$7,A230=aux!$B$8),(2*PI()/B230)^2/981*N230,"")</f>
        <v/>
      </c>
      <c r="I230" s="28" t="str">
        <f>IF(OR(A230=aux!$B$2,A230=aux!$B$3,A230=aux!$B$4),981*B230/(2*PI())*F230,"")</f>
        <v/>
      </c>
      <c r="J230" s="28" t="str">
        <f>IF(A230=aux!$B$5,100*$F$4*$C$4,"")</f>
        <v/>
      </c>
      <c r="K230" s="28" t="str">
        <f>IF(OR(A230=aux!$B$6,A230=aux!$B$7,A230=aux!$B$8),(2*PI()/B230)*N230,"")</f>
        <v/>
      </c>
      <c r="L230" s="28" t="str">
        <f>IF(OR(A230=aux!$B$2,A230=aux!$B$3,A230=aux!$B$4),981*(B230/(2*PI()))^2*F230,"")</f>
        <v/>
      </c>
      <c r="M230" s="28" t="str">
        <f>IF(A230=aux!$B$5,B230/(2*PI())*J230,"")</f>
        <v/>
      </c>
      <c r="N230" s="28" t="str">
        <f>IF(A230=aux!$B$6,100*$F$5*$C$5,IF(A230=aux!$B$7,100*$C$5*($F$5-($F$5-1)*(B230-$J$6)/($J$7-$J$6)),IF(A230=aux!$B$8,100*$C$5,"")))</f>
        <v/>
      </c>
      <c r="O230" s="26" t="str">
        <f t="shared" si="17"/>
        <v/>
      </c>
      <c r="P230" s="26" t="str">
        <f t="shared" si="18"/>
        <v/>
      </c>
      <c r="Q230" s="26" t="str">
        <f t="shared" si="19"/>
        <v/>
      </c>
    </row>
    <row r="231" spans="1:17" x14ac:dyDescent="0.25">
      <c r="A231" s="1" t="str">
        <f>IF(B231="","",IF(B231&lt;$J$2,aux!$B$2,IF(B231&lt;$J$3,aux!$B$3,IF(B231&lt;$J$4,aux!$B$4,IF(B231&lt;$J$5,aux!$B$5,IF(B231&lt;$J$6,aux!$B$6,IF(B231&lt;$J$7,aux!$B$7,aux!$B$8)))))))</f>
        <v/>
      </c>
      <c r="D231" s="2" t="str">
        <f t="shared" si="15"/>
        <v/>
      </c>
      <c r="E231" s="2" t="str">
        <f t="shared" si="16"/>
        <v/>
      </c>
      <c r="F231" s="28" t="str">
        <f>IF(A231=aux!$B$2,$C$3/9.81,IF(A231=aux!$B$3,$C$3*(1+($F$3-1)*(B231-$J$2)/($J$3-$J$2))/9.81,IF(A231=aux!$B$4,$F$3*$C$3/9.81,"")))</f>
        <v/>
      </c>
      <c r="G231" s="28" t="str">
        <f>IF(A231=aux!$B$5,2*PI()/(981*B231)*J231,"")</f>
        <v/>
      </c>
      <c r="H231" s="28" t="str">
        <f>IF(OR(A231=aux!$B$6,A231=aux!$B$7,A231=aux!$B$8),(2*PI()/B231)^2/981*N231,"")</f>
        <v/>
      </c>
      <c r="I231" s="28" t="str">
        <f>IF(OR(A231=aux!$B$2,A231=aux!$B$3,A231=aux!$B$4),981*B231/(2*PI())*F231,"")</f>
        <v/>
      </c>
      <c r="J231" s="28" t="str">
        <f>IF(A231=aux!$B$5,100*$F$4*$C$4,"")</f>
        <v/>
      </c>
      <c r="K231" s="28" t="str">
        <f>IF(OR(A231=aux!$B$6,A231=aux!$B$7,A231=aux!$B$8),(2*PI()/B231)*N231,"")</f>
        <v/>
      </c>
      <c r="L231" s="28" t="str">
        <f>IF(OR(A231=aux!$B$2,A231=aux!$B$3,A231=aux!$B$4),981*(B231/(2*PI()))^2*F231,"")</f>
        <v/>
      </c>
      <c r="M231" s="28" t="str">
        <f>IF(A231=aux!$B$5,B231/(2*PI())*J231,"")</f>
        <v/>
      </c>
      <c r="N231" s="28" t="str">
        <f>IF(A231=aux!$B$6,100*$F$5*$C$5,IF(A231=aux!$B$7,100*$C$5*($F$5-($F$5-1)*(B231-$J$6)/($J$7-$J$6)),IF(A231=aux!$B$8,100*$C$5,"")))</f>
        <v/>
      </c>
      <c r="O231" s="26" t="str">
        <f t="shared" si="17"/>
        <v/>
      </c>
      <c r="P231" s="26" t="str">
        <f t="shared" si="18"/>
        <v/>
      </c>
      <c r="Q231" s="26" t="str">
        <f t="shared" si="19"/>
        <v/>
      </c>
    </row>
    <row r="232" spans="1:17" x14ac:dyDescent="0.25">
      <c r="A232" s="1" t="str">
        <f>IF(B232="","",IF(B232&lt;$J$2,aux!$B$2,IF(B232&lt;$J$3,aux!$B$3,IF(B232&lt;$J$4,aux!$B$4,IF(B232&lt;$J$5,aux!$B$5,IF(B232&lt;$J$6,aux!$B$6,IF(B232&lt;$J$7,aux!$B$7,aux!$B$8)))))))</f>
        <v/>
      </c>
      <c r="D232" s="2" t="str">
        <f t="shared" si="15"/>
        <v/>
      </c>
      <c r="E232" s="2" t="str">
        <f t="shared" si="16"/>
        <v/>
      </c>
      <c r="F232" s="28" t="str">
        <f>IF(A232=aux!$B$2,$C$3/9.81,IF(A232=aux!$B$3,$C$3*(1+($F$3-1)*(B232-$J$2)/($J$3-$J$2))/9.81,IF(A232=aux!$B$4,$F$3*$C$3/9.81,"")))</f>
        <v/>
      </c>
      <c r="G232" s="28" t="str">
        <f>IF(A232=aux!$B$5,2*PI()/(981*B232)*J232,"")</f>
        <v/>
      </c>
      <c r="H232" s="28" t="str">
        <f>IF(OR(A232=aux!$B$6,A232=aux!$B$7,A232=aux!$B$8),(2*PI()/B232)^2/981*N232,"")</f>
        <v/>
      </c>
      <c r="I232" s="28" t="str">
        <f>IF(OR(A232=aux!$B$2,A232=aux!$B$3,A232=aux!$B$4),981*B232/(2*PI())*F232,"")</f>
        <v/>
      </c>
      <c r="J232" s="28" t="str">
        <f>IF(A232=aux!$B$5,100*$F$4*$C$4,"")</f>
        <v/>
      </c>
      <c r="K232" s="28" t="str">
        <f>IF(OR(A232=aux!$B$6,A232=aux!$B$7,A232=aux!$B$8),(2*PI()/B232)*N232,"")</f>
        <v/>
      </c>
      <c r="L232" s="28" t="str">
        <f>IF(OR(A232=aux!$B$2,A232=aux!$B$3,A232=aux!$B$4),981*(B232/(2*PI()))^2*F232,"")</f>
        <v/>
      </c>
      <c r="M232" s="28" t="str">
        <f>IF(A232=aux!$B$5,B232/(2*PI())*J232,"")</f>
        <v/>
      </c>
      <c r="N232" s="28" t="str">
        <f>IF(A232=aux!$B$6,100*$F$5*$C$5,IF(A232=aux!$B$7,100*$C$5*($F$5-($F$5-1)*(B232-$J$6)/($J$7-$J$6)),IF(A232=aux!$B$8,100*$C$5,"")))</f>
        <v/>
      </c>
      <c r="O232" s="26" t="str">
        <f t="shared" si="17"/>
        <v/>
      </c>
      <c r="P232" s="26" t="str">
        <f t="shared" si="18"/>
        <v/>
      </c>
      <c r="Q232" s="26" t="str">
        <f t="shared" si="19"/>
        <v/>
      </c>
    </row>
    <row r="233" spans="1:17" x14ac:dyDescent="0.25">
      <c r="A233" s="1" t="str">
        <f>IF(B233="","",IF(B233&lt;$J$2,aux!$B$2,IF(B233&lt;$J$3,aux!$B$3,IF(B233&lt;$J$4,aux!$B$4,IF(B233&lt;$J$5,aux!$B$5,IF(B233&lt;$J$6,aux!$B$6,IF(B233&lt;$J$7,aux!$B$7,aux!$B$8)))))))</f>
        <v/>
      </c>
      <c r="D233" s="2" t="str">
        <f t="shared" si="15"/>
        <v/>
      </c>
      <c r="E233" s="2" t="str">
        <f t="shared" si="16"/>
        <v/>
      </c>
      <c r="F233" s="28" t="str">
        <f>IF(A233=aux!$B$2,$C$3/9.81,IF(A233=aux!$B$3,$C$3*(1+($F$3-1)*(B233-$J$2)/($J$3-$J$2))/9.81,IF(A233=aux!$B$4,$F$3*$C$3/9.81,"")))</f>
        <v/>
      </c>
      <c r="G233" s="28" t="str">
        <f>IF(A233=aux!$B$5,2*PI()/(981*B233)*J233,"")</f>
        <v/>
      </c>
      <c r="H233" s="28" t="str">
        <f>IF(OR(A233=aux!$B$6,A233=aux!$B$7,A233=aux!$B$8),(2*PI()/B233)^2/981*N233,"")</f>
        <v/>
      </c>
      <c r="I233" s="28" t="str">
        <f>IF(OR(A233=aux!$B$2,A233=aux!$B$3,A233=aux!$B$4),981*B233/(2*PI())*F233,"")</f>
        <v/>
      </c>
      <c r="J233" s="28" t="str">
        <f>IF(A233=aux!$B$5,100*$F$4*$C$4,"")</f>
        <v/>
      </c>
      <c r="K233" s="28" t="str">
        <f>IF(OR(A233=aux!$B$6,A233=aux!$B$7,A233=aux!$B$8),(2*PI()/B233)*N233,"")</f>
        <v/>
      </c>
      <c r="L233" s="28" t="str">
        <f>IF(OR(A233=aux!$B$2,A233=aux!$B$3,A233=aux!$B$4),981*(B233/(2*PI()))^2*F233,"")</f>
        <v/>
      </c>
      <c r="M233" s="28" t="str">
        <f>IF(A233=aux!$B$5,B233/(2*PI())*J233,"")</f>
        <v/>
      </c>
      <c r="N233" s="28" t="str">
        <f>IF(A233=aux!$B$6,100*$F$5*$C$5,IF(A233=aux!$B$7,100*$C$5*($F$5-($F$5-1)*(B233-$J$6)/($J$7-$J$6)),IF(A233=aux!$B$8,100*$C$5,"")))</f>
        <v/>
      </c>
      <c r="O233" s="26" t="str">
        <f t="shared" si="17"/>
        <v/>
      </c>
      <c r="P233" s="26" t="str">
        <f t="shared" si="18"/>
        <v/>
      </c>
      <c r="Q233" s="26" t="str">
        <f t="shared" si="19"/>
        <v/>
      </c>
    </row>
    <row r="234" spans="1:17" x14ac:dyDescent="0.25">
      <c r="A234" s="1" t="str">
        <f>IF(B234="","",IF(B234&lt;$J$2,aux!$B$2,IF(B234&lt;$J$3,aux!$B$3,IF(B234&lt;$J$4,aux!$B$4,IF(B234&lt;$J$5,aux!$B$5,IF(B234&lt;$J$6,aux!$B$6,IF(B234&lt;$J$7,aux!$B$7,aux!$B$8)))))))</f>
        <v/>
      </c>
      <c r="D234" s="2" t="str">
        <f t="shared" si="15"/>
        <v/>
      </c>
      <c r="E234" s="2" t="str">
        <f t="shared" si="16"/>
        <v/>
      </c>
      <c r="F234" s="28" t="str">
        <f>IF(A234=aux!$B$2,$C$3/9.81,IF(A234=aux!$B$3,$C$3*(1+($F$3-1)*(B234-$J$2)/($J$3-$J$2))/9.81,IF(A234=aux!$B$4,$F$3*$C$3/9.81,"")))</f>
        <v/>
      </c>
      <c r="G234" s="28" t="str">
        <f>IF(A234=aux!$B$5,2*PI()/(981*B234)*J234,"")</f>
        <v/>
      </c>
      <c r="H234" s="28" t="str">
        <f>IF(OR(A234=aux!$B$6,A234=aux!$B$7,A234=aux!$B$8),(2*PI()/B234)^2/981*N234,"")</f>
        <v/>
      </c>
      <c r="I234" s="28" t="str">
        <f>IF(OR(A234=aux!$B$2,A234=aux!$B$3,A234=aux!$B$4),981*B234/(2*PI())*F234,"")</f>
        <v/>
      </c>
      <c r="J234" s="28" t="str">
        <f>IF(A234=aux!$B$5,100*$F$4*$C$4,"")</f>
        <v/>
      </c>
      <c r="K234" s="28" t="str">
        <f>IF(OR(A234=aux!$B$6,A234=aux!$B$7,A234=aux!$B$8),(2*PI()/B234)*N234,"")</f>
        <v/>
      </c>
      <c r="L234" s="28" t="str">
        <f>IF(OR(A234=aux!$B$2,A234=aux!$B$3,A234=aux!$B$4),981*(B234/(2*PI()))^2*F234,"")</f>
        <v/>
      </c>
      <c r="M234" s="28" t="str">
        <f>IF(A234=aux!$B$5,B234/(2*PI())*J234,"")</f>
        <v/>
      </c>
      <c r="N234" s="28" t="str">
        <f>IF(A234=aux!$B$6,100*$F$5*$C$5,IF(A234=aux!$B$7,100*$C$5*($F$5-($F$5-1)*(B234-$J$6)/($J$7-$J$6)),IF(A234=aux!$B$8,100*$C$5,"")))</f>
        <v/>
      </c>
      <c r="O234" s="26" t="str">
        <f t="shared" si="17"/>
        <v/>
      </c>
      <c r="P234" s="26" t="str">
        <f t="shared" si="18"/>
        <v/>
      </c>
      <c r="Q234" s="26" t="str">
        <f t="shared" si="19"/>
        <v/>
      </c>
    </row>
    <row r="235" spans="1:17" x14ac:dyDescent="0.25">
      <c r="A235" s="1" t="str">
        <f>IF(B235="","",IF(B235&lt;$J$2,aux!$B$2,IF(B235&lt;$J$3,aux!$B$3,IF(B235&lt;$J$4,aux!$B$4,IF(B235&lt;$J$5,aux!$B$5,IF(B235&lt;$J$6,aux!$B$6,IF(B235&lt;$J$7,aux!$B$7,aux!$B$8)))))))</f>
        <v/>
      </c>
      <c r="D235" s="2" t="str">
        <f t="shared" si="15"/>
        <v/>
      </c>
      <c r="E235" s="2" t="str">
        <f t="shared" si="16"/>
        <v/>
      </c>
      <c r="F235" s="28" t="str">
        <f>IF(A235=aux!$B$2,$C$3/9.81,IF(A235=aux!$B$3,$C$3*(1+($F$3-1)*(B235-$J$2)/($J$3-$J$2))/9.81,IF(A235=aux!$B$4,$F$3*$C$3/9.81,"")))</f>
        <v/>
      </c>
      <c r="G235" s="28" t="str">
        <f>IF(A235=aux!$B$5,2*PI()/(981*B235)*J235,"")</f>
        <v/>
      </c>
      <c r="H235" s="28" t="str">
        <f>IF(OR(A235=aux!$B$6,A235=aux!$B$7,A235=aux!$B$8),(2*PI()/B235)^2/981*N235,"")</f>
        <v/>
      </c>
      <c r="I235" s="28" t="str">
        <f>IF(OR(A235=aux!$B$2,A235=aux!$B$3,A235=aux!$B$4),981*B235/(2*PI())*F235,"")</f>
        <v/>
      </c>
      <c r="J235" s="28" t="str">
        <f>IF(A235=aux!$B$5,100*$F$4*$C$4,"")</f>
        <v/>
      </c>
      <c r="K235" s="28" t="str">
        <f>IF(OR(A235=aux!$B$6,A235=aux!$B$7,A235=aux!$B$8),(2*PI()/B235)*N235,"")</f>
        <v/>
      </c>
      <c r="L235" s="28" t="str">
        <f>IF(OR(A235=aux!$B$2,A235=aux!$B$3,A235=aux!$B$4),981*(B235/(2*PI()))^2*F235,"")</f>
        <v/>
      </c>
      <c r="M235" s="28" t="str">
        <f>IF(A235=aux!$B$5,B235/(2*PI())*J235,"")</f>
        <v/>
      </c>
      <c r="N235" s="28" t="str">
        <f>IF(A235=aux!$B$6,100*$F$5*$C$5,IF(A235=aux!$B$7,100*$C$5*($F$5-($F$5-1)*(B235-$J$6)/($J$7-$J$6)),IF(A235=aux!$B$8,100*$C$5,"")))</f>
        <v/>
      </c>
      <c r="O235" s="26" t="str">
        <f t="shared" si="17"/>
        <v/>
      </c>
      <c r="P235" s="26" t="str">
        <f t="shared" si="18"/>
        <v/>
      </c>
      <c r="Q235" s="26" t="str">
        <f t="shared" si="19"/>
        <v/>
      </c>
    </row>
    <row r="236" spans="1:17" x14ac:dyDescent="0.25">
      <c r="A236" s="1" t="str">
        <f>IF(B236="","",IF(B236&lt;$J$2,aux!$B$2,IF(B236&lt;$J$3,aux!$B$3,IF(B236&lt;$J$4,aux!$B$4,IF(B236&lt;$J$5,aux!$B$5,IF(B236&lt;$J$6,aux!$B$6,IF(B236&lt;$J$7,aux!$B$7,aux!$B$8)))))))</f>
        <v/>
      </c>
      <c r="D236" s="2" t="str">
        <f t="shared" si="15"/>
        <v/>
      </c>
      <c r="E236" s="2" t="str">
        <f t="shared" si="16"/>
        <v/>
      </c>
      <c r="F236" s="28" t="str">
        <f>IF(A236=aux!$B$2,$C$3/9.81,IF(A236=aux!$B$3,$C$3*(1+($F$3-1)*(B236-$J$2)/($J$3-$J$2))/9.81,IF(A236=aux!$B$4,$F$3*$C$3/9.81,"")))</f>
        <v/>
      </c>
      <c r="G236" s="28" t="str">
        <f>IF(A236=aux!$B$5,2*PI()/(981*B236)*J236,"")</f>
        <v/>
      </c>
      <c r="H236" s="28" t="str">
        <f>IF(OR(A236=aux!$B$6,A236=aux!$B$7,A236=aux!$B$8),(2*PI()/B236)^2/981*N236,"")</f>
        <v/>
      </c>
      <c r="I236" s="28" t="str">
        <f>IF(OR(A236=aux!$B$2,A236=aux!$B$3,A236=aux!$B$4),981*B236/(2*PI())*F236,"")</f>
        <v/>
      </c>
      <c r="J236" s="28" t="str">
        <f>IF(A236=aux!$B$5,100*$F$4*$C$4,"")</f>
        <v/>
      </c>
      <c r="K236" s="28" t="str">
        <f>IF(OR(A236=aux!$B$6,A236=aux!$B$7,A236=aux!$B$8),(2*PI()/B236)*N236,"")</f>
        <v/>
      </c>
      <c r="L236" s="28" t="str">
        <f>IF(OR(A236=aux!$B$2,A236=aux!$B$3,A236=aux!$B$4),981*(B236/(2*PI()))^2*F236,"")</f>
        <v/>
      </c>
      <c r="M236" s="28" t="str">
        <f>IF(A236=aux!$B$5,B236/(2*PI())*J236,"")</f>
        <v/>
      </c>
      <c r="N236" s="28" t="str">
        <f>IF(A236=aux!$B$6,100*$F$5*$C$5,IF(A236=aux!$B$7,100*$C$5*($F$5-($F$5-1)*(B236-$J$6)/($J$7-$J$6)),IF(A236=aux!$B$8,100*$C$5,"")))</f>
        <v/>
      </c>
      <c r="O236" s="26" t="str">
        <f t="shared" si="17"/>
        <v/>
      </c>
      <c r="P236" s="26" t="str">
        <f t="shared" si="18"/>
        <v/>
      </c>
      <c r="Q236" s="26" t="str">
        <f t="shared" si="19"/>
        <v/>
      </c>
    </row>
    <row r="237" spans="1:17" x14ac:dyDescent="0.25">
      <c r="A237" s="1" t="str">
        <f>IF(B237="","",IF(B237&lt;$J$2,aux!$B$2,IF(B237&lt;$J$3,aux!$B$3,IF(B237&lt;$J$4,aux!$B$4,IF(B237&lt;$J$5,aux!$B$5,IF(B237&lt;$J$6,aux!$B$6,IF(B237&lt;$J$7,aux!$B$7,aux!$B$8)))))))</f>
        <v/>
      </c>
      <c r="D237" s="2" t="str">
        <f t="shared" si="15"/>
        <v/>
      </c>
      <c r="E237" s="2" t="str">
        <f t="shared" si="16"/>
        <v/>
      </c>
      <c r="F237" s="28" t="str">
        <f>IF(A237=aux!$B$2,$C$3/9.81,IF(A237=aux!$B$3,$C$3*(1+($F$3-1)*(B237-$J$2)/($J$3-$J$2))/9.81,IF(A237=aux!$B$4,$F$3*$C$3/9.81,"")))</f>
        <v/>
      </c>
      <c r="G237" s="28" t="str">
        <f>IF(A237=aux!$B$5,2*PI()/(981*B237)*J237,"")</f>
        <v/>
      </c>
      <c r="H237" s="28" t="str">
        <f>IF(OR(A237=aux!$B$6,A237=aux!$B$7,A237=aux!$B$8),(2*PI()/B237)^2/981*N237,"")</f>
        <v/>
      </c>
      <c r="I237" s="28" t="str">
        <f>IF(OR(A237=aux!$B$2,A237=aux!$B$3,A237=aux!$B$4),981*B237/(2*PI())*F237,"")</f>
        <v/>
      </c>
      <c r="J237" s="28" t="str">
        <f>IF(A237=aux!$B$5,100*$F$4*$C$4,"")</f>
        <v/>
      </c>
      <c r="K237" s="28" t="str">
        <f>IF(OR(A237=aux!$B$6,A237=aux!$B$7,A237=aux!$B$8),(2*PI()/B237)*N237,"")</f>
        <v/>
      </c>
      <c r="L237" s="28" t="str">
        <f>IF(OR(A237=aux!$B$2,A237=aux!$B$3,A237=aux!$B$4),981*(B237/(2*PI()))^2*F237,"")</f>
        <v/>
      </c>
      <c r="M237" s="28" t="str">
        <f>IF(A237=aux!$B$5,B237/(2*PI())*J237,"")</f>
        <v/>
      </c>
      <c r="N237" s="28" t="str">
        <f>IF(A237=aux!$B$6,100*$F$5*$C$5,IF(A237=aux!$B$7,100*$C$5*($F$5-($F$5-1)*(B237-$J$6)/($J$7-$J$6)),IF(A237=aux!$B$8,100*$C$5,"")))</f>
        <v/>
      </c>
      <c r="O237" s="26" t="str">
        <f t="shared" si="17"/>
        <v/>
      </c>
      <c r="P237" s="26" t="str">
        <f t="shared" si="18"/>
        <v/>
      </c>
      <c r="Q237" s="26" t="str">
        <f t="shared" si="19"/>
        <v/>
      </c>
    </row>
    <row r="238" spans="1:17" x14ac:dyDescent="0.25">
      <c r="A238" s="1" t="str">
        <f>IF(B238="","",IF(B238&lt;$J$2,aux!$B$2,IF(B238&lt;$J$3,aux!$B$3,IF(B238&lt;$J$4,aux!$B$4,IF(B238&lt;$J$5,aux!$B$5,IF(B238&lt;$J$6,aux!$B$6,IF(B238&lt;$J$7,aux!$B$7,aux!$B$8)))))))</f>
        <v/>
      </c>
      <c r="D238" s="2" t="str">
        <f t="shared" si="15"/>
        <v/>
      </c>
      <c r="E238" s="2" t="str">
        <f t="shared" si="16"/>
        <v/>
      </c>
      <c r="F238" s="28" t="str">
        <f>IF(A238=aux!$B$2,$C$3/9.81,IF(A238=aux!$B$3,$C$3*(1+($F$3-1)*(B238-$J$2)/($J$3-$J$2))/9.81,IF(A238=aux!$B$4,$F$3*$C$3/9.81,"")))</f>
        <v/>
      </c>
      <c r="G238" s="28" t="str">
        <f>IF(A238=aux!$B$5,2*PI()/(981*B238)*J238,"")</f>
        <v/>
      </c>
      <c r="H238" s="28" t="str">
        <f>IF(OR(A238=aux!$B$6,A238=aux!$B$7,A238=aux!$B$8),(2*PI()/B238)^2/981*N238,"")</f>
        <v/>
      </c>
      <c r="I238" s="28" t="str">
        <f>IF(OR(A238=aux!$B$2,A238=aux!$B$3,A238=aux!$B$4),981*B238/(2*PI())*F238,"")</f>
        <v/>
      </c>
      <c r="J238" s="28" t="str">
        <f>IF(A238=aux!$B$5,100*$F$4*$C$4,"")</f>
        <v/>
      </c>
      <c r="K238" s="28" t="str">
        <f>IF(OR(A238=aux!$B$6,A238=aux!$B$7,A238=aux!$B$8),(2*PI()/B238)*N238,"")</f>
        <v/>
      </c>
      <c r="L238" s="28" t="str">
        <f>IF(OR(A238=aux!$B$2,A238=aux!$B$3,A238=aux!$B$4),981*(B238/(2*PI()))^2*F238,"")</f>
        <v/>
      </c>
      <c r="M238" s="28" t="str">
        <f>IF(A238=aux!$B$5,B238/(2*PI())*J238,"")</f>
        <v/>
      </c>
      <c r="N238" s="28" t="str">
        <f>IF(A238=aux!$B$6,100*$F$5*$C$5,IF(A238=aux!$B$7,100*$C$5*($F$5-($F$5-1)*(B238-$J$6)/($J$7-$J$6)),IF(A238=aux!$B$8,100*$C$5,"")))</f>
        <v/>
      </c>
      <c r="O238" s="26" t="str">
        <f t="shared" si="17"/>
        <v/>
      </c>
      <c r="P238" s="26" t="str">
        <f t="shared" si="18"/>
        <v/>
      </c>
      <c r="Q238" s="26" t="str">
        <f t="shared" si="19"/>
        <v/>
      </c>
    </row>
    <row r="239" spans="1:17" x14ac:dyDescent="0.25">
      <c r="A239" s="1" t="str">
        <f>IF(B239="","",IF(B239&lt;$J$2,aux!$B$2,IF(B239&lt;$J$3,aux!$B$3,IF(B239&lt;$J$4,aux!$B$4,IF(B239&lt;$J$5,aux!$B$5,IF(B239&lt;$J$6,aux!$B$6,IF(B239&lt;$J$7,aux!$B$7,aux!$B$8)))))))</f>
        <v/>
      </c>
      <c r="D239" s="2" t="str">
        <f t="shared" si="15"/>
        <v/>
      </c>
      <c r="E239" s="2" t="str">
        <f t="shared" si="16"/>
        <v/>
      </c>
      <c r="F239" s="28" t="str">
        <f>IF(A239=aux!$B$2,$C$3/9.81,IF(A239=aux!$B$3,$C$3*(1+($F$3-1)*(B239-$J$2)/($J$3-$J$2))/9.81,IF(A239=aux!$B$4,$F$3*$C$3/9.81,"")))</f>
        <v/>
      </c>
      <c r="G239" s="28" t="str">
        <f>IF(A239=aux!$B$5,2*PI()/(981*B239)*J239,"")</f>
        <v/>
      </c>
      <c r="H239" s="28" t="str">
        <f>IF(OR(A239=aux!$B$6,A239=aux!$B$7,A239=aux!$B$8),(2*PI()/B239)^2/981*N239,"")</f>
        <v/>
      </c>
      <c r="I239" s="28" t="str">
        <f>IF(OR(A239=aux!$B$2,A239=aux!$B$3,A239=aux!$B$4),981*B239/(2*PI())*F239,"")</f>
        <v/>
      </c>
      <c r="J239" s="28" t="str">
        <f>IF(A239=aux!$B$5,100*$F$4*$C$4,"")</f>
        <v/>
      </c>
      <c r="K239" s="28" t="str">
        <f>IF(OR(A239=aux!$B$6,A239=aux!$B$7,A239=aux!$B$8),(2*PI()/B239)*N239,"")</f>
        <v/>
      </c>
      <c r="L239" s="28" t="str">
        <f>IF(OR(A239=aux!$B$2,A239=aux!$B$3,A239=aux!$B$4),981*(B239/(2*PI()))^2*F239,"")</f>
        <v/>
      </c>
      <c r="M239" s="28" t="str">
        <f>IF(A239=aux!$B$5,B239/(2*PI())*J239,"")</f>
        <v/>
      </c>
      <c r="N239" s="28" t="str">
        <f>IF(A239=aux!$B$6,100*$F$5*$C$5,IF(A239=aux!$B$7,100*$C$5*($F$5-($F$5-1)*(B239-$J$6)/($J$7-$J$6)),IF(A239=aux!$B$8,100*$C$5,"")))</f>
        <v/>
      </c>
      <c r="O239" s="26" t="str">
        <f t="shared" si="17"/>
        <v/>
      </c>
      <c r="P239" s="26" t="str">
        <f t="shared" si="18"/>
        <v/>
      </c>
      <c r="Q239" s="26" t="str">
        <f t="shared" si="19"/>
        <v/>
      </c>
    </row>
    <row r="240" spans="1:17" x14ac:dyDescent="0.25">
      <c r="A240" s="1" t="str">
        <f>IF(B240="","",IF(B240&lt;$J$2,aux!$B$2,IF(B240&lt;$J$3,aux!$B$3,IF(B240&lt;$J$4,aux!$B$4,IF(B240&lt;$J$5,aux!$B$5,IF(B240&lt;$J$6,aux!$B$6,IF(B240&lt;$J$7,aux!$B$7,aux!$B$8)))))))</f>
        <v/>
      </c>
      <c r="D240" s="2" t="str">
        <f t="shared" si="15"/>
        <v/>
      </c>
      <c r="E240" s="2" t="str">
        <f t="shared" si="16"/>
        <v/>
      </c>
      <c r="F240" s="28" t="str">
        <f>IF(A240=aux!$B$2,$C$3/9.81,IF(A240=aux!$B$3,$C$3*(1+($F$3-1)*(B240-$J$2)/($J$3-$J$2))/9.81,IF(A240=aux!$B$4,$F$3*$C$3/9.81,"")))</f>
        <v/>
      </c>
      <c r="G240" s="28" t="str">
        <f>IF(A240=aux!$B$5,2*PI()/(981*B240)*J240,"")</f>
        <v/>
      </c>
      <c r="H240" s="28" t="str">
        <f>IF(OR(A240=aux!$B$6,A240=aux!$B$7,A240=aux!$B$8),(2*PI()/B240)^2/981*N240,"")</f>
        <v/>
      </c>
      <c r="I240" s="28" t="str">
        <f>IF(OR(A240=aux!$B$2,A240=aux!$B$3,A240=aux!$B$4),981*B240/(2*PI())*F240,"")</f>
        <v/>
      </c>
      <c r="J240" s="28" t="str">
        <f>IF(A240=aux!$B$5,100*$F$4*$C$4,"")</f>
        <v/>
      </c>
      <c r="K240" s="28" t="str">
        <f>IF(OR(A240=aux!$B$6,A240=aux!$B$7,A240=aux!$B$8),(2*PI()/B240)*N240,"")</f>
        <v/>
      </c>
      <c r="L240" s="28" t="str">
        <f>IF(OR(A240=aux!$B$2,A240=aux!$B$3,A240=aux!$B$4),981*(B240/(2*PI()))^2*F240,"")</f>
        <v/>
      </c>
      <c r="M240" s="28" t="str">
        <f>IF(A240=aux!$B$5,B240/(2*PI())*J240,"")</f>
        <v/>
      </c>
      <c r="N240" s="28" t="str">
        <f>IF(A240=aux!$B$6,100*$F$5*$C$5,IF(A240=aux!$B$7,100*$C$5*($F$5-($F$5-1)*(B240-$J$6)/($J$7-$J$6)),IF(A240=aux!$B$8,100*$C$5,"")))</f>
        <v/>
      </c>
      <c r="O240" s="26" t="str">
        <f t="shared" si="17"/>
        <v/>
      </c>
      <c r="P240" s="26" t="str">
        <f t="shared" si="18"/>
        <v/>
      </c>
      <c r="Q240" s="26" t="str">
        <f t="shared" si="19"/>
        <v/>
      </c>
    </row>
    <row r="241" spans="1:17" x14ac:dyDescent="0.25">
      <c r="A241" s="1" t="str">
        <f>IF(B241="","",IF(B241&lt;$J$2,aux!$B$2,IF(B241&lt;$J$3,aux!$B$3,IF(B241&lt;$J$4,aux!$B$4,IF(B241&lt;$J$5,aux!$B$5,IF(B241&lt;$J$6,aux!$B$6,IF(B241&lt;$J$7,aux!$B$7,aux!$B$8)))))))</f>
        <v/>
      </c>
      <c r="D241" s="2" t="str">
        <f t="shared" si="15"/>
        <v/>
      </c>
      <c r="E241" s="2" t="str">
        <f t="shared" si="16"/>
        <v/>
      </c>
      <c r="F241" s="28" t="str">
        <f>IF(A241=aux!$B$2,$C$3/9.81,IF(A241=aux!$B$3,$C$3*(1+($F$3-1)*(B241-$J$2)/($J$3-$J$2))/9.81,IF(A241=aux!$B$4,$F$3*$C$3/9.81,"")))</f>
        <v/>
      </c>
      <c r="G241" s="28" t="str">
        <f>IF(A241=aux!$B$5,2*PI()/(981*B241)*J241,"")</f>
        <v/>
      </c>
      <c r="H241" s="28" t="str">
        <f>IF(OR(A241=aux!$B$6,A241=aux!$B$7,A241=aux!$B$8),(2*PI()/B241)^2/981*N241,"")</f>
        <v/>
      </c>
      <c r="I241" s="28" t="str">
        <f>IF(OR(A241=aux!$B$2,A241=aux!$B$3,A241=aux!$B$4),981*B241/(2*PI())*F241,"")</f>
        <v/>
      </c>
      <c r="J241" s="28" t="str">
        <f>IF(A241=aux!$B$5,100*$F$4*$C$4,"")</f>
        <v/>
      </c>
      <c r="K241" s="28" t="str">
        <f>IF(OR(A241=aux!$B$6,A241=aux!$B$7,A241=aux!$B$8),(2*PI()/B241)*N241,"")</f>
        <v/>
      </c>
      <c r="L241" s="28" t="str">
        <f>IF(OR(A241=aux!$B$2,A241=aux!$B$3,A241=aux!$B$4),981*(B241/(2*PI()))^2*F241,"")</f>
        <v/>
      </c>
      <c r="M241" s="28" t="str">
        <f>IF(A241=aux!$B$5,B241/(2*PI())*J241,"")</f>
        <v/>
      </c>
      <c r="N241" s="28" t="str">
        <f>IF(A241=aux!$B$6,100*$F$5*$C$5,IF(A241=aux!$B$7,100*$C$5*($F$5-($F$5-1)*(B241-$J$6)/($J$7-$J$6)),IF(A241=aux!$B$8,100*$C$5,"")))</f>
        <v/>
      </c>
      <c r="O241" s="26" t="str">
        <f t="shared" si="17"/>
        <v/>
      </c>
      <c r="P241" s="26" t="str">
        <f t="shared" si="18"/>
        <v/>
      </c>
      <c r="Q241" s="26" t="str">
        <f t="shared" si="19"/>
        <v/>
      </c>
    </row>
    <row r="242" spans="1:17" x14ac:dyDescent="0.25">
      <c r="A242" s="1" t="str">
        <f>IF(B242="","",IF(B242&lt;$J$2,aux!$B$2,IF(B242&lt;$J$3,aux!$B$3,IF(B242&lt;$J$4,aux!$B$4,IF(B242&lt;$J$5,aux!$B$5,IF(B242&lt;$J$6,aux!$B$6,IF(B242&lt;$J$7,aux!$B$7,aux!$B$8)))))))</f>
        <v/>
      </c>
      <c r="D242" s="2" t="str">
        <f t="shared" si="15"/>
        <v/>
      </c>
      <c r="E242" s="2" t="str">
        <f t="shared" si="16"/>
        <v/>
      </c>
      <c r="F242" s="28" t="str">
        <f>IF(A242=aux!$B$2,$C$3/9.81,IF(A242=aux!$B$3,$C$3*(1+($F$3-1)*(B242-$J$2)/($J$3-$J$2))/9.81,IF(A242=aux!$B$4,$F$3*$C$3/9.81,"")))</f>
        <v/>
      </c>
      <c r="G242" s="28" t="str">
        <f>IF(A242=aux!$B$5,2*PI()/(981*B242)*J242,"")</f>
        <v/>
      </c>
      <c r="H242" s="28" t="str">
        <f>IF(OR(A242=aux!$B$6,A242=aux!$B$7,A242=aux!$B$8),(2*PI()/B242)^2/981*N242,"")</f>
        <v/>
      </c>
      <c r="I242" s="28" t="str">
        <f>IF(OR(A242=aux!$B$2,A242=aux!$B$3,A242=aux!$B$4),981*B242/(2*PI())*F242,"")</f>
        <v/>
      </c>
      <c r="J242" s="28" t="str">
        <f>IF(A242=aux!$B$5,100*$F$4*$C$4,"")</f>
        <v/>
      </c>
      <c r="K242" s="28" t="str">
        <f>IF(OR(A242=aux!$B$6,A242=aux!$B$7,A242=aux!$B$8),(2*PI()/B242)*N242,"")</f>
        <v/>
      </c>
      <c r="L242" s="28" t="str">
        <f>IF(OR(A242=aux!$B$2,A242=aux!$B$3,A242=aux!$B$4),981*(B242/(2*PI()))^2*F242,"")</f>
        <v/>
      </c>
      <c r="M242" s="28" t="str">
        <f>IF(A242=aux!$B$5,B242/(2*PI())*J242,"")</f>
        <v/>
      </c>
      <c r="N242" s="28" t="str">
        <f>IF(A242=aux!$B$6,100*$F$5*$C$5,IF(A242=aux!$B$7,100*$C$5*($F$5-($F$5-1)*(B242-$J$6)/($J$7-$J$6)),IF(A242=aux!$B$8,100*$C$5,"")))</f>
        <v/>
      </c>
      <c r="O242" s="26" t="str">
        <f t="shared" si="17"/>
        <v/>
      </c>
      <c r="P242" s="26" t="str">
        <f t="shared" si="18"/>
        <v/>
      </c>
      <c r="Q242" s="26" t="str">
        <f t="shared" si="19"/>
        <v/>
      </c>
    </row>
    <row r="243" spans="1:17" x14ac:dyDescent="0.25">
      <c r="A243" s="1" t="str">
        <f>IF(B243="","",IF(B243&lt;$J$2,aux!$B$2,IF(B243&lt;$J$3,aux!$B$3,IF(B243&lt;$J$4,aux!$B$4,IF(B243&lt;$J$5,aux!$B$5,IF(B243&lt;$J$6,aux!$B$6,IF(B243&lt;$J$7,aux!$B$7,aux!$B$8)))))))</f>
        <v/>
      </c>
      <c r="D243" s="2" t="str">
        <f t="shared" si="15"/>
        <v/>
      </c>
      <c r="E243" s="2" t="str">
        <f t="shared" si="16"/>
        <v/>
      </c>
      <c r="F243" s="28" t="str">
        <f>IF(A243=aux!$B$2,$C$3/9.81,IF(A243=aux!$B$3,$C$3*(1+($F$3-1)*(B243-$J$2)/($J$3-$J$2))/9.81,IF(A243=aux!$B$4,$F$3*$C$3/9.81,"")))</f>
        <v/>
      </c>
      <c r="G243" s="28" t="str">
        <f>IF(A243=aux!$B$5,2*PI()/(981*B243)*J243,"")</f>
        <v/>
      </c>
      <c r="H243" s="28" t="str">
        <f>IF(OR(A243=aux!$B$6,A243=aux!$B$7,A243=aux!$B$8),(2*PI()/B243)^2/981*N243,"")</f>
        <v/>
      </c>
      <c r="I243" s="28" t="str">
        <f>IF(OR(A243=aux!$B$2,A243=aux!$B$3,A243=aux!$B$4),981*B243/(2*PI())*F243,"")</f>
        <v/>
      </c>
      <c r="J243" s="28" t="str">
        <f>IF(A243=aux!$B$5,100*$F$4*$C$4,"")</f>
        <v/>
      </c>
      <c r="K243" s="28" t="str">
        <f>IF(OR(A243=aux!$B$6,A243=aux!$B$7,A243=aux!$B$8),(2*PI()/B243)*N243,"")</f>
        <v/>
      </c>
      <c r="L243" s="28" t="str">
        <f>IF(OR(A243=aux!$B$2,A243=aux!$B$3,A243=aux!$B$4),981*(B243/(2*PI()))^2*F243,"")</f>
        <v/>
      </c>
      <c r="M243" s="28" t="str">
        <f>IF(A243=aux!$B$5,B243/(2*PI())*J243,"")</f>
        <v/>
      </c>
      <c r="N243" s="28" t="str">
        <f>IF(A243=aux!$B$6,100*$F$5*$C$5,IF(A243=aux!$B$7,100*$C$5*($F$5-($F$5-1)*(B243-$J$6)/($J$7-$J$6)),IF(A243=aux!$B$8,100*$C$5,"")))</f>
        <v/>
      </c>
      <c r="O243" s="26" t="str">
        <f t="shared" si="17"/>
        <v/>
      </c>
      <c r="P243" s="26" t="str">
        <f t="shared" si="18"/>
        <v/>
      </c>
      <c r="Q243" s="26" t="str">
        <f t="shared" si="19"/>
        <v/>
      </c>
    </row>
    <row r="244" spans="1:17" x14ac:dyDescent="0.25">
      <c r="A244" s="1" t="str">
        <f>IF(B244="","",IF(B244&lt;$J$2,aux!$B$2,IF(B244&lt;$J$3,aux!$B$3,IF(B244&lt;$J$4,aux!$B$4,IF(B244&lt;$J$5,aux!$B$5,IF(B244&lt;$J$6,aux!$B$6,IF(B244&lt;$J$7,aux!$B$7,aux!$B$8)))))))</f>
        <v/>
      </c>
      <c r="D244" s="2" t="str">
        <f t="shared" si="15"/>
        <v/>
      </c>
      <c r="E244" s="2" t="str">
        <f t="shared" si="16"/>
        <v/>
      </c>
      <c r="F244" s="28" t="str">
        <f>IF(A244=aux!$B$2,$C$3/9.81,IF(A244=aux!$B$3,$C$3*(1+($F$3-1)*(B244-$J$2)/($J$3-$J$2))/9.81,IF(A244=aux!$B$4,$F$3*$C$3/9.81,"")))</f>
        <v/>
      </c>
      <c r="G244" s="28" t="str">
        <f>IF(A244=aux!$B$5,2*PI()/(981*B244)*J244,"")</f>
        <v/>
      </c>
      <c r="H244" s="28" t="str">
        <f>IF(OR(A244=aux!$B$6,A244=aux!$B$7,A244=aux!$B$8),(2*PI()/B244)^2/981*N244,"")</f>
        <v/>
      </c>
      <c r="I244" s="28" t="str">
        <f>IF(OR(A244=aux!$B$2,A244=aux!$B$3,A244=aux!$B$4),981*B244/(2*PI())*F244,"")</f>
        <v/>
      </c>
      <c r="J244" s="28" t="str">
        <f>IF(A244=aux!$B$5,100*$F$4*$C$4,"")</f>
        <v/>
      </c>
      <c r="K244" s="28" t="str">
        <f>IF(OR(A244=aux!$B$6,A244=aux!$B$7,A244=aux!$B$8),(2*PI()/B244)*N244,"")</f>
        <v/>
      </c>
      <c r="L244" s="28" t="str">
        <f>IF(OR(A244=aux!$B$2,A244=aux!$B$3,A244=aux!$B$4),981*(B244/(2*PI()))^2*F244,"")</f>
        <v/>
      </c>
      <c r="M244" s="28" t="str">
        <f>IF(A244=aux!$B$5,B244/(2*PI())*J244,"")</f>
        <v/>
      </c>
      <c r="N244" s="28" t="str">
        <f>IF(A244=aux!$B$6,100*$F$5*$C$5,IF(A244=aux!$B$7,100*$C$5*($F$5-($F$5-1)*(B244-$J$6)/($J$7-$J$6)),IF(A244=aux!$B$8,100*$C$5,"")))</f>
        <v/>
      </c>
      <c r="O244" s="26" t="str">
        <f t="shared" si="17"/>
        <v/>
      </c>
      <c r="P244" s="26" t="str">
        <f t="shared" si="18"/>
        <v/>
      </c>
      <c r="Q244" s="26" t="str">
        <f t="shared" si="19"/>
        <v/>
      </c>
    </row>
    <row r="245" spans="1:17" x14ac:dyDescent="0.25">
      <c r="A245" s="1" t="str">
        <f>IF(B245="","",IF(B245&lt;$J$2,aux!$B$2,IF(B245&lt;$J$3,aux!$B$3,IF(B245&lt;$J$4,aux!$B$4,IF(B245&lt;$J$5,aux!$B$5,IF(B245&lt;$J$6,aux!$B$6,IF(B245&lt;$J$7,aux!$B$7,aux!$B$8)))))))</f>
        <v/>
      </c>
      <c r="D245" s="2" t="str">
        <f t="shared" si="15"/>
        <v/>
      </c>
      <c r="E245" s="2" t="str">
        <f t="shared" si="16"/>
        <v/>
      </c>
      <c r="F245" s="28" t="str">
        <f>IF(A245=aux!$B$2,$C$3/9.81,IF(A245=aux!$B$3,$C$3*(1+($F$3-1)*(B245-$J$2)/($J$3-$J$2))/9.81,IF(A245=aux!$B$4,$F$3*$C$3/9.81,"")))</f>
        <v/>
      </c>
      <c r="G245" s="28" t="str">
        <f>IF(A245=aux!$B$5,2*PI()/(981*B245)*J245,"")</f>
        <v/>
      </c>
      <c r="H245" s="28" t="str">
        <f>IF(OR(A245=aux!$B$6,A245=aux!$B$7,A245=aux!$B$8),(2*PI()/B245)^2/981*N245,"")</f>
        <v/>
      </c>
      <c r="I245" s="28" t="str">
        <f>IF(OR(A245=aux!$B$2,A245=aux!$B$3,A245=aux!$B$4),981*B245/(2*PI())*F245,"")</f>
        <v/>
      </c>
      <c r="J245" s="28" t="str">
        <f>IF(A245=aux!$B$5,100*$F$4*$C$4,"")</f>
        <v/>
      </c>
      <c r="K245" s="28" t="str">
        <f>IF(OR(A245=aux!$B$6,A245=aux!$B$7,A245=aux!$B$8),(2*PI()/B245)*N245,"")</f>
        <v/>
      </c>
      <c r="L245" s="28" t="str">
        <f>IF(OR(A245=aux!$B$2,A245=aux!$B$3,A245=aux!$B$4),981*(B245/(2*PI()))^2*F245,"")</f>
        <v/>
      </c>
      <c r="M245" s="28" t="str">
        <f>IF(A245=aux!$B$5,B245/(2*PI())*J245,"")</f>
        <v/>
      </c>
      <c r="N245" s="28" t="str">
        <f>IF(A245=aux!$B$6,100*$F$5*$C$5,IF(A245=aux!$B$7,100*$C$5*($F$5-($F$5-1)*(B245-$J$6)/($J$7-$J$6)),IF(A245=aux!$B$8,100*$C$5,"")))</f>
        <v/>
      </c>
      <c r="O245" s="26" t="str">
        <f t="shared" si="17"/>
        <v/>
      </c>
      <c r="P245" s="26" t="str">
        <f t="shared" si="18"/>
        <v/>
      </c>
      <c r="Q245" s="26" t="str">
        <f t="shared" si="19"/>
        <v/>
      </c>
    </row>
    <row r="246" spans="1:17" x14ac:dyDescent="0.25">
      <c r="A246" s="1" t="str">
        <f>IF(B246="","",IF(B246&lt;$J$2,aux!$B$2,IF(B246&lt;$J$3,aux!$B$3,IF(B246&lt;$J$4,aux!$B$4,IF(B246&lt;$J$5,aux!$B$5,IF(B246&lt;$J$6,aux!$B$6,IF(B246&lt;$J$7,aux!$B$7,aux!$B$8)))))))</f>
        <v/>
      </c>
      <c r="D246" s="2" t="str">
        <f t="shared" si="15"/>
        <v/>
      </c>
      <c r="E246" s="2" t="str">
        <f t="shared" si="16"/>
        <v/>
      </c>
      <c r="F246" s="28" t="str">
        <f>IF(A246=aux!$B$2,$C$3/9.81,IF(A246=aux!$B$3,$C$3*(1+($F$3-1)*(B246-$J$2)/($J$3-$J$2))/9.81,IF(A246=aux!$B$4,$F$3*$C$3/9.81,"")))</f>
        <v/>
      </c>
      <c r="G246" s="28" t="str">
        <f>IF(A246=aux!$B$5,2*PI()/(981*B246)*J246,"")</f>
        <v/>
      </c>
      <c r="H246" s="28" t="str">
        <f>IF(OR(A246=aux!$B$6,A246=aux!$B$7,A246=aux!$B$8),(2*PI()/B246)^2/981*N246,"")</f>
        <v/>
      </c>
      <c r="I246" s="28" t="str">
        <f>IF(OR(A246=aux!$B$2,A246=aux!$B$3,A246=aux!$B$4),981*B246/(2*PI())*F246,"")</f>
        <v/>
      </c>
      <c r="J246" s="28" t="str">
        <f>IF(A246=aux!$B$5,100*$F$4*$C$4,"")</f>
        <v/>
      </c>
      <c r="K246" s="28" t="str">
        <f>IF(OR(A246=aux!$B$6,A246=aux!$B$7,A246=aux!$B$8),(2*PI()/B246)*N246,"")</f>
        <v/>
      </c>
      <c r="L246" s="28" t="str">
        <f>IF(OR(A246=aux!$B$2,A246=aux!$B$3,A246=aux!$B$4),981*(B246/(2*PI()))^2*F246,"")</f>
        <v/>
      </c>
      <c r="M246" s="28" t="str">
        <f>IF(A246=aux!$B$5,B246/(2*PI())*J246,"")</f>
        <v/>
      </c>
      <c r="N246" s="28" t="str">
        <f>IF(A246=aux!$B$6,100*$F$5*$C$5,IF(A246=aux!$B$7,100*$C$5*($F$5-($F$5-1)*(B246-$J$6)/($J$7-$J$6)),IF(A246=aux!$B$8,100*$C$5,"")))</f>
        <v/>
      </c>
      <c r="O246" s="26" t="str">
        <f t="shared" si="17"/>
        <v/>
      </c>
      <c r="P246" s="26" t="str">
        <f t="shared" si="18"/>
        <v/>
      </c>
      <c r="Q246" s="26" t="str">
        <f t="shared" si="19"/>
        <v/>
      </c>
    </row>
    <row r="247" spans="1:17" x14ac:dyDescent="0.25">
      <c r="A247" s="1" t="str">
        <f>IF(B247="","",IF(B247&lt;$J$2,aux!$B$2,IF(B247&lt;$J$3,aux!$B$3,IF(B247&lt;$J$4,aux!$B$4,IF(B247&lt;$J$5,aux!$B$5,IF(B247&lt;$J$6,aux!$B$6,IF(B247&lt;$J$7,aux!$B$7,aux!$B$8)))))))</f>
        <v/>
      </c>
      <c r="D247" s="2" t="str">
        <f t="shared" si="15"/>
        <v/>
      </c>
      <c r="E247" s="2" t="str">
        <f t="shared" si="16"/>
        <v/>
      </c>
      <c r="F247" s="28" t="str">
        <f>IF(A247=aux!$B$2,$C$3/9.81,IF(A247=aux!$B$3,$C$3*(1+($F$3-1)*(B247-$J$2)/($J$3-$J$2))/9.81,IF(A247=aux!$B$4,$F$3*$C$3/9.81,"")))</f>
        <v/>
      </c>
      <c r="G247" s="28" t="str">
        <f>IF(A247=aux!$B$5,2*PI()/(981*B247)*J247,"")</f>
        <v/>
      </c>
      <c r="H247" s="28" t="str">
        <f>IF(OR(A247=aux!$B$6,A247=aux!$B$7,A247=aux!$B$8),(2*PI()/B247)^2/981*N247,"")</f>
        <v/>
      </c>
      <c r="I247" s="28" t="str">
        <f>IF(OR(A247=aux!$B$2,A247=aux!$B$3,A247=aux!$B$4),981*B247/(2*PI())*F247,"")</f>
        <v/>
      </c>
      <c r="J247" s="28" t="str">
        <f>IF(A247=aux!$B$5,100*$F$4*$C$4,"")</f>
        <v/>
      </c>
      <c r="K247" s="28" t="str">
        <f>IF(OR(A247=aux!$B$6,A247=aux!$B$7,A247=aux!$B$8),(2*PI()/B247)*N247,"")</f>
        <v/>
      </c>
      <c r="L247" s="28" t="str">
        <f>IF(OR(A247=aux!$B$2,A247=aux!$B$3,A247=aux!$B$4),981*(B247/(2*PI()))^2*F247,"")</f>
        <v/>
      </c>
      <c r="M247" s="28" t="str">
        <f>IF(A247=aux!$B$5,B247/(2*PI())*J247,"")</f>
        <v/>
      </c>
      <c r="N247" s="28" t="str">
        <f>IF(A247=aux!$B$6,100*$F$5*$C$5,IF(A247=aux!$B$7,100*$C$5*($F$5-($F$5-1)*(B247-$J$6)/($J$7-$J$6)),IF(A247=aux!$B$8,100*$C$5,"")))</f>
        <v/>
      </c>
      <c r="O247" s="26" t="str">
        <f t="shared" si="17"/>
        <v/>
      </c>
      <c r="P247" s="26" t="str">
        <f t="shared" si="18"/>
        <v/>
      </c>
      <c r="Q247" s="26" t="str">
        <f t="shared" si="19"/>
        <v/>
      </c>
    </row>
    <row r="248" spans="1:17" x14ac:dyDescent="0.25">
      <c r="A248" s="1" t="str">
        <f>IF(B248="","",IF(B248&lt;$J$2,aux!$B$2,IF(B248&lt;$J$3,aux!$B$3,IF(B248&lt;$J$4,aux!$B$4,IF(B248&lt;$J$5,aux!$B$5,IF(B248&lt;$J$6,aux!$B$6,IF(B248&lt;$J$7,aux!$B$7,aux!$B$8)))))))</f>
        <v/>
      </c>
      <c r="D248" s="2" t="str">
        <f t="shared" si="15"/>
        <v/>
      </c>
      <c r="E248" s="2" t="str">
        <f t="shared" si="16"/>
        <v/>
      </c>
      <c r="F248" s="28" t="str">
        <f>IF(A248=aux!$B$2,$C$3/9.81,IF(A248=aux!$B$3,$C$3*(1+($F$3-1)*(B248-$J$2)/($J$3-$J$2))/9.81,IF(A248=aux!$B$4,$F$3*$C$3/9.81,"")))</f>
        <v/>
      </c>
      <c r="G248" s="28" t="str">
        <f>IF(A248=aux!$B$5,2*PI()/(981*B248)*J248,"")</f>
        <v/>
      </c>
      <c r="H248" s="28" t="str">
        <f>IF(OR(A248=aux!$B$6,A248=aux!$B$7,A248=aux!$B$8),(2*PI()/B248)^2/981*N248,"")</f>
        <v/>
      </c>
      <c r="I248" s="28" t="str">
        <f>IF(OR(A248=aux!$B$2,A248=aux!$B$3,A248=aux!$B$4),981*B248/(2*PI())*F248,"")</f>
        <v/>
      </c>
      <c r="J248" s="28" t="str">
        <f>IF(A248=aux!$B$5,100*$F$4*$C$4,"")</f>
        <v/>
      </c>
      <c r="K248" s="28" t="str">
        <f>IF(OR(A248=aux!$B$6,A248=aux!$B$7,A248=aux!$B$8),(2*PI()/B248)*N248,"")</f>
        <v/>
      </c>
      <c r="L248" s="28" t="str">
        <f>IF(OR(A248=aux!$B$2,A248=aux!$B$3,A248=aux!$B$4),981*(B248/(2*PI()))^2*F248,"")</f>
        <v/>
      </c>
      <c r="M248" s="28" t="str">
        <f>IF(A248=aux!$B$5,B248/(2*PI())*J248,"")</f>
        <v/>
      </c>
      <c r="N248" s="28" t="str">
        <f>IF(A248=aux!$B$6,100*$F$5*$C$5,IF(A248=aux!$B$7,100*$C$5*($F$5-($F$5-1)*(B248-$J$6)/($J$7-$J$6)),IF(A248=aux!$B$8,100*$C$5,"")))</f>
        <v/>
      </c>
      <c r="O248" s="26" t="str">
        <f t="shared" si="17"/>
        <v/>
      </c>
      <c r="P248" s="26" t="str">
        <f t="shared" si="18"/>
        <v/>
      </c>
      <c r="Q248" s="26" t="str">
        <f t="shared" si="19"/>
        <v/>
      </c>
    </row>
    <row r="249" spans="1:17" x14ac:dyDescent="0.25">
      <c r="A249" s="1" t="str">
        <f>IF(B249="","",IF(B249&lt;$J$2,aux!$B$2,IF(B249&lt;$J$3,aux!$B$3,IF(B249&lt;$J$4,aux!$B$4,IF(B249&lt;$J$5,aux!$B$5,IF(B249&lt;$J$6,aux!$B$6,IF(B249&lt;$J$7,aux!$B$7,aux!$B$8)))))))</f>
        <v/>
      </c>
      <c r="D249" s="2" t="str">
        <f t="shared" si="15"/>
        <v/>
      </c>
      <c r="E249" s="2" t="str">
        <f t="shared" si="16"/>
        <v/>
      </c>
      <c r="F249" s="28" t="str">
        <f>IF(A249=aux!$B$2,$C$3/9.81,IF(A249=aux!$B$3,$C$3*(1+($F$3-1)*(B249-$J$2)/($J$3-$J$2))/9.81,IF(A249=aux!$B$4,$F$3*$C$3/9.81,"")))</f>
        <v/>
      </c>
      <c r="G249" s="28" t="str">
        <f>IF(A249=aux!$B$5,2*PI()/(981*B249)*J249,"")</f>
        <v/>
      </c>
      <c r="H249" s="28" t="str">
        <f>IF(OR(A249=aux!$B$6,A249=aux!$B$7,A249=aux!$B$8),(2*PI()/B249)^2/981*N249,"")</f>
        <v/>
      </c>
      <c r="I249" s="28" t="str">
        <f>IF(OR(A249=aux!$B$2,A249=aux!$B$3,A249=aux!$B$4),981*B249/(2*PI())*F249,"")</f>
        <v/>
      </c>
      <c r="J249" s="28" t="str">
        <f>IF(A249=aux!$B$5,100*$F$4*$C$4,"")</f>
        <v/>
      </c>
      <c r="K249" s="28" t="str">
        <f>IF(OR(A249=aux!$B$6,A249=aux!$B$7,A249=aux!$B$8),(2*PI()/B249)*N249,"")</f>
        <v/>
      </c>
      <c r="L249" s="28" t="str">
        <f>IF(OR(A249=aux!$B$2,A249=aux!$B$3,A249=aux!$B$4),981*(B249/(2*PI()))^2*F249,"")</f>
        <v/>
      </c>
      <c r="M249" s="28" t="str">
        <f>IF(A249=aux!$B$5,B249/(2*PI())*J249,"")</f>
        <v/>
      </c>
      <c r="N249" s="28" t="str">
        <f>IF(A249=aux!$B$6,100*$F$5*$C$5,IF(A249=aux!$B$7,100*$C$5*($F$5-($F$5-1)*(B249-$J$6)/($J$7-$J$6)),IF(A249=aux!$B$8,100*$C$5,"")))</f>
        <v/>
      </c>
      <c r="O249" s="26" t="str">
        <f t="shared" si="17"/>
        <v/>
      </c>
      <c r="P249" s="26" t="str">
        <f t="shared" si="18"/>
        <v/>
      </c>
      <c r="Q249" s="26" t="str">
        <f t="shared" si="19"/>
        <v/>
      </c>
    </row>
    <row r="250" spans="1:17" x14ac:dyDescent="0.25">
      <c r="A250" s="1" t="str">
        <f>IF(B250="","",IF(B250&lt;$J$2,aux!$B$2,IF(B250&lt;$J$3,aux!$B$3,IF(B250&lt;$J$4,aux!$B$4,IF(B250&lt;$J$5,aux!$B$5,IF(B250&lt;$J$6,aux!$B$6,IF(B250&lt;$J$7,aux!$B$7,aux!$B$8)))))))</f>
        <v/>
      </c>
      <c r="D250" s="2" t="str">
        <f t="shared" si="15"/>
        <v/>
      </c>
      <c r="E250" s="2" t="str">
        <f t="shared" si="16"/>
        <v/>
      </c>
      <c r="F250" s="28" t="str">
        <f>IF(A250=aux!$B$2,$C$3/9.81,IF(A250=aux!$B$3,$C$3*(1+($F$3-1)*(B250-$J$2)/($J$3-$J$2))/9.81,IF(A250=aux!$B$4,$F$3*$C$3/9.81,"")))</f>
        <v/>
      </c>
      <c r="G250" s="28" t="str">
        <f>IF(A250=aux!$B$5,2*PI()/(981*B250)*J250,"")</f>
        <v/>
      </c>
      <c r="H250" s="28" t="str">
        <f>IF(OR(A250=aux!$B$6,A250=aux!$B$7,A250=aux!$B$8),(2*PI()/B250)^2/981*N250,"")</f>
        <v/>
      </c>
      <c r="I250" s="28" t="str">
        <f>IF(OR(A250=aux!$B$2,A250=aux!$B$3,A250=aux!$B$4),981*B250/(2*PI())*F250,"")</f>
        <v/>
      </c>
      <c r="J250" s="28" t="str">
        <f>IF(A250=aux!$B$5,100*$F$4*$C$4,"")</f>
        <v/>
      </c>
      <c r="K250" s="28" t="str">
        <f>IF(OR(A250=aux!$B$6,A250=aux!$B$7,A250=aux!$B$8),(2*PI()/B250)*N250,"")</f>
        <v/>
      </c>
      <c r="L250" s="28" t="str">
        <f>IF(OR(A250=aux!$B$2,A250=aux!$B$3,A250=aux!$B$4),981*(B250/(2*PI()))^2*F250,"")</f>
        <v/>
      </c>
      <c r="M250" s="28" t="str">
        <f>IF(A250=aux!$B$5,B250/(2*PI())*J250,"")</f>
        <v/>
      </c>
      <c r="N250" s="28" t="str">
        <f>IF(A250=aux!$B$6,100*$F$5*$C$5,IF(A250=aux!$B$7,100*$C$5*($F$5-($F$5-1)*(B250-$J$6)/($J$7-$J$6)),IF(A250=aux!$B$8,100*$C$5,"")))</f>
        <v/>
      </c>
      <c r="O250" s="26" t="str">
        <f t="shared" si="17"/>
        <v/>
      </c>
      <c r="P250" s="26" t="str">
        <f t="shared" si="18"/>
        <v/>
      </c>
      <c r="Q250" s="26" t="str">
        <f t="shared" si="19"/>
        <v/>
      </c>
    </row>
    <row r="251" spans="1:17" x14ac:dyDescent="0.25">
      <c r="A251" s="1" t="str">
        <f>IF(B251="","",IF(B251&lt;$J$2,aux!$B$2,IF(B251&lt;$J$3,aux!$B$3,IF(B251&lt;$J$4,aux!$B$4,IF(B251&lt;$J$5,aux!$B$5,IF(B251&lt;$J$6,aux!$B$6,IF(B251&lt;$J$7,aux!$B$7,aux!$B$8)))))))</f>
        <v/>
      </c>
      <c r="D251" s="2" t="str">
        <f t="shared" si="15"/>
        <v/>
      </c>
      <c r="E251" s="2" t="str">
        <f t="shared" si="16"/>
        <v/>
      </c>
      <c r="F251" s="28" t="str">
        <f>IF(A251=aux!$B$2,$C$3/9.81,IF(A251=aux!$B$3,$C$3*(1+($F$3-1)*(B251-$J$2)/($J$3-$J$2))/9.81,IF(A251=aux!$B$4,$F$3*$C$3/9.81,"")))</f>
        <v/>
      </c>
      <c r="G251" s="28" t="str">
        <f>IF(A251=aux!$B$5,2*PI()/(981*B251)*J251,"")</f>
        <v/>
      </c>
      <c r="H251" s="28" t="str">
        <f>IF(OR(A251=aux!$B$6,A251=aux!$B$7,A251=aux!$B$8),(2*PI()/B251)^2/981*N251,"")</f>
        <v/>
      </c>
      <c r="I251" s="28" t="str">
        <f>IF(OR(A251=aux!$B$2,A251=aux!$B$3,A251=aux!$B$4),981*B251/(2*PI())*F251,"")</f>
        <v/>
      </c>
      <c r="J251" s="28" t="str">
        <f>IF(A251=aux!$B$5,100*$F$4*$C$4,"")</f>
        <v/>
      </c>
      <c r="K251" s="28" t="str">
        <f>IF(OR(A251=aux!$B$6,A251=aux!$B$7,A251=aux!$B$8),(2*PI()/B251)*N251,"")</f>
        <v/>
      </c>
      <c r="L251" s="28" t="str">
        <f>IF(OR(A251=aux!$B$2,A251=aux!$B$3,A251=aux!$B$4),981*(B251/(2*PI()))^2*F251,"")</f>
        <v/>
      </c>
      <c r="M251" s="28" t="str">
        <f>IF(A251=aux!$B$5,B251/(2*PI())*J251,"")</f>
        <v/>
      </c>
      <c r="N251" s="28" t="str">
        <f>IF(A251=aux!$B$6,100*$F$5*$C$5,IF(A251=aux!$B$7,100*$C$5*($F$5-($F$5-1)*(B251-$J$6)/($J$7-$J$6)),IF(A251=aux!$B$8,100*$C$5,"")))</f>
        <v/>
      </c>
      <c r="O251" s="26" t="str">
        <f t="shared" si="17"/>
        <v/>
      </c>
      <c r="P251" s="26" t="str">
        <f t="shared" si="18"/>
        <v/>
      </c>
      <c r="Q251" s="26" t="str">
        <f t="shared" si="19"/>
        <v/>
      </c>
    </row>
    <row r="252" spans="1:17" x14ac:dyDescent="0.25">
      <c r="A252" s="1" t="str">
        <f>IF(B252="","",IF(B252&lt;$J$2,aux!$B$2,IF(B252&lt;$J$3,aux!$B$3,IF(B252&lt;$J$4,aux!$B$4,IF(B252&lt;$J$5,aux!$B$5,IF(B252&lt;$J$6,aux!$B$6,IF(B252&lt;$J$7,aux!$B$7,aux!$B$8)))))))</f>
        <v/>
      </c>
      <c r="D252" s="2" t="str">
        <f t="shared" si="15"/>
        <v/>
      </c>
      <c r="E252" s="2" t="str">
        <f t="shared" si="16"/>
        <v/>
      </c>
      <c r="F252" s="28" t="str">
        <f>IF(A252=aux!$B$2,$C$3/9.81,IF(A252=aux!$B$3,$C$3*(1+($F$3-1)*(B252-$J$2)/($J$3-$J$2))/9.81,IF(A252=aux!$B$4,$F$3*$C$3/9.81,"")))</f>
        <v/>
      </c>
      <c r="G252" s="28" t="str">
        <f>IF(A252=aux!$B$5,2*PI()/(981*B252)*J252,"")</f>
        <v/>
      </c>
      <c r="H252" s="28" t="str">
        <f>IF(OR(A252=aux!$B$6,A252=aux!$B$7,A252=aux!$B$8),(2*PI()/B252)^2/981*N252,"")</f>
        <v/>
      </c>
      <c r="I252" s="28" t="str">
        <f>IF(OR(A252=aux!$B$2,A252=aux!$B$3,A252=aux!$B$4),981*B252/(2*PI())*F252,"")</f>
        <v/>
      </c>
      <c r="J252" s="28" t="str">
        <f>IF(A252=aux!$B$5,100*$F$4*$C$4,"")</f>
        <v/>
      </c>
      <c r="K252" s="28" t="str">
        <f>IF(OR(A252=aux!$B$6,A252=aux!$B$7,A252=aux!$B$8),(2*PI()/B252)*N252,"")</f>
        <v/>
      </c>
      <c r="L252" s="28" t="str">
        <f>IF(OR(A252=aux!$B$2,A252=aux!$B$3,A252=aux!$B$4),981*(B252/(2*PI()))^2*F252,"")</f>
        <v/>
      </c>
      <c r="M252" s="28" t="str">
        <f>IF(A252=aux!$B$5,B252/(2*PI())*J252,"")</f>
        <v/>
      </c>
      <c r="N252" s="28" t="str">
        <f>IF(A252=aux!$B$6,100*$F$5*$C$5,IF(A252=aux!$B$7,100*$C$5*($F$5-($F$5-1)*(B252-$J$6)/($J$7-$J$6)),IF(A252=aux!$B$8,100*$C$5,"")))</f>
        <v/>
      </c>
      <c r="O252" s="26" t="str">
        <f t="shared" si="17"/>
        <v/>
      </c>
      <c r="P252" s="26" t="str">
        <f t="shared" si="18"/>
        <v/>
      </c>
      <c r="Q252" s="26" t="str">
        <f t="shared" si="19"/>
        <v/>
      </c>
    </row>
    <row r="253" spans="1:17" x14ac:dyDescent="0.25">
      <c r="A253" s="1" t="str">
        <f>IF(B253="","",IF(B253&lt;$J$2,aux!$B$2,IF(B253&lt;$J$3,aux!$B$3,IF(B253&lt;$J$4,aux!$B$4,IF(B253&lt;$J$5,aux!$B$5,IF(B253&lt;$J$6,aux!$B$6,IF(B253&lt;$J$7,aux!$B$7,aux!$B$8)))))))</f>
        <v/>
      </c>
      <c r="D253" s="2" t="str">
        <f t="shared" si="15"/>
        <v/>
      </c>
      <c r="E253" s="2" t="str">
        <f t="shared" si="16"/>
        <v/>
      </c>
      <c r="F253" s="28" t="str">
        <f>IF(A253=aux!$B$2,$C$3/9.81,IF(A253=aux!$B$3,$C$3*(1+($F$3-1)*(B253-$J$2)/($J$3-$J$2))/9.81,IF(A253=aux!$B$4,$F$3*$C$3/9.81,"")))</f>
        <v/>
      </c>
      <c r="G253" s="28" t="str">
        <f>IF(A253=aux!$B$5,2*PI()/(981*B253)*J253,"")</f>
        <v/>
      </c>
      <c r="H253" s="28" t="str">
        <f>IF(OR(A253=aux!$B$6,A253=aux!$B$7,A253=aux!$B$8),(2*PI()/B253)^2/981*N253,"")</f>
        <v/>
      </c>
      <c r="I253" s="28" t="str">
        <f>IF(OR(A253=aux!$B$2,A253=aux!$B$3,A253=aux!$B$4),981*B253/(2*PI())*F253,"")</f>
        <v/>
      </c>
      <c r="J253" s="28" t="str">
        <f>IF(A253=aux!$B$5,100*$F$4*$C$4,"")</f>
        <v/>
      </c>
      <c r="K253" s="28" t="str">
        <f>IF(OR(A253=aux!$B$6,A253=aux!$B$7,A253=aux!$B$8),(2*PI()/B253)*N253,"")</f>
        <v/>
      </c>
      <c r="L253" s="28" t="str">
        <f>IF(OR(A253=aux!$B$2,A253=aux!$B$3,A253=aux!$B$4),981*(B253/(2*PI()))^2*F253,"")</f>
        <v/>
      </c>
      <c r="M253" s="28" t="str">
        <f>IF(A253=aux!$B$5,B253/(2*PI())*J253,"")</f>
        <v/>
      </c>
      <c r="N253" s="28" t="str">
        <f>IF(A253=aux!$B$6,100*$F$5*$C$5,IF(A253=aux!$B$7,100*$C$5*($F$5-($F$5-1)*(B253-$J$6)/($J$7-$J$6)),IF(A253=aux!$B$8,100*$C$5,"")))</f>
        <v/>
      </c>
      <c r="O253" s="26" t="str">
        <f t="shared" si="17"/>
        <v/>
      </c>
      <c r="P253" s="26" t="str">
        <f t="shared" si="18"/>
        <v/>
      </c>
      <c r="Q253" s="26" t="str">
        <f t="shared" si="19"/>
        <v/>
      </c>
    </row>
    <row r="254" spans="1:17" x14ac:dyDescent="0.25">
      <c r="A254" s="1" t="str">
        <f>IF(B254="","",IF(B254&lt;$J$2,aux!$B$2,IF(B254&lt;$J$3,aux!$B$3,IF(B254&lt;$J$4,aux!$B$4,IF(B254&lt;$J$5,aux!$B$5,IF(B254&lt;$J$6,aux!$B$6,IF(B254&lt;$J$7,aux!$B$7,aux!$B$8)))))))</f>
        <v/>
      </c>
      <c r="D254" s="2" t="str">
        <f t="shared" si="15"/>
        <v/>
      </c>
      <c r="E254" s="2" t="str">
        <f t="shared" si="16"/>
        <v/>
      </c>
      <c r="F254" s="28" t="str">
        <f>IF(A254=aux!$B$2,$C$3/9.81,IF(A254=aux!$B$3,$C$3*(1+($F$3-1)*(B254-$J$2)/($J$3-$J$2))/9.81,IF(A254=aux!$B$4,$F$3*$C$3/9.81,"")))</f>
        <v/>
      </c>
      <c r="G254" s="28" t="str">
        <f>IF(A254=aux!$B$5,2*PI()/(981*B254)*J254,"")</f>
        <v/>
      </c>
      <c r="H254" s="28" t="str">
        <f>IF(OR(A254=aux!$B$6,A254=aux!$B$7,A254=aux!$B$8),(2*PI()/B254)^2/981*N254,"")</f>
        <v/>
      </c>
      <c r="I254" s="28" t="str">
        <f>IF(OR(A254=aux!$B$2,A254=aux!$B$3,A254=aux!$B$4),981*B254/(2*PI())*F254,"")</f>
        <v/>
      </c>
      <c r="J254" s="28" t="str">
        <f>IF(A254=aux!$B$5,100*$F$4*$C$4,"")</f>
        <v/>
      </c>
      <c r="K254" s="28" t="str">
        <f>IF(OR(A254=aux!$B$6,A254=aux!$B$7,A254=aux!$B$8),(2*PI()/B254)*N254,"")</f>
        <v/>
      </c>
      <c r="L254" s="28" t="str">
        <f>IF(OR(A254=aux!$B$2,A254=aux!$B$3,A254=aux!$B$4),981*(B254/(2*PI()))^2*F254,"")</f>
        <v/>
      </c>
      <c r="M254" s="28" t="str">
        <f>IF(A254=aux!$B$5,B254/(2*PI())*J254,"")</f>
        <v/>
      </c>
      <c r="N254" s="28" t="str">
        <f>IF(A254=aux!$B$6,100*$F$5*$C$5,IF(A254=aux!$B$7,100*$C$5*($F$5-($F$5-1)*(B254-$J$6)/($J$7-$J$6)),IF(A254=aux!$B$8,100*$C$5,"")))</f>
        <v/>
      </c>
      <c r="O254" s="26" t="str">
        <f t="shared" si="17"/>
        <v/>
      </c>
      <c r="P254" s="26" t="str">
        <f t="shared" si="18"/>
        <v/>
      </c>
      <c r="Q254" s="26" t="str">
        <f t="shared" si="19"/>
        <v/>
      </c>
    </row>
    <row r="255" spans="1:17" x14ac:dyDescent="0.25">
      <c r="A255" s="1" t="str">
        <f>IF(B255="","",IF(B255&lt;$J$2,aux!$B$2,IF(B255&lt;$J$3,aux!$B$3,IF(B255&lt;$J$4,aux!$B$4,IF(B255&lt;$J$5,aux!$B$5,IF(B255&lt;$J$6,aux!$B$6,IF(B255&lt;$J$7,aux!$B$7,aux!$B$8)))))))</f>
        <v/>
      </c>
      <c r="D255" s="2" t="str">
        <f t="shared" si="15"/>
        <v/>
      </c>
      <c r="E255" s="2" t="str">
        <f t="shared" si="16"/>
        <v/>
      </c>
      <c r="F255" s="28" t="str">
        <f>IF(A255=aux!$B$2,$C$3/9.81,IF(A255=aux!$B$3,$C$3*(1+($F$3-1)*(B255-$J$2)/($J$3-$J$2))/9.81,IF(A255=aux!$B$4,$F$3*$C$3/9.81,"")))</f>
        <v/>
      </c>
      <c r="G255" s="28" t="str">
        <f>IF(A255=aux!$B$5,2*PI()/(981*B255)*J255,"")</f>
        <v/>
      </c>
      <c r="H255" s="28" t="str">
        <f>IF(OR(A255=aux!$B$6,A255=aux!$B$7,A255=aux!$B$8),(2*PI()/B255)^2/981*N255,"")</f>
        <v/>
      </c>
      <c r="I255" s="28" t="str">
        <f>IF(OR(A255=aux!$B$2,A255=aux!$B$3,A255=aux!$B$4),981*B255/(2*PI())*F255,"")</f>
        <v/>
      </c>
      <c r="J255" s="28" t="str">
        <f>IF(A255=aux!$B$5,100*$F$4*$C$4,"")</f>
        <v/>
      </c>
      <c r="K255" s="28" t="str">
        <f>IF(OR(A255=aux!$B$6,A255=aux!$B$7,A255=aux!$B$8),(2*PI()/B255)*N255,"")</f>
        <v/>
      </c>
      <c r="L255" s="28" t="str">
        <f>IF(OR(A255=aux!$B$2,A255=aux!$B$3,A255=aux!$B$4),981*(B255/(2*PI()))^2*F255,"")</f>
        <v/>
      </c>
      <c r="M255" s="28" t="str">
        <f>IF(A255=aux!$B$5,B255/(2*PI())*J255,"")</f>
        <v/>
      </c>
      <c r="N255" s="28" t="str">
        <f>IF(A255=aux!$B$6,100*$F$5*$C$5,IF(A255=aux!$B$7,100*$C$5*($F$5-($F$5-1)*(B255-$J$6)/($J$7-$J$6)),IF(A255=aux!$B$8,100*$C$5,"")))</f>
        <v/>
      </c>
      <c r="O255" s="26" t="str">
        <f t="shared" si="17"/>
        <v/>
      </c>
      <c r="P255" s="26" t="str">
        <f t="shared" si="18"/>
        <v/>
      </c>
      <c r="Q255" s="26" t="str">
        <f t="shared" si="19"/>
        <v/>
      </c>
    </row>
    <row r="256" spans="1:17" x14ac:dyDescent="0.25">
      <c r="A256" s="1" t="str">
        <f>IF(B256="","",IF(B256&lt;$J$2,aux!$B$2,IF(B256&lt;$J$3,aux!$B$3,IF(B256&lt;$J$4,aux!$B$4,IF(B256&lt;$J$5,aux!$B$5,IF(B256&lt;$J$6,aux!$B$6,IF(B256&lt;$J$7,aux!$B$7,aux!$B$8)))))))</f>
        <v/>
      </c>
      <c r="D256" s="2" t="str">
        <f t="shared" si="15"/>
        <v/>
      </c>
      <c r="E256" s="2" t="str">
        <f t="shared" si="16"/>
        <v/>
      </c>
      <c r="F256" s="28" t="str">
        <f>IF(A256=aux!$B$2,$C$3/9.81,IF(A256=aux!$B$3,$C$3*(1+($F$3-1)*(B256-$J$2)/($J$3-$J$2))/9.81,IF(A256=aux!$B$4,$F$3*$C$3/9.81,"")))</f>
        <v/>
      </c>
      <c r="G256" s="28" t="str">
        <f>IF(A256=aux!$B$5,2*PI()/(981*B256)*J256,"")</f>
        <v/>
      </c>
      <c r="H256" s="28" t="str">
        <f>IF(OR(A256=aux!$B$6,A256=aux!$B$7,A256=aux!$B$8),(2*PI()/B256)^2/981*N256,"")</f>
        <v/>
      </c>
      <c r="I256" s="28" t="str">
        <f>IF(OR(A256=aux!$B$2,A256=aux!$B$3,A256=aux!$B$4),981*B256/(2*PI())*F256,"")</f>
        <v/>
      </c>
      <c r="J256" s="28" t="str">
        <f>IF(A256=aux!$B$5,100*$F$4*$C$4,"")</f>
        <v/>
      </c>
      <c r="K256" s="28" t="str">
        <f>IF(OR(A256=aux!$B$6,A256=aux!$B$7,A256=aux!$B$8),(2*PI()/B256)*N256,"")</f>
        <v/>
      </c>
      <c r="L256" s="28" t="str">
        <f>IF(OR(A256=aux!$B$2,A256=aux!$B$3,A256=aux!$B$4),981*(B256/(2*PI()))^2*F256,"")</f>
        <v/>
      </c>
      <c r="M256" s="28" t="str">
        <f>IF(A256=aux!$B$5,B256/(2*PI())*J256,"")</f>
        <v/>
      </c>
      <c r="N256" s="28" t="str">
        <f>IF(A256=aux!$B$6,100*$F$5*$C$5,IF(A256=aux!$B$7,100*$C$5*($F$5-($F$5-1)*(B256-$J$6)/($J$7-$J$6)),IF(A256=aux!$B$8,100*$C$5,"")))</f>
        <v/>
      </c>
      <c r="O256" s="26" t="str">
        <f t="shared" si="17"/>
        <v/>
      </c>
      <c r="P256" s="26" t="str">
        <f t="shared" si="18"/>
        <v/>
      </c>
      <c r="Q256" s="26" t="str">
        <f t="shared" si="19"/>
        <v/>
      </c>
    </row>
    <row r="257" spans="1:17" x14ac:dyDescent="0.25">
      <c r="A257" s="1" t="str">
        <f>IF(B257="","",IF(B257&lt;$J$2,aux!$B$2,IF(B257&lt;$J$3,aux!$B$3,IF(B257&lt;$J$4,aux!$B$4,IF(B257&lt;$J$5,aux!$B$5,IF(B257&lt;$J$6,aux!$B$6,IF(B257&lt;$J$7,aux!$B$7,aux!$B$8)))))))</f>
        <v/>
      </c>
      <c r="D257" s="2" t="str">
        <f t="shared" si="15"/>
        <v/>
      </c>
      <c r="E257" s="2" t="str">
        <f t="shared" si="16"/>
        <v/>
      </c>
      <c r="F257" s="28" t="str">
        <f>IF(A257=aux!$B$2,$C$3/9.81,IF(A257=aux!$B$3,$C$3*(1+($F$3-1)*(B257-$J$2)/($J$3-$J$2))/9.81,IF(A257=aux!$B$4,$F$3*$C$3/9.81,"")))</f>
        <v/>
      </c>
      <c r="G257" s="28" t="str">
        <f>IF(A257=aux!$B$5,2*PI()/(981*B257)*J257,"")</f>
        <v/>
      </c>
      <c r="H257" s="28" t="str">
        <f>IF(OR(A257=aux!$B$6,A257=aux!$B$7,A257=aux!$B$8),(2*PI()/B257)^2/981*N257,"")</f>
        <v/>
      </c>
      <c r="I257" s="28" t="str">
        <f>IF(OR(A257=aux!$B$2,A257=aux!$B$3,A257=aux!$B$4),981*B257/(2*PI())*F257,"")</f>
        <v/>
      </c>
      <c r="J257" s="28" t="str">
        <f>IF(A257=aux!$B$5,100*$F$4*$C$4,"")</f>
        <v/>
      </c>
      <c r="K257" s="28" t="str">
        <f>IF(OR(A257=aux!$B$6,A257=aux!$B$7,A257=aux!$B$8),(2*PI()/B257)*N257,"")</f>
        <v/>
      </c>
      <c r="L257" s="28" t="str">
        <f>IF(OR(A257=aux!$B$2,A257=aux!$B$3,A257=aux!$B$4),981*(B257/(2*PI()))^2*F257,"")</f>
        <v/>
      </c>
      <c r="M257" s="28" t="str">
        <f>IF(A257=aux!$B$5,B257/(2*PI())*J257,"")</f>
        <v/>
      </c>
      <c r="N257" s="28" t="str">
        <f>IF(A257=aux!$B$6,100*$F$5*$C$5,IF(A257=aux!$B$7,100*$C$5*($F$5-($F$5-1)*(B257-$J$6)/($J$7-$J$6)),IF(A257=aux!$B$8,100*$C$5,"")))</f>
        <v/>
      </c>
      <c r="O257" s="26" t="str">
        <f t="shared" si="17"/>
        <v/>
      </c>
      <c r="P257" s="26" t="str">
        <f t="shared" si="18"/>
        <v/>
      </c>
      <c r="Q257" s="26" t="str">
        <f t="shared" si="19"/>
        <v/>
      </c>
    </row>
    <row r="258" spans="1:17" x14ac:dyDescent="0.25">
      <c r="A258" s="1" t="str">
        <f>IF(B258="","",IF(B258&lt;$J$2,aux!$B$2,IF(B258&lt;$J$3,aux!$B$3,IF(B258&lt;$J$4,aux!$B$4,IF(B258&lt;$J$5,aux!$B$5,IF(B258&lt;$J$6,aux!$B$6,IF(B258&lt;$J$7,aux!$B$7,aux!$B$8)))))))</f>
        <v/>
      </c>
      <c r="D258" s="2" t="str">
        <f t="shared" si="15"/>
        <v/>
      </c>
      <c r="E258" s="2" t="str">
        <f t="shared" si="16"/>
        <v/>
      </c>
      <c r="F258" s="28" t="str">
        <f>IF(A258=aux!$B$2,$C$3/9.81,IF(A258=aux!$B$3,$C$3*(1+($F$3-1)*(B258-$J$2)/($J$3-$J$2))/9.81,IF(A258=aux!$B$4,$F$3*$C$3/9.81,"")))</f>
        <v/>
      </c>
      <c r="G258" s="28" t="str">
        <f>IF(A258=aux!$B$5,2*PI()/(981*B258)*J258,"")</f>
        <v/>
      </c>
      <c r="H258" s="28" t="str">
        <f>IF(OR(A258=aux!$B$6,A258=aux!$B$7,A258=aux!$B$8),(2*PI()/B258)^2/981*N258,"")</f>
        <v/>
      </c>
      <c r="I258" s="28" t="str">
        <f>IF(OR(A258=aux!$B$2,A258=aux!$B$3,A258=aux!$B$4),981*B258/(2*PI())*F258,"")</f>
        <v/>
      </c>
      <c r="J258" s="28" t="str">
        <f>IF(A258=aux!$B$5,100*$F$4*$C$4,"")</f>
        <v/>
      </c>
      <c r="K258" s="28" t="str">
        <f>IF(OR(A258=aux!$B$6,A258=aux!$B$7,A258=aux!$B$8),(2*PI()/B258)*N258,"")</f>
        <v/>
      </c>
      <c r="L258" s="28" t="str">
        <f>IF(OR(A258=aux!$B$2,A258=aux!$B$3,A258=aux!$B$4),981*(B258/(2*PI()))^2*F258,"")</f>
        <v/>
      </c>
      <c r="M258" s="28" t="str">
        <f>IF(A258=aux!$B$5,B258/(2*PI())*J258,"")</f>
        <v/>
      </c>
      <c r="N258" s="28" t="str">
        <f>IF(A258=aux!$B$6,100*$F$5*$C$5,IF(A258=aux!$B$7,100*$C$5*($F$5-($F$5-1)*(B258-$J$6)/($J$7-$J$6)),IF(A258=aux!$B$8,100*$C$5,"")))</f>
        <v/>
      </c>
      <c r="O258" s="26" t="str">
        <f t="shared" si="17"/>
        <v/>
      </c>
      <c r="P258" s="26" t="str">
        <f t="shared" si="18"/>
        <v/>
      </c>
      <c r="Q258" s="26" t="str">
        <f t="shared" si="19"/>
        <v/>
      </c>
    </row>
    <row r="259" spans="1:17" x14ac:dyDescent="0.25">
      <c r="A259" s="1" t="str">
        <f>IF(B259="","",IF(B259&lt;$J$2,aux!$B$2,IF(B259&lt;$J$3,aux!$B$3,IF(B259&lt;$J$4,aux!$B$4,IF(B259&lt;$J$5,aux!$B$5,IF(B259&lt;$J$6,aux!$B$6,IF(B259&lt;$J$7,aux!$B$7,aux!$B$8)))))))</f>
        <v/>
      </c>
      <c r="D259" s="2" t="str">
        <f t="shared" si="15"/>
        <v/>
      </c>
      <c r="E259" s="2" t="str">
        <f t="shared" si="16"/>
        <v/>
      </c>
      <c r="F259" s="28" t="str">
        <f>IF(A259=aux!$B$2,$C$3/9.81,IF(A259=aux!$B$3,$C$3*(1+($F$3-1)*(B259-$J$2)/($J$3-$J$2))/9.81,IF(A259=aux!$B$4,$F$3*$C$3/9.81,"")))</f>
        <v/>
      </c>
      <c r="G259" s="28" t="str">
        <f>IF(A259=aux!$B$5,2*PI()/(981*B259)*J259,"")</f>
        <v/>
      </c>
      <c r="H259" s="28" t="str">
        <f>IF(OR(A259=aux!$B$6,A259=aux!$B$7,A259=aux!$B$8),(2*PI()/B259)^2/981*N259,"")</f>
        <v/>
      </c>
      <c r="I259" s="28" t="str">
        <f>IF(OR(A259=aux!$B$2,A259=aux!$B$3,A259=aux!$B$4),981*B259/(2*PI())*F259,"")</f>
        <v/>
      </c>
      <c r="J259" s="28" t="str">
        <f>IF(A259=aux!$B$5,100*$F$4*$C$4,"")</f>
        <v/>
      </c>
      <c r="K259" s="28" t="str">
        <f>IF(OR(A259=aux!$B$6,A259=aux!$B$7,A259=aux!$B$8),(2*PI()/B259)*N259,"")</f>
        <v/>
      </c>
      <c r="L259" s="28" t="str">
        <f>IF(OR(A259=aux!$B$2,A259=aux!$B$3,A259=aux!$B$4),981*(B259/(2*PI()))^2*F259,"")</f>
        <v/>
      </c>
      <c r="M259" s="28" t="str">
        <f>IF(A259=aux!$B$5,B259/(2*PI())*J259,"")</f>
        <v/>
      </c>
      <c r="N259" s="28" t="str">
        <f>IF(A259=aux!$B$6,100*$F$5*$C$5,IF(A259=aux!$B$7,100*$C$5*($F$5-($F$5-1)*(B259-$J$6)/($J$7-$J$6)),IF(A259=aux!$B$8,100*$C$5,"")))</f>
        <v/>
      </c>
      <c r="O259" s="26" t="str">
        <f t="shared" si="17"/>
        <v/>
      </c>
      <c r="P259" s="26" t="str">
        <f t="shared" si="18"/>
        <v/>
      </c>
      <c r="Q259" s="26" t="str">
        <f t="shared" si="19"/>
        <v/>
      </c>
    </row>
    <row r="260" spans="1:17" x14ac:dyDescent="0.25">
      <c r="A260" s="1" t="str">
        <f>IF(B260="","",IF(B260&lt;$J$2,aux!$B$2,IF(B260&lt;$J$3,aux!$B$3,IF(B260&lt;$J$4,aux!$B$4,IF(B260&lt;$J$5,aux!$B$5,IF(B260&lt;$J$6,aux!$B$6,IF(B260&lt;$J$7,aux!$B$7,aux!$B$8)))))))</f>
        <v/>
      </c>
      <c r="D260" s="2" t="str">
        <f t="shared" si="15"/>
        <v/>
      </c>
      <c r="E260" s="2" t="str">
        <f t="shared" si="16"/>
        <v/>
      </c>
      <c r="F260" s="28" t="str">
        <f>IF(A260=aux!$B$2,$C$3/9.81,IF(A260=aux!$B$3,$C$3*(1+($F$3-1)*(B260-$J$2)/($J$3-$J$2))/9.81,IF(A260=aux!$B$4,$F$3*$C$3/9.81,"")))</f>
        <v/>
      </c>
      <c r="G260" s="28" t="str">
        <f>IF(A260=aux!$B$5,2*PI()/(981*B260)*J260,"")</f>
        <v/>
      </c>
      <c r="H260" s="28" t="str">
        <f>IF(OR(A260=aux!$B$6,A260=aux!$B$7,A260=aux!$B$8),(2*PI()/B260)^2/981*N260,"")</f>
        <v/>
      </c>
      <c r="I260" s="28" t="str">
        <f>IF(OR(A260=aux!$B$2,A260=aux!$B$3,A260=aux!$B$4),981*B260/(2*PI())*F260,"")</f>
        <v/>
      </c>
      <c r="J260" s="28" t="str">
        <f>IF(A260=aux!$B$5,100*$F$4*$C$4,"")</f>
        <v/>
      </c>
      <c r="K260" s="28" t="str">
        <f>IF(OR(A260=aux!$B$6,A260=aux!$B$7,A260=aux!$B$8),(2*PI()/B260)*N260,"")</f>
        <v/>
      </c>
      <c r="L260" s="28" t="str">
        <f>IF(OR(A260=aux!$B$2,A260=aux!$B$3,A260=aux!$B$4),981*(B260/(2*PI()))^2*F260,"")</f>
        <v/>
      </c>
      <c r="M260" s="28" t="str">
        <f>IF(A260=aux!$B$5,B260/(2*PI())*J260,"")</f>
        <v/>
      </c>
      <c r="N260" s="28" t="str">
        <f>IF(A260=aux!$B$6,100*$F$5*$C$5,IF(A260=aux!$B$7,100*$C$5*($F$5-($F$5-1)*(B260-$J$6)/($J$7-$J$6)),IF(A260=aux!$B$8,100*$C$5,"")))</f>
        <v/>
      </c>
      <c r="O260" s="26" t="str">
        <f t="shared" si="17"/>
        <v/>
      </c>
      <c r="P260" s="26" t="str">
        <f t="shared" si="18"/>
        <v/>
      </c>
      <c r="Q260" s="26" t="str">
        <f t="shared" si="19"/>
        <v/>
      </c>
    </row>
    <row r="261" spans="1:17" x14ac:dyDescent="0.25">
      <c r="A261" s="1" t="str">
        <f>IF(B261="","",IF(B261&lt;$J$2,aux!$B$2,IF(B261&lt;$J$3,aux!$B$3,IF(B261&lt;$J$4,aux!$B$4,IF(B261&lt;$J$5,aux!$B$5,IF(B261&lt;$J$6,aux!$B$6,IF(B261&lt;$J$7,aux!$B$7,aux!$B$8)))))))</f>
        <v/>
      </c>
      <c r="D261" s="2" t="str">
        <f t="shared" si="15"/>
        <v/>
      </c>
      <c r="E261" s="2" t="str">
        <f t="shared" si="16"/>
        <v/>
      </c>
      <c r="F261" s="28" t="str">
        <f>IF(A261=aux!$B$2,$C$3/9.81,IF(A261=aux!$B$3,$C$3*(1+($F$3-1)*(B261-$J$2)/($J$3-$J$2))/9.81,IF(A261=aux!$B$4,$F$3*$C$3/9.81,"")))</f>
        <v/>
      </c>
      <c r="G261" s="28" t="str">
        <f>IF(A261=aux!$B$5,2*PI()/(981*B261)*J261,"")</f>
        <v/>
      </c>
      <c r="H261" s="28" t="str">
        <f>IF(OR(A261=aux!$B$6,A261=aux!$B$7,A261=aux!$B$8),(2*PI()/B261)^2/981*N261,"")</f>
        <v/>
      </c>
      <c r="I261" s="28" t="str">
        <f>IF(OR(A261=aux!$B$2,A261=aux!$B$3,A261=aux!$B$4),981*B261/(2*PI())*F261,"")</f>
        <v/>
      </c>
      <c r="J261" s="28" t="str">
        <f>IF(A261=aux!$B$5,100*$F$4*$C$4,"")</f>
        <v/>
      </c>
      <c r="K261" s="28" t="str">
        <f>IF(OR(A261=aux!$B$6,A261=aux!$B$7,A261=aux!$B$8),(2*PI()/B261)*N261,"")</f>
        <v/>
      </c>
      <c r="L261" s="28" t="str">
        <f>IF(OR(A261=aux!$B$2,A261=aux!$B$3,A261=aux!$B$4),981*(B261/(2*PI()))^2*F261,"")</f>
        <v/>
      </c>
      <c r="M261" s="28" t="str">
        <f>IF(A261=aux!$B$5,B261/(2*PI())*J261,"")</f>
        <v/>
      </c>
      <c r="N261" s="28" t="str">
        <f>IF(A261=aux!$B$6,100*$F$5*$C$5,IF(A261=aux!$B$7,100*$C$5*($F$5-($F$5-1)*(B261-$J$6)/($J$7-$J$6)),IF(A261=aux!$B$8,100*$C$5,"")))</f>
        <v/>
      </c>
      <c r="O261" s="26" t="str">
        <f t="shared" si="17"/>
        <v/>
      </c>
      <c r="P261" s="26" t="str">
        <f t="shared" si="18"/>
        <v/>
      </c>
      <c r="Q261" s="26" t="str">
        <f t="shared" si="19"/>
        <v/>
      </c>
    </row>
    <row r="262" spans="1:17" x14ac:dyDescent="0.25">
      <c r="A262" s="1" t="str">
        <f>IF(B262="","",IF(B262&lt;$J$2,aux!$B$2,IF(B262&lt;$J$3,aux!$B$3,IF(B262&lt;$J$4,aux!$B$4,IF(B262&lt;$J$5,aux!$B$5,IF(B262&lt;$J$6,aux!$B$6,IF(B262&lt;$J$7,aux!$B$7,aux!$B$8)))))))</f>
        <v/>
      </c>
      <c r="D262" s="2" t="str">
        <f t="shared" si="15"/>
        <v/>
      </c>
      <c r="E262" s="2" t="str">
        <f t="shared" si="16"/>
        <v/>
      </c>
      <c r="F262" s="28" t="str">
        <f>IF(A262=aux!$B$2,$C$3/9.81,IF(A262=aux!$B$3,$C$3*(1+($F$3-1)*(B262-$J$2)/($J$3-$J$2))/9.81,IF(A262=aux!$B$4,$F$3*$C$3/9.81,"")))</f>
        <v/>
      </c>
      <c r="G262" s="28" t="str">
        <f>IF(A262=aux!$B$5,2*PI()/(981*B262)*J262,"")</f>
        <v/>
      </c>
      <c r="H262" s="28" t="str">
        <f>IF(OR(A262=aux!$B$6,A262=aux!$B$7,A262=aux!$B$8),(2*PI()/B262)^2/981*N262,"")</f>
        <v/>
      </c>
      <c r="I262" s="28" t="str">
        <f>IF(OR(A262=aux!$B$2,A262=aux!$B$3,A262=aux!$B$4),981*B262/(2*PI())*F262,"")</f>
        <v/>
      </c>
      <c r="J262" s="28" t="str">
        <f>IF(A262=aux!$B$5,100*$F$4*$C$4,"")</f>
        <v/>
      </c>
      <c r="K262" s="28" t="str">
        <f>IF(OR(A262=aux!$B$6,A262=aux!$B$7,A262=aux!$B$8),(2*PI()/B262)*N262,"")</f>
        <v/>
      </c>
      <c r="L262" s="28" t="str">
        <f>IF(OR(A262=aux!$B$2,A262=aux!$B$3,A262=aux!$B$4),981*(B262/(2*PI()))^2*F262,"")</f>
        <v/>
      </c>
      <c r="M262" s="28" t="str">
        <f>IF(A262=aux!$B$5,B262/(2*PI())*J262,"")</f>
        <v/>
      </c>
      <c r="N262" s="28" t="str">
        <f>IF(A262=aux!$B$6,100*$F$5*$C$5,IF(A262=aux!$B$7,100*$C$5*($F$5-($F$5-1)*(B262-$J$6)/($J$7-$J$6)),IF(A262=aux!$B$8,100*$C$5,"")))</f>
        <v/>
      </c>
      <c r="O262" s="26" t="str">
        <f t="shared" si="17"/>
        <v/>
      </c>
      <c r="P262" s="26" t="str">
        <f t="shared" si="18"/>
        <v/>
      </c>
      <c r="Q262" s="26" t="str">
        <f t="shared" si="19"/>
        <v/>
      </c>
    </row>
    <row r="263" spans="1:17" x14ac:dyDescent="0.25">
      <c r="A263" s="1" t="str">
        <f>IF(B263="","",IF(B263&lt;$J$2,aux!$B$2,IF(B263&lt;$J$3,aux!$B$3,IF(B263&lt;$J$4,aux!$B$4,IF(B263&lt;$J$5,aux!$B$5,IF(B263&lt;$J$6,aux!$B$6,IF(B263&lt;$J$7,aux!$B$7,aux!$B$8)))))))</f>
        <v/>
      </c>
      <c r="D263" s="2" t="str">
        <f t="shared" si="15"/>
        <v/>
      </c>
      <c r="E263" s="2" t="str">
        <f t="shared" si="16"/>
        <v/>
      </c>
      <c r="F263" s="28" t="str">
        <f>IF(A263=aux!$B$2,$C$3/9.81,IF(A263=aux!$B$3,$C$3*(1+($F$3-1)*(B263-$J$2)/($J$3-$J$2))/9.81,IF(A263=aux!$B$4,$F$3*$C$3/9.81,"")))</f>
        <v/>
      </c>
      <c r="G263" s="28" t="str">
        <f>IF(A263=aux!$B$5,2*PI()/(981*B263)*J263,"")</f>
        <v/>
      </c>
      <c r="H263" s="28" t="str">
        <f>IF(OR(A263=aux!$B$6,A263=aux!$B$7,A263=aux!$B$8),(2*PI()/B263)^2/981*N263,"")</f>
        <v/>
      </c>
      <c r="I263" s="28" t="str">
        <f>IF(OR(A263=aux!$B$2,A263=aux!$B$3,A263=aux!$B$4),981*B263/(2*PI())*F263,"")</f>
        <v/>
      </c>
      <c r="J263" s="28" t="str">
        <f>IF(A263=aux!$B$5,100*$F$4*$C$4,"")</f>
        <v/>
      </c>
      <c r="K263" s="28" t="str">
        <f>IF(OR(A263=aux!$B$6,A263=aux!$B$7,A263=aux!$B$8),(2*PI()/B263)*N263,"")</f>
        <v/>
      </c>
      <c r="L263" s="28" t="str">
        <f>IF(OR(A263=aux!$B$2,A263=aux!$B$3,A263=aux!$B$4),981*(B263/(2*PI()))^2*F263,"")</f>
        <v/>
      </c>
      <c r="M263" s="28" t="str">
        <f>IF(A263=aux!$B$5,B263/(2*PI())*J263,"")</f>
        <v/>
      </c>
      <c r="N263" s="28" t="str">
        <f>IF(A263=aux!$B$6,100*$F$5*$C$5,IF(A263=aux!$B$7,100*$C$5*($F$5-($F$5-1)*(B263-$J$6)/($J$7-$J$6)),IF(A263=aux!$B$8,100*$C$5,"")))</f>
        <v/>
      </c>
      <c r="O263" s="26" t="str">
        <f t="shared" si="17"/>
        <v/>
      </c>
      <c r="P263" s="26" t="str">
        <f t="shared" si="18"/>
        <v/>
      </c>
      <c r="Q263" s="26" t="str">
        <f t="shared" si="19"/>
        <v/>
      </c>
    </row>
    <row r="264" spans="1:17" x14ac:dyDescent="0.25">
      <c r="A264" s="1" t="str">
        <f>IF(B264="","",IF(B264&lt;$J$2,aux!$B$2,IF(B264&lt;$J$3,aux!$B$3,IF(B264&lt;$J$4,aux!$B$4,IF(B264&lt;$J$5,aux!$B$5,IF(B264&lt;$J$6,aux!$B$6,IF(B264&lt;$J$7,aux!$B$7,aux!$B$8)))))))</f>
        <v/>
      </c>
      <c r="D264" s="2" t="str">
        <f t="shared" si="15"/>
        <v/>
      </c>
      <c r="E264" s="2" t="str">
        <f t="shared" si="16"/>
        <v/>
      </c>
      <c r="F264" s="28" t="str">
        <f>IF(A264=aux!$B$2,$C$3/9.81,IF(A264=aux!$B$3,$C$3*(1+($F$3-1)*(B264-$J$2)/($J$3-$J$2))/9.81,IF(A264=aux!$B$4,$F$3*$C$3/9.81,"")))</f>
        <v/>
      </c>
      <c r="G264" s="28" t="str">
        <f>IF(A264=aux!$B$5,2*PI()/(981*B264)*J264,"")</f>
        <v/>
      </c>
      <c r="H264" s="28" t="str">
        <f>IF(OR(A264=aux!$B$6,A264=aux!$B$7,A264=aux!$B$8),(2*PI()/B264)^2/981*N264,"")</f>
        <v/>
      </c>
      <c r="I264" s="28" t="str">
        <f>IF(OR(A264=aux!$B$2,A264=aux!$B$3,A264=aux!$B$4),981*B264/(2*PI())*F264,"")</f>
        <v/>
      </c>
      <c r="J264" s="28" t="str">
        <f>IF(A264=aux!$B$5,100*$F$4*$C$4,"")</f>
        <v/>
      </c>
      <c r="K264" s="28" t="str">
        <f>IF(OR(A264=aux!$B$6,A264=aux!$B$7,A264=aux!$B$8),(2*PI()/B264)*N264,"")</f>
        <v/>
      </c>
      <c r="L264" s="28" t="str">
        <f>IF(OR(A264=aux!$B$2,A264=aux!$B$3,A264=aux!$B$4),981*(B264/(2*PI()))^2*F264,"")</f>
        <v/>
      </c>
      <c r="M264" s="28" t="str">
        <f>IF(A264=aux!$B$5,B264/(2*PI())*J264,"")</f>
        <v/>
      </c>
      <c r="N264" s="28" t="str">
        <f>IF(A264=aux!$B$6,100*$F$5*$C$5,IF(A264=aux!$B$7,100*$C$5*($F$5-($F$5-1)*(B264-$J$6)/($J$7-$J$6)),IF(A264=aux!$B$8,100*$C$5,"")))</f>
        <v/>
      </c>
      <c r="O264" s="26" t="str">
        <f t="shared" si="17"/>
        <v/>
      </c>
      <c r="P264" s="26" t="str">
        <f t="shared" si="18"/>
        <v/>
      </c>
      <c r="Q264" s="26" t="str">
        <f t="shared" si="19"/>
        <v/>
      </c>
    </row>
    <row r="265" spans="1:17" x14ac:dyDescent="0.25">
      <c r="A265" s="1" t="str">
        <f>IF(B265="","",IF(B265&lt;$J$2,aux!$B$2,IF(B265&lt;$J$3,aux!$B$3,IF(B265&lt;$J$4,aux!$B$4,IF(B265&lt;$J$5,aux!$B$5,IF(B265&lt;$J$6,aux!$B$6,IF(B265&lt;$J$7,aux!$B$7,aux!$B$8)))))))</f>
        <v/>
      </c>
      <c r="D265" s="2" t="str">
        <f t="shared" si="15"/>
        <v/>
      </c>
      <c r="E265" s="2" t="str">
        <f t="shared" si="16"/>
        <v/>
      </c>
      <c r="F265" s="28" t="str">
        <f>IF(A265=aux!$B$2,$C$3/9.81,IF(A265=aux!$B$3,$C$3*(1+($F$3-1)*(B265-$J$2)/($J$3-$J$2))/9.81,IF(A265=aux!$B$4,$F$3*$C$3/9.81,"")))</f>
        <v/>
      </c>
      <c r="G265" s="28" t="str">
        <f>IF(A265=aux!$B$5,2*PI()/(981*B265)*J265,"")</f>
        <v/>
      </c>
      <c r="H265" s="28" t="str">
        <f>IF(OR(A265=aux!$B$6,A265=aux!$B$7,A265=aux!$B$8),(2*PI()/B265)^2/981*N265,"")</f>
        <v/>
      </c>
      <c r="I265" s="28" t="str">
        <f>IF(OR(A265=aux!$B$2,A265=aux!$B$3,A265=aux!$B$4),981*B265/(2*PI())*F265,"")</f>
        <v/>
      </c>
      <c r="J265" s="28" t="str">
        <f>IF(A265=aux!$B$5,100*$F$4*$C$4,"")</f>
        <v/>
      </c>
      <c r="K265" s="28" t="str">
        <f>IF(OR(A265=aux!$B$6,A265=aux!$B$7,A265=aux!$B$8),(2*PI()/B265)*N265,"")</f>
        <v/>
      </c>
      <c r="L265" s="28" t="str">
        <f>IF(OR(A265=aux!$B$2,A265=aux!$B$3,A265=aux!$B$4),981*(B265/(2*PI()))^2*F265,"")</f>
        <v/>
      </c>
      <c r="M265" s="28" t="str">
        <f>IF(A265=aux!$B$5,B265/(2*PI())*J265,"")</f>
        <v/>
      </c>
      <c r="N265" s="28" t="str">
        <f>IF(A265=aux!$B$6,100*$F$5*$C$5,IF(A265=aux!$B$7,100*$C$5*($F$5-($F$5-1)*(B265-$J$6)/($J$7-$J$6)),IF(A265=aux!$B$8,100*$C$5,"")))</f>
        <v/>
      </c>
      <c r="O265" s="26" t="str">
        <f t="shared" si="17"/>
        <v/>
      </c>
      <c r="P265" s="26" t="str">
        <f t="shared" si="18"/>
        <v/>
      </c>
      <c r="Q265" s="26" t="str">
        <f t="shared" si="19"/>
        <v/>
      </c>
    </row>
    <row r="266" spans="1:17" x14ac:dyDescent="0.25">
      <c r="A266" s="1" t="str">
        <f>IF(B266="","",IF(B266&lt;$J$2,aux!$B$2,IF(B266&lt;$J$3,aux!$B$3,IF(B266&lt;$J$4,aux!$B$4,IF(B266&lt;$J$5,aux!$B$5,IF(B266&lt;$J$6,aux!$B$6,IF(B266&lt;$J$7,aux!$B$7,aux!$B$8)))))))</f>
        <v/>
      </c>
      <c r="D266" s="2" t="str">
        <f t="shared" si="15"/>
        <v/>
      </c>
      <c r="E266" s="2" t="str">
        <f t="shared" si="16"/>
        <v/>
      </c>
      <c r="F266" s="28" t="str">
        <f>IF(A266=aux!$B$2,$C$3/9.81,IF(A266=aux!$B$3,$C$3*(1+($F$3-1)*(B266-$J$2)/($J$3-$J$2))/9.81,IF(A266=aux!$B$4,$F$3*$C$3/9.81,"")))</f>
        <v/>
      </c>
      <c r="G266" s="28" t="str">
        <f>IF(A266=aux!$B$5,2*PI()/(981*B266)*J266,"")</f>
        <v/>
      </c>
      <c r="H266" s="28" t="str">
        <f>IF(OR(A266=aux!$B$6,A266=aux!$B$7,A266=aux!$B$8),(2*PI()/B266)^2/981*N266,"")</f>
        <v/>
      </c>
      <c r="I266" s="28" t="str">
        <f>IF(OR(A266=aux!$B$2,A266=aux!$B$3,A266=aux!$B$4),981*B266/(2*PI())*F266,"")</f>
        <v/>
      </c>
      <c r="J266" s="28" t="str">
        <f>IF(A266=aux!$B$5,100*$F$4*$C$4,"")</f>
        <v/>
      </c>
      <c r="K266" s="28" t="str">
        <f>IF(OR(A266=aux!$B$6,A266=aux!$B$7,A266=aux!$B$8),(2*PI()/B266)*N266,"")</f>
        <v/>
      </c>
      <c r="L266" s="28" t="str">
        <f>IF(OR(A266=aux!$B$2,A266=aux!$B$3,A266=aux!$B$4),981*(B266/(2*PI()))^2*F266,"")</f>
        <v/>
      </c>
      <c r="M266" s="28" t="str">
        <f>IF(A266=aux!$B$5,B266/(2*PI())*J266,"")</f>
        <v/>
      </c>
      <c r="N266" s="28" t="str">
        <f>IF(A266=aux!$B$6,100*$F$5*$C$5,IF(A266=aux!$B$7,100*$C$5*($F$5-($F$5-1)*(B266-$J$6)/($J$7-$J$6)),IF(A266=aux!$B$8,100*$C$5,"")))</f>
        <v/>
      </c>
      <c r="O266" s="26" t="str">
        <f t="shared" si="17"/>
        <v/>
      </c>
      <c r="P266" s="26" t="str">
        <f t="shared" si="18"/>
        <v/>
      </c>
      <c r="Q266" s="26" t="str">
        <f t="shared" si="19"/>
        <v/>
      </c>
    </row>
    <row r="267" spans="1:17" x14ac:dyDescent="0.25">
      <c r="A267" s="1" t="str">
        <f>IF(B267="","",IF(B267&lt;$J$2,aux!$B$2,IF(B267&lt;$J$3,aux!$B$3,IF(B267&lt;$J$4,aux!$B$4,IF(B267&lt;$J$5,aux!$B$5,IF(B267&lt;$J$6,aux!$B$6,IF(B267&lt;$J$7,aux!$B$7,aux!$B$8)))))))</f>
        <v/>
      </c>
      <c r="D267" s="2" t="str">
        <f t="shared" si="15"/>
        <v/>
      </c>
      <c r="E267" s="2" t="str">
        <f t="shared" si="16"/>
        <v/>
      </c>
      <c r="F267" s="28" t="str">
        <f>IF(A267=aux!$B$2,$C$3/9.81,IF(A267=aux!$B$3,$C$3*(1+($F$3-1)*(B267-$J$2)/($J$3-$J$2))/9.81,IF(A267=aux!$B$4,$F$3*$C$3/9.81,"")))</f>
        <v/>
      </c>
      <c r="G267" s="28" t="str">
        <f>IF(A267=aux!$B$5,2*PI()/(981*B267)*J267,"")</f>
        <v/>
      </c>
      <c r="H267" s="28" t="str">
        <f>IF(OR(A267=aux!$B$6,A267=aux!$B$7,A267=aux!$B$8),(2*PI()/B267)^2/981*N267,"")</f>
        <v/>
      </c>
      <c r="I267" s="28" t="str">
        <f>IF(OR(A267=aux!$B$2,A267=aux!$B$3,A267=aux!$B$4),981*B267/(2*PI())*F267,"")</f>
        <v/>
      </c>
      <c r="J267" s="28" t="str">
        <f>IF(A267=aux!$B$5,100*$F$4*$C$4,"")</f>
        <v/>
      </c>
      <c r="K267" s="28" t="str">
        <f>IF(OR(A267=aux!$B$6,A267=aux!$B$7,A267=aux!$B$8),(2*PI()/B267)*N267,"")</f>
        <v/>
      </c>
      <c r="L267" s="28" t="str">
        <f>IF(OR(A267=aux!$B$2,A267=aux!$B$3,A267=aux!$B$4),981*(B267/(2*PI()))^2*F267,"")</f>
        <v/>
      </c>
      <c r="M267" s="28" t="str">
        <f>IF(A267=aux!$B$5,B267/(2*PI())*J267,"")</f>
        <v/>
      </c>
      <c r="N267" s="28" t="str">
        <f>IF(A267=aux!$B$6,100*$F$5*$C$5,IF(A267=aux!$B$7,100*$C$5*($F$5-($F$5-1)*(B267-$J$6)/($J$7-$J$6)),IF(A267=aux!$B$8,100*$C$5,"")))</f>
        <v/>
      </c>
      <c r="O267" s="26" t="str">
        <f t="shared" si="17"/>
        <v/>
      </c>
      <c r="P267" s="26" t="str">
        <f t="shared" si="18"/>
        <v/>
      </c>
      <c r="Q267" s="26" t="str">
        <f t="shared" si="19"/>
        <v/>
      </c>
    </row>
    <row r="268" spans="1:17" x14ac:dyDescent="0.25">
      <c r="A268" s="1" t="str">
        <f>IF(B268="","",IF(B268&lt;$J$2,aux!$B$2,IF(B268&lt;$J$3,aux!$B$3,IF(B268&lt;$J$4,aux!$B$4,IF(B268&lt;$J$5,aux!$B$5,IF(B268&lt;$J$6,aux!$B$6,IF(B268&lt;$J$7,aux!$B$7,aux!$B$8)))))))</f>
        <v/>
      </c>
      <c r="D268" s="2" t="str">
        <f t="shared" si="15"/>
        <v/>
      </c>
      <c r="E268" s="2" t="str">
        <f t="shared" si="16"/>
        <v/>
      </c>
      <c r="F268" s="28" t="str">
        <f>IF(A268=aux!$B$2,$C$3/9.81,IF(A268=aux!$B$3,$C$3*(1+($F$3-1)*(B268-$J$2)/($J$3-$J$2))/9.81,IF(A268=aux!$B$4,$F$3*$C$3/9.81,"")))</f>
        <v/>
      </c>
      <c r="G268" s="28" t="str">
        <f>IF(A268=aux!$B$5,2*PI()/(981*B268)*J268,"")</f>
        <v/>
      </c>
      <c r="H268" s="28" t="str">
        <f>IF(OR(A268=aux!$B$6,A268=aux!$B$7,A268=aux!$B$8),(2*PI()/B268)^2/981*N268,"")</f>
        <v/>
      </c>
      <c r="I268" s="28" t="str">
        <f>IF(OR(A268=aux!$B$2,A268=aux!$B$3,A268=aux!$B$4),981*B268/(2*PI())*F268,"")</f>
        <v/>
      </c>
      <c r="J268" s="28" t="str">
        <f>IF(A268=aux!$B$5,100*$F$4*$C$4,"")</f>
        <v/>
      </c>
      <c r="K268" s="28" t="str">
        <f>IF(OR(A268=aux!$B$6,A268=aux!$B$7,A268=aux!$B$8),(2*PI()/B268)*N268,"")</f>
        <v/>
      </c>
      <c r="L268" s="28" t="str">
        <f>IF(OR(A268=aux!$B$2,A268=aux!$B$3,A268=aux!$B$4),981*(B268/(2*PI()))^2*F268,"")</f>
        <v/>
      </c>
      <c r="M268" s="28" t="str">
        <f>IF(A268=aux!$B$5,B268/(2*PI())*J268,"")</f>
        <v/>
      </c>
      <c r="N268" s="28" t="str">
        <f>IF(A268=aux!$B$6,100*$F$5*$C$5,IF(A268=aux!$B$7,100*$C$5*($F$5-($F$5-1)*(B268-$J$6)/($J$7-$J$6)),IF(A268=aux!$B$8,100*$C$5,"")))</f>
        <v/>
      </c>
      <c r="O268" s="26" t="str">
        <f t="shared" si="17"/>
        <v/>
      </c>
      <c r="P268" s="26" t="str">
        <f t="shared" si="18"/>
        <v/>
      </c>
      <c r="Q268" s="26" t="str">
        <f t="shared" si="19"/>
        <v/>
      </c>
    </row>
    <row r="269" spans="1:17" x14ac:dyDescent="0.25">
      <c r="A269" s="1" t="str">
        <f>IF(B269="","",IF(B269&lt;$J$2,aux!$B$2,IF(B269&lt;$J$3,aux!$B$3,IF(B269&lt;$J$4,aux!$B$4,IF(B269&lt;$J$5,aux!$B$5,IF(B269&lt;$J$6,aux!$B$6,IF(B269&lt;$J$7,aux!$B$7,aux!$B$8)))))))</f>
        <v/>
      </c>
      <c r="D269" s="2" t="str">
        <f t="shared" si="15"/>
        <v/>
      </c>
      <c r="E269" s="2" t="str">
        <f t="shared" si="16"/>
        <v/>
      </c>
      <c r="F269" s="28" t="str">
        <f>IF(A269=aux!$B$2,$C$3/9.81,IF(A269=aux!$B$3,$C$3*(1+($F$3-1)*(B269-$J$2)/($J$3-$J$2))/9.81,IF(A269=aux!$B$4,$F$3*$C$3/9.81,"")))</f>
        <v/>
      </c>
      <c r="G269" s="28" t="str">
        <f>IF(A269=aux!$B$5,2*PI()/(981*B269)*J269,"")</f>
        <v/>
      </c>
      <c r="H269" s="28" t="str">
        <f>IF(OR(A269=aux!$B$6,A269=aux!$B$7,A269=aux!$B$8),(2*PI()/B269)^2/981*N269,"")</f>
        <v/>
      </c>
      <c r="I269" s="28" t="str">
        <f>IF(OR(A269=aux!$B$2,A269=aux!$B$3,A269=aux!$B$4),981*B269/(2*PI())*F269,"")</f>
        <v/>
      </c>
      <c r="J269" s="28" t="str">
        <f>IF(A269=aux!$B$5,100*$F$4*$C$4,"")</f>
        <v/>
      </c>
      <c r="K269" s="28" t="str">
        <f>IF(OR(A269=aux!$B$6,A269=aux!$B$7,A269=aux!$B$8),(2*PI()/B269)*N269,"")</f>
        <v/>
      </c>
      <c r="L269" s="28" t="str">
        <f>IF(OR(A269=aux!$B$2,A269=aux!$B$3,A269=aux!$B$4),981*(B269/(2*PI()))^2*F269,"")</f>
        <v/>
      </c>
      <c r="M269" s="28" t="str">
        <f>IF(A269=aux!$B$5,B269/(2*PI())*J269,"")</f>
        <v/>
      </c>
      <c r="N269" s="28" t="str">
        <f>IF(A269=aux!$B$6,100*$F$5*$C$5,IF(A269=aux!$B$7,100*$C$5*($F$5-($F$5-1)*(B269-$J$6)/($J$7-$J$6)),IF(A269=aux!$B$8,100*$C$5,"")))</f>
        <v/>
      </c>
      <c r="O269" s="26" t="str">
        <f t="shared" si="17"/>
        <v/>
      </c>
      <c r="P269" s="26" t="str">
        <f t="shared" si="18"/>
        <v/>
      </c>
      <c r="Q269" s="26" t="str">
        <f t="shared" si="19"/>
        <v/>
      </c>
    </row>
    <row r="270" spans="1:17" x14ac:dyDescent="0.25">
      <c r="A270" s="1" t="str">
        <f>IF(B270="","",IF(B270&lt;$J$2,aux!$B$2,IF(B270&lt;$J$3,aux!$B$3,IF(B270&lt;$J$4,aux!$B$4,IF(B270&lt;$J$5,aux!$B$5,IF(B270&lt;$J$6,aux!$B$6,IF(B270&lt;$J$7,aux!$B$7,aux!$B$8)))))))</f>
        <v/>
      </c>
      <c r="D270" s="2" t="str">
        <f t="shared" ref="D270:D333" si="20">IF(B270="","",981*B270/(2*PI())*C270)</f>
        <v/>
      </c>
      <c r="E270" s="2" t="str">
        <f t="shared" ref="E270:E333" si="21">IF(B270="","",981*(B270/(2*PI()))^2*C270)</f>
        <v/>
      </c>
      <c r="F270" s="28" t="str">
        <f>IF(A270=aux!$B$2,$C$3/9.81,IF(A270=aux!$B$3,$C$3*(1+($F$3-1)*(B270-$J$2)/($J$3-$J$2))/9.81,IF(A270=aux!$B$4,$F$3*$C$3/9.81,"")))</f>
        <v/>
      </c>
      <c r="G270" s="28" t="str">
        <f>IF(A270=aux!$B$5,2*PI()/(981*B270)*J270,"")</f>
        <v/>
      </c>
      <c r="H270" s="28" t="str">
        <f>IF(OR(A270=aux!$B$6,A270=aux!$B$7,A270=aux!$B$8),(2*PI()/B270)^2/981*N270,"")</f>
        <v/>
      </c>
      <c r="I270" s="28" t="str">
        <f>IF(OR(A270=aux!$B$2,A270=aux!$B$3,A270=aux!$B$4),981*B270/(2*PI())*F270,"")</f>
        <v/>
      </c>
      <c r="J270" s="28" t="str">
        <f>IF(A270=aux!$B$5,100*$F$4*$C$4,"")</f>
        <v/>
      </c>
      <c r="K270" s="28" t="str">
        <f>IF(OR(A270=aux!$B$6,A270=aux!$B$7,A270=aux!$B$8),(2*PI()/B270)*N270,"")</f>
        <v/>
      </c>
      <c r="L270" s="28" t="str">
        <f>IF(OR(A270=aux!$B$2,A270=aux!$B$3,A270=aux!$B$4),981*(B270/(2*PI()))^2*F270,"")</f>
        <v/>
      </c>
      <c r="M270" s="28" t="str">
        <f>IF(A270=aux!$B$5,B270/(2*PI())*J270,"")</f>
        <v/>
      </c>
      <c r="N270" s="28" t="str">
        <f>IF(A270=aux!$B$6,100*$F$5*$C$5,IF(A270=aux!$B$7,100*$C$5*($F$5-($F$5-1)*(B270-$J$6)/($J$7-$J$6)),IF(A270=aux!$B$8,100*$C$5,"")))</f>
        <v/>
      </c>
      <c r="O270" s="26" t="str">
        <f t="shared" ref="O270:O333" si="22">IF(B270="","",MAX(F270:H270))</f>
        <v/>
      </c>
      <c r="P270" s="26" t="str">
        <f t="shared" ref="P270:P333" si="23">IF(B270="","",MAX(I270:K270))</f>
        <v/>
      </c>
      <c r="Q270" s="26" t="str">
        <f t="shared" ref="Q270:Q333" si="24">IF(B270="","",MAX(L270:N270))</f>
        <v/>
      </c>
    </row>
    <row r="271" spans="1:17" x14ac:dyDescent="0.25">
      <c r="A271" s="1" t="str">
        <f>IF(B271="","",IF(B271&lt;$J$2,aux!$B$2,IF(B271&lt;$J$3,aux!$B$3,IF(B271&lt;$J$4,aux!$B$4,IF(B271&lt;$J$5,aux!$B$5,IF(B271&lt;$J$6,aux!$B$6,IF(B271&lt;$J$7,aux!$B$7,aux!$B$8)))))))</f>
        <v/>
      </c>
      <c r="D271" s="2" t="str">
        <f t="shared" si="20"/>
        <v/>
      </c>
      <c r="E271" s="2" t="str">
        <f t="shared" si="21"/>
        <v/>
      </c>
      <c r="F271" s="28" t="str">
        <f>IF(A271=aux!$B$2,$C$3/9.81,IF(A271=aux!$B$3,$C$3*(1+($F$3-1)*(B271-$J$2)/($J$3-$J$2))/9.81,IF(A271=aux!$B$4,$F$3*$C$3/9.81,"")))</f>
        <v/>
      </c>
      <c r="G271" s="28" t="str">
        <f>IF(A271=aux!$B$5,2*PI()/(981*B271)*J271,"")</f>
        <v/>
      </c>
      <c r="H271" s="28" t="str">
        <f>IF(OR(A271=aux!$B$6,A271=aux!$B$7,A271=aux!$B$8),(2*PI()/B271)^2/981*N271,"")</f>
        <v/>
      </c>
      <c r="I271" s="28" t="str">
        <f>IF(OR(A271=aux!$B$2,A271=aux!$B$3,A271=aux!$B$4),981*B271/(2*PI())*F271,"")</f>
        <v/>
      </c>
      <c r="J271" s="28" t="str">
        <f>IF(A271=aux!$B$5,100*$F$4*$C$4,"")</f>
        <v/>
      </c>
      <c r="K271" s="28" t="str">
        <f>IF(OR(A271=aux!$B$6,A271=aux!$B$7,A271=aux!$B$8),(2*PI()/B271)*N271,"")</f>
        <v/>
      </c>
      <c r="L271" s="28" t="str">
        <f>IF(OR(A271=aux!$B$2,A271=aux!$B$3,A271=aux!$B$4),981*(B271/(2*PI()))^2*F271,"")</f>
        <v/>
      </c>
      <c r="M271" s="28" t="str">
        <f>IF(A271=aux!$B$5,B271/(2*PI())*J271,"")</f>
        <v/>
      </c>
      <c r="N271" s="28" t="str">
        <f>IF(A271=aux!$B$6,100*$F$5*$C$5,IF(A271=aux!$B$7,100*$C$5*($F$5-($F$5-1)*(B271-$J$6)/($J$7-$J$6)),IF(A271=aux!$B$8,100*$C$5,"")))</f>
        <v/>
      </c>
      <c r="O271" s="26" t="str">
        <f t="shared" si="22"/>
        <v/>
      </c>
      <c r="P271" s="26" t="str">
        <f t="shared" si="23"/>
        <v/>
      </c>
      <c r="Q271" s="26" t="str">
        <f t="shared" si="24"/>
        <v/>
      </c>
    </row>
    <row r="272" spans="1:17" x14ac:dyDescent="0.25">
      <c r="A272" s="1" t="str">
        <f>IF(B272="","",IF(B272&lt;$J$2,aux!$B$2,IF(B272&lt;$J$3,aux!$B$3,IF(B272&lt;$J$4,aux!$B$4,IF(B272&lt;$J$5,aux!$B$5,IF(B272&lt;$J$6,aux!$B$6,IF(B272&lt;$J$7,aux!$B$7,aux!$B$8)))))))</f>
        <v/>
      </c>
      <c r="D272" s="2" t="str">
        <f t="shared" si="20"/>
        <v/>
      </c>
      <c r="E272" s="2" t="str">
        <f t="shared" si="21"/>
        <v/>
      </c>
      <c r="F272" s="28" t="str">
        <f>IF(A272=aux!$B$2,$C$3/9.81,IF(A272=aux!$B$3,$C$3*(1+($F$3-1)*(B272-$J$2)/($J$3-$J$2))/9.81,IF(A272=aux!$B$4,$F$3*$C$3/9.81,"")))</f>
        <v/>
      </c>
      <c r="G272" s="28" t="str">
        <f>IF(A272=aux!$B$5,2*PI()/(981*B272)*J272,"")</f>
        <v/>
      </c>
      <c r="H272" s="28" t="str">
        <f>IF(OR(A272=aux!$B$6,A272=aux!$B$7,A272=aux!$B$8),(2*PI()/B272)^2/981*N272,"")</f>
        <v/>
      </c>
      <c r="I272" s="28" t="str">
        <f>IF(OR(A272=aux!$B$2,A272=aux!$B$3,A272=aux!$B$4),981*B272/(2*PI())*F272,"")</f>
        <v/>
      </c>
      <c r="J272" s="28" t="str">
        <f>IF(A272=aux!$B$5,100*$F$4*$C$4,"")</f>
        <v/>
      </c>
      <c r="K272" s="28" t="str">
        <f>IF(OR(A272=aux!$B$6,A272=aux!$B$7,A272=aux!$B$8),(2*PI()/B272)*N272,"")</f>
        <v/>
      </c>
      <c r="L272" s="28" t="str">
        <f>IF(OR(A272=aux!$B$2,A272=aux!$B$3,A272=aux!$B$4),981*(B272/(2*PI()))^2*F272,"")</f>
        <v/>
      </c>
      <c r="M272" s="28" t="str">
        <f>IF(A272=aux!$B$5,B272/(2*PI())*J272,"")</f>
        <v/>
      </c>
      <c r="N272" s="28" t="str">
        <f>IF(A272=aux!$B$6,100*$F$5*$C$5,IF(A272=aux!$B$7,100*$C$5*($F$5-($F$5-1)*(B272-$J$6)/($J$7-$J$6)),IF(A272=aux!$B$8,100*$C$5,"")))</f>
        <v/>
      </c>
      <c r="O272" s="26" t="str">
        <f t="shared" si="22"/>
        <v/>
      </c>
      <c r="P272" s="26" t="str">
        <f t="shared" si="23"/>
        <v/>
      </c>
      <c r="Q272" s="26" t="str">
        <f t="shared" si="24"/>
        <v/>
      </c>
    </row>
    <row r="273" spans="1:17" x14ac:dyDescent="0.25">
      <c r="A273" s="1" t="str">
        <f>IF(B273="","",IF(B273&lt;$J$2,aux!$B$2,IF(B273&lt;$J$3,aux!$B$3,IF(B273&lt;$J$4,aux!$B$4,IF(B273&lt;$J$5,aux!$B$5,IF(B273&lt;$J$6,aux!$B$6,IF(B273&lt;$J$7,aux!$B$7,aux!$B$8)))))))</f>
        <v/>
      </c>
      <c r="D273" s="2" t="str">
        <f t="shared" si="20"/>
        <v/>
      </c>
      <c r="E273" s="2" t="str">
        <f t="shared" si="21"/>
        <v/>
      </c>
      <c r="F273" s="28" t="str">
        <f>IF(A273=aux!$B$2,$C$3/9.81,IF(A273=aux!$B$3,$C$3*(1+($F$3-1)*(B273-$J$2)/($J$3-$J$2))/9.81,IF(A273=aux!$B$4,$F$3*$C$3/9.81,"")))</f>
        <v/>
      </c>
      <c r="G273" s="28" t="str">
        <f>IF(A273=aux!$B$5,2*PI()/(981*B273)*J273,"")</f>
        <v/>
      </c>
      <c r="H273" s="28" t="str">
        <f>IF(OR(A273=aux!$B$6,A273=aux!$B$7,A273=aux!$B$8),(2*PI()/B273)^2/981*N273,"")</f>
        <v/>
      </c>
      <c r="I273" s="28" t="str">
        <f>IF(OR(A273=aux!$B$2,A273=aux!$B$3,A273=aux!$B$4),981*B273/(2*PI())*F273,"")</f>
        <v/>
      </c>
      <c r="J273" s="28" t="str">
        <f>IF(A273=aux!$B$5,100*$F$4*$C$4,"")</f>
        <v/>
      </c>
      <c r="K273" s="28" t="str">
        <f>IF(OR(A273=aux!$B$6,A273=aux!$B$7,A273=aux!$B$8),(2*PI()/B273)*N273,"")</f>
        <v/>
      </c>
      <c r="L273" s="28" t="str">
        <f>IF(OR(A273=aux!$B$2,A273=aux!$B$3,A273=aux!$B$4),981*(B273/(2*PI()))^2*F273,"")</f>
        <v/>
      </c>
      <c r="M273" s="28" t="str">
        <f>IF(A273=aux!$B$5,B273/(2*PI())*J273,"")</f>
        <v/>
      </c>
      <c r="N273" s="28" t="str">
        <f>IF(A273=aux!$B$6,100*$F$5*$C$5,IF(A273=aux!$B$7,100*$C$5*($F$5-($F$5-1)*(B273-$J$6)/($J$7-$J$6)),IF(A273=aux!$B$8,100*$C$5,"")))</f>
        <v/>
      </c>
      <c r="O273" s="26" t="str">
        <f t="shared" si="22"/>
        <v/>
      </c>
      <c r="P273" s="26" t="str">
        <f t="shared" si="23"/>
        <v/>
      </c>
      <c r="Q273" s="26" t="str">
        <f t="shared" si="24"/>
        <v/>
      </c>
    </row>
    <row r="274" spans="1:17" x14ac:dyDescent="0.25">
      <c r="A274" s="1" t="str">
        <f>IF(B274="","",IF(B274&lt;$J$2,aux!$B$2,IF(B274&lt;$J$3,aux!$B$3,IF(B274&lt;$J$4,aux!$B$4,IF(B274&lt;$J$5,aux!$B$5,IF(B274&lt;$J$6,aux!$B$6,IF(B274&lt;$J$7,aux!$B$7,aux!$B$8)))))))</f>
        <v/>
      </c>
      <c r="D274" s="2" t="str">
        <f t="shared" si="20"/>
        <v/>
      </c>
      <c r="E274" s="2" t="str">
        <f t="shared" si="21"/>
        <v/>
      </c>
      <c r="F274" s="28" t="str">
        <f>IF(A274=aux!$B$2,$C$3/9.81,IF(A274=aux!$B$3,$C$3*(1+($F$3-1)*(B274-$J$2)/($J$3-$J$2))/9.81,IF(A274=aux!$B$4,$F$3*$C$3/9.81,"")))</f>
        <v/>
      </c>
      <c r="G274" s="28" t="str">
        <f>IF(A274=aux!$B$5,2*PI()/(981*B274)*J274,"")</f>
        <v/>
      </c>
      <c r="H274" s="28" t="str">
        <f>IF(OR(A274=aux!$B$6,A274=aux!$B$7,A274=aux!$B$8),(2*PI()/B274)^2/981*N274,"")</f>
        <v/>
      </c>
      <c r="I274" s="28" t="str">
        <f>IF(OR(A274=aux!$B$2,A274=aux!$B$3,A274=aux!$B$4),981*B274/(2*PI())*F274,"")</f>
        <v/>
      </c>
      <c r="J274" s="28" t="str">
        <f>IF(A274=aux!$B$5,100*$F$4*$C$4,"")</f>
        <v/>
      </c>
      <c r="K274" s="28" t="str">
        <f>IF(OR(A274=aux!$B$6,A274=aux!$B$7,A274=aux!$B$8),(2*PI()/B274)*N274,"")</f>
        <v/>
      </c>
      <c r="L274" s="28" t="str">
        <f>IF(OR(A274=aux!$B$2,A274=aux!$B$3,A274=aux!$B$4),981*(B274/(2*PI()))^2*F274,"")</f>
        <v/>
      </c>
      <c r="M274" s="28" t="str">
        <f>IF(A274=aux!$B$5,B274/(2*PI())*J274,"")</f>
        <v/>
      </c>
      <c r="N274" s="28" t="str">
        <f>IF(A274=aux!$B$6,100*$F$5*$C$5,IF(A274=aux!$B$7,100*$C$5*($F$5-($F$5-1)*(B274-$J$6)/($J$7-$J$6)),IF(A274=aux!$B$8,100*$C$5,"")))</f>
        <v/>
      </c>
      <c r="O274" s="26" t="str">
        <f t="shared" si="22"/>
        <v/>
      </c>
      <c r="P274" s="26" t="str">
        <f t="shared" si="23"/>
        <v/>
      </c>
      <c r="Q274" s="26" t="str">
        <f t="shared" si="24"/>
        <v/>
      </c>
    </row>
    <row r="275" spans="1:17" x14ac:dyDescent="0.25">
      <c r="A275" s="1" t="str">
        <f>IF(B275="","",IF(B275&lt;$J$2,aux!$B$2,IF(B275&lt;$J$3,aux!$B$3,IF(B275&lt;$J$4,aux!$B$4,IF(B275&lt;$J$5,aux!$B$5,IF(B275&lt;$J$6,aux!$B$6,IF(B275&lt;$J$7,aux!$B$7,aux!$B$8)))))))</f>
        <v/>
      </c>
      <c r="D275" s="2" t="str">
        <f t="shared" si="20"/>
        <v/>
      </c>
      <c r="E275" s="2" t="str">
        <f t="shared" si="21"/>
        <v/>
      </c>
      <c r="F275" s="28" t="str">
        <f>IF(A275=aux!$B$2,$C$3/9.81,IF(A275=aux!$B$3,$C$3*(1+($F$3-1)*(B275-$J$2)/($J$3-$J$2))/9.81,IF(A275=aux!$B$4,$F$3*$C$3/9.81,"")))</f>
        <v/>
      </c>
      <c r="G275" s="28" t="str">
        <f>IF(A275=aux!$B$5,2*PI()/(981*B275)*J275,"")</f>
        <v/>
      </c>
      <c r="H275" s="28" t="str">
        <f>IF(OR(A275=aux!$B$6,A275=aux!$B$7,A275=aux!$B$8),(2*PI()/B275)^2/981*N275,"")</f>
        <v/>
      </c>
      <c r="I275" s="28" t="str">
        <f>IF(OR(A275=aux!$B$2,A275=aux!$B$3,A275=aux!$B$4),981*B275/(2*PI())*F275,"")</f>
        <v/>
      </c>
      <c r="J275" s="28" t="str">
        <f>IF(A275=aux!$B$5,100*$F$4*$C$4,"")</f>
        <v/>
      </c>
      <c r="K275" s="28" t="str">
        <f>IF(OR(A275=aux!$B$6,A275=aux!$B$7,A275=aux!$B$8),(2*PI()/B275)*N275,"")</f>
        <v/>
      </c>
      <c r="L275" s="28" t="str">
        <f>IF(OR(A275=aux!$B$2,A275=aux!$B$3,A275=aux!$B$4),981*(B275/(2*PI()))^2*F275,"")</f>
        <v/>
      </c>
      <c r="M275" s="28" t="str">
        <f>IF(A275=aux!$B$5,B275/(2*PI())*J275,"")</f>
        <v/>
      </c>
      <c r="N275" s="28" t="str">
        <f>IF(A275=aux!$B$6,100*$F$5*$C$5,IF(A275=aux!$B$7,100*$C$5*($F$5-($F$5-1)*(B275-$J$6)/($J$7-$J$6)),IF(A275=aux!$B$8,100*$C$5,"")))</f>
        <v/>
      </c>
      <c r="O275" s="26" t="str">
        <f t="shared" si="22"/>
        <v/>
      </c>
      <c r="P275" s="26" t="str">
        <f t="shared" si="23"/>
        <v/>
      </c>
      <c r="Q275" s="26" t="str">
        <f t="shared" si="24"/>
        <v/>
      </c>
    </row>
    <row r="276" spans="1:17" x14ac:dyDescent="0.25">
      <c r="A276" s="1" t="str">
        <f>IF(B276="","",IF(B276&lt;$J$2,aux!$B$2,IF(B276&lt;$J$3,aux!$B$3,IF(B276&lt;$J$4,aux!$B$4,IF(B276&lt;$J$5,aux!$B$5,IF(B276&lt;$J$6,aux!$B$6,IF(B276&lt;$J$7,aux!$B$7,aux!$B$8)))))))</f>
        <v/>
      </c>
      <c r="D276" s="2" t="str">
        <f t="shared" si="20"/>
        <v/>
      </c>
      <c r="E276" s="2" t="str">
        <f t="shared" si="21"/>
        <v/>
      </c>
      <c r="F276" s="28" t="str">
        <f>IF(A276=aux!$B$2,$C$3/9.81,IF(A276=aux!$B$3,$C$3*(1+($F$3-1)*(B276-$J$2)/($J$3-$J$2))/9.81,IF(A276=aux!$B$4,$F$3*$C$3/9.81,"")))</f>
        <v/>
      </c>
      <c r="G276" s="28" t="str">
        <f>IF(A276=aux!$B$5,2*PI()/(981*B276)*J276,"")</f>
        <v/>
      </c>
      <c r="H276" s="28" t="str">
        <f>IF(OR(A276=aux!$B$6,A276=aux!$B$7,A276=aux!$B$8),(2*PI()/B276)^2/981*N276,"")</f>
        <v/>
      </c>
      <c r="I276" s="28" t="str">
        <f>IF(OR(A276=aux!$B$2,A276=aux!$B$3,A276=aux!$B$4),981*B276/(2*PI())*F276,"")</f>
        <v/>
      </c>
      <c r="J276" s="28" t="str">
        <f>IF(A276=aux!$B$5,100*$F$4*$C$4,"")</f>
        <v/>
      </c>
      <c r="K276" s="28" t="str">
        <f>IF(OR(A276=aux!$B$6,A276=aux!$B$7,A276=aux!$B$8),(2*PI()/B276)*N276,"")</f>
        <v/>
      </c>
      <c r="L276" s="28" t="str">
        <f>IF(OR(A276=aux!$B$2,A276=aux!$B$3,A276=aux!$B$4),981*(B276/(2*PI()))^2*F276,"")</f>
        <v/>
      </c>
      <c r="M276" s="28" t="str">
        <f>IF(A276=aux!$B$5,B276/(2*PI())*J276,"")</f>
        <v/>
      </c>
      <c r="N276" s="28" t="str">
        <f>IF(A276=aux!$B$6,100*$F$5*$C$5,IF(A276=aux!$B$7,100*$C$5*($F$5-($F$5-1)*(B276-$J$6)/($J$7-$J$6)),IF(A276=aux!$B$8,100*$C$5,"")))</f>
        <v/>
      </c>
      <c r="O276" s="26" t="str">
        <f t="shared" si="22"/>
        <v/>
      </c>
      <c r="P276" s="26" t="str">
        <f t="shared" si="23"/>
        <v/>
      </c>
      <c r="Q276" s="26" t="str">
        <f t="shared" si="24"/>
        <v/>
      </c>
    </row>
    <row r="277" spans="1:17" x14ac:dyDescent="0.25">
      <c r="A277" s="1" t="str">
        <f>IF(B277="","",IF(B277&lt;$J$2,aux!$B$2,IF(B277&lt;$J$3,aux!$B$3,IF(B277&lt;$J$4,aux!$B$4,IF(B277&lt;$J$5,aux!$B$5,IF(B277&lt;$J$6,aux!$B$6,IF(B277&lt;$J$7,aux!$B$7,aux!$B$8)))))))</f>
        <v/>
      </c>
      <c r="D277" s="2" t="str">
        <f t="shared" si="20"/>
        <v/>
      </c>
      <c r="E277" s="2" t="str">
        <f t="shared" si="21"/>
        <v/>
      </c>
      <c r="F277" s="28" t="str">
        <f>IF(A277=aux!$B$2,$C$3/9.81,IF(A277=aux!$B$3,$C$3*(1+($F$3-1)*(B277-$J$2)/($J$3-$J$2))/9.81,IF(A277=aux!$B$4,$F$3*$C$3/9.81,"")))</f>
        <v/>
      </c>
      <c r="G277" s="28" t="str">
        <f>IF(A277=aux!$B$5,2*PI()/(981*B277)*J277,"")</f>
        <v/>
      </c>
      <c r="H277" s="28" t="str">
        <f>IF(OR(A277=aux!$B$6,A277=aux!$B$7,A277=aux!$B$8),(2*PI()/B277)^2/981*N277,"")</f>
        <v/>
      </c>
      <c r="I277" s="28" t="str">
        <f>IF(OR(A277=aux!$B$2,A277=aux!$B$3,A277=aux!$B$4),981*B277/(2*PI())*F277,"")</f>
        <v/>
      </c>
      <c r="J277" s="28" t="str">
        <f>IF(A277=aux!$B$5,100*$F$4*$C$4,"")</f>
        <v/>
      </c>
      <c r="K277" s="28" t="str">
        <f>IF(OR(A277=aux!$B$6,A277=aux!$B$7,A277=aux!$B$8),(2*PI()/B277)*N277,"")</f>
        <v/>
      </c>
      <c r="L277" s="28" t="str">
        <f>IF(OR(A277=aux!$B$2,A277=aux!$B$3,A277=aux!$B$4),981*(B277/(2*PI()))^2*F277,"")</f>
        <v/>
      </c>
      <c r="M277" s="28" t="str">
        <f>IF(A277=aux!$B$5,B277/(2*PI())*J277,"")</f>
        <v/>
      </c>
      <c r="N277" s="28" t="str">
        <f>IF(A277=aux!$B$6,100*$F$5*$C$5,IF(A277=aux!$B$7,100*$C$5*($F$5-($F$5-1)*(B277-$J$6)/($J$7-$J$6)),IF(A277=aux!$B$8,100*$C$5,"")))</f>
        <v/>
      </c>
      <c r="O277" s="26" t="str">
        <f t="shared" si="22"/>
        <v/>
      </c>
      <c r="P277" s="26" t="str">
        <f t="shared" si="23"/>
        <v/>
      </c>
      <c r="Q277" s="26" t="str">
        <f t="shared" si="24"/>
        <v/>
      </c>
    </row>
    <row r="278" spans="1:17" x14ac:dyDescent="0.25">
      <c r="A278" s="1" t="str">
        <f>IF(B278="","",IF(B278&lt;$J$2,aux!$B$2,IF(B278&lt;$J$3,aux!$B$3,IF(B278&lt;$J$4,aux!$B$4,IF(B278&lt;$J$5,aux!$B$5,IF(B278&lt;$J$6,aux!$B$6,IF(B278&lt;$J$7,aux!$B$7,aux!$B$8)))))))</f>
        <v/>
      </c>
      <c r="D278" s="2" t="str">
        <f t="shared" si="20"/>
        <v/>
      </c>
      <c r="E278" s="2" t="str">
        <f t="shared" si="21"/>
        <v/>
      </c>
      <c r="F278" s="28" t="str">
        <f>IF(A278=aux!$B$2,$C$3/9.81,IF(A278=aux!$B$3,$C$3*(1+($F$3-1)*(B278-$J$2)/($J$3-$J$2))/9.81,IF(A278=aux!$B$4,$F$3*$C$3/9.81,"")))</f>
        <v/>
      </c>
      <c r="G278" s="28" t="str">
        <f>IF(A278=aux!$B$5,2*PI()/(981*B278)*J278,"")</f>
        <v/>
      </c>
      <c r="H278" s="28" t="str">
        <f>IF(OR(A278=aux!$B$6,A278=aux!$B$7,A278=aux!$B$8),(2*PI()/B278)^2/981*N278,"")</f>
        <v/>
      </c>
      <c r="I278" s="28" t="str">
        <f>IF(OR(A278=aux!$B$2,A278=aux!$B$3,A278=aux!$B$4),981*B278/(2*PI())*F278,"")</f>
        <v/>
      </c>
      <c r="J278" s="28" t="str">
        <f>IF(A278=aux!$B$5,100*$F$4*$C$4,"")</f>
        <v/>
      </c>
      <c r="K278" s="28" t="str">
        <f>IF(OR(A278=aux!$B$6,A278=aux!$B$7,A278=aux!$B$8),(2*PI()/B278)*N278,"")</f>
        <v/>
      </c>
      <c r="L278" s="28" t="str">
        <f>IF(OR(A278=aux!$B$2,A278=aux!$B$3,A278=aux!$B$4),981*(B278/(2*PI()))^2*F278,"")</f>
        <v/>
      </c>
      <c r="M278" s="28" t="str">
        <f>IF(A278=aux!$B$5,B278/(2*PI())*J278,"")</f>
        <v/>
      </c>
      <c r="N278" s="28" t="str">
        <f>IF(A278=aux!$B$6,100*$F$5*$C$5,IF(A278=aux!$B$7,100*$C$5*($F$5-($F$5-1)*(B278-$J$6)/($J$7-$J$6)),IF(A278=aux!$B$8,100*$C$5,"")))</f>
        <v/>
      </c>
      <c r="O278" s="26" t="str">
        <f t="shared" si="22"/>
        <v/>
      </c>
      <c r="P278" s="26" t="str">
        <f t="shared" si="23"/>
        <v/>
      </c>
      <c r="Q278" s="26" t="str">
        <f t="shared" si="24"/>
        <v/>
      </c>
    </row>
    <row r="279" spans="1:17" x14ac:dyDescent="0.25">
      <c r="A279" s="1" t="str">
        <f>IF(B279="","",IF(B279&lt;$J$2,aux!$B$2,IF(B279&lt;$J$3,aux!$B$3,IF(B279&lt;$J$4,aux!$B$4,IF(B279&lt;$J$5,aux!$B$5,IF(B279&lt;$J$6,aux!$B$6,IF(B279&lt;$J$7,aux!$B$7,aux!$B$8)))))))</f>
        <v/>
      </c>
      <c r="D279" s="2" t="str">
        <f t="shared" si="20"/>
        <v/>
      </c>
      <c r="E279" s="2" t="str">
        <f t="shared" si="21"/>
        <v/>
      </c>
      <c r="F279" s="28" t="str">
        <f>IF(A279=aux!$B$2,$C$3/9.81,IF(A279=aux!$B$3,$C$3*(1+($F$3-1)*(B279-$J$2)/($J$3-$J$2))/9.81,IF(A279=aux!$B$4,$F$3*$C$3/9.81,"")))</f>
        <v/>
      </c>
      <c r="G279" s="28" t="str">
        <f>IF(A279=aux!$B$5,2*PI()/(981*B279)*J279,"")</f>
        <v/>
      </c>
      <c r="H279" s="28" t="str">
        <f>IF(OR(A279=aux!$B$6,A279=aux!$B$7,A279=aux!$B$8),(2*PI()/B279)^2/981*N279,"")</f>
        <v/>
      </c>
      <c r="I279" s="28" t="str">
        <f>IF(OR(A279=aux!$B$2,A279=aux!$B$3,A279=aux!$B$4),981*B279/(2*PI())*F279,"")</f>
        <v/>
      </c>
      <c r="J279" s="28" t="str">
        <f>IF(A279=aux!$B$5,100*$F$4*$C$4,"")</f>
        <v/>
      </c>
      <c r="K279" s="28" t="str">
        <f>IF(OR(A279=aux!$B$6,A279=aux!$B$7,A279=aux!$B$8),(2*PI()/B279)*N279,"")</f>
        <v/>
      </c>
      <c r="L279" s="28" t="str">
        <f>IF(OR(A279=aux!$B$2,A279=aux!$B$3,A279=aux!$B$4),981*(B279/(2*PI()))^2*F279,"")</f>
        <v/>
      </c>
      <c r="M279" s="28" t="str">
        <f>IF(A279=aux!$B$5,B279/(2*PI())*J279,"")</f>
        <v/>
      </c>
      <c r="N279" s="28" t="str">
        <f>IF(A279=aux!$B$6,100*$F$5*$C$5,IF(A279=aux!$B$7,100*$C$5*($F$5-($F$5-1)*(B279-$J$6)/($J$7-$J$6)),IF(A279=aux!$B$8,100*$C$5,"")))</f>
        <v/>
      </c>
      <c r="O279" s="26" t="str">
        <f t="shared" si="22"/>
        <v/>
      </c>
      <c r="P279" s="26" t="str">
        <f t="shared" si="23"/>
        <v/>
      </c>
      <c r="Q279" s="26" t="str">
        <f t="shared" si="24"/>
        <v/>
      </c>
    </row>
    <row r="280" spans="1:17" x14ac:dyDescent="0.25">
      <c r="A280" s="1" t="str">
        <f>IF(B280="","",IF(B280&lt;$J$2,aux!$B$2,IF(B280&lt;$J$3,aux!$B$3,IF(B280&lt;$J$4,aux!$B$4,IF(B280&lt;$J$5,aux!$B$5,IF(B280&lt;$J$6,aux!$B$6,IF(B280&lt;$J$7,aux!$B$7,aux!$B$8)))))))</f>
        <v/>
      </c>
      <c r="D280" s="2" t="str">
        <f t="shared" si="20"/>
        <v/>
      </c>
      <c r="E280" s="2" t="str">
        <f t="shared" si="21"/>
        <v/>
      </c>
      <c r="F280" s="28" t="str">
        <f>IF(A280=aux!$B$2,$C$3/9.81,IF(A280=aux!$B$3,$C$3*(1+($F$3-1)*(B280-$J$2)/($J$3-$J$2))/9.81,IF(A280=aux!$B$4,$F$3*$C$3/9.81,"")))</f>
        <v/>
      </c>
      <c r="G280" s="28" t="str">
        <f>IF(A280=aux!$B$5,2*PI()/(981*B280)*J280,"")</f>
        <v/>
      </c>
      <c r="H280" s="28" t="str">
        <f>IF(OR(A280=aux!$B$6,A280=aux!$B$7,A280=aux!$B$8),(2*PI()/B280)^2/981*N280,"")</f>
        <v/>
      </c>
      <c r="I280" s="28" t="str">
        <f>IF(OR(A280=aux!$B$2,A280=aux!$B$3,A280=aux!$B$4),981*B280/(2*PI())*F280,"")</f>
        <v/>
      </c>
      <c r="J280" s="28" t="str">
        <f>IF(A280=aux!$B$5,100*$F$4*$C$4,"")</f>
        <v/>
      </c>
      <c r="K280" s="28" t="str">
        <f>IF(OR(A280=aux!$B$6,A280=aux!$B$7,A280=aux!$B$8),(2*PI()/B280)*N280,"")</f>
        <v/>
      </c>
      <c r="L280" s="28" t="str">
        <f>IF(OR(A280=aux!$B$2,A280=aux!$B$3,A280=aux!$B$4),981*(B280/(2*PI()))^2*F280,"")</f>
        <v/>
      </c>
      <c r="M280" s="28" t="str">
        <f>IF(A280=aux!$B$5,B280/(2*PI())*J280,"")</f>
        <v/>
      </c>
      <c r="N280" s="28" t="str">
        <f>IF(A280=aux!$B$6,100*$F$5*$C$5,IF(A280=aux!$B$7,100*$C$5*($F$5-($F$5-1)*(B280-$J$6)/($J$7-$J$6)),IF(A280=aux!$B$8,100*$C$5,"")))</f>
        <v/>
      </c>
      <c r="O280" s="26" t="str">
        <f t="shared" si="22"/>
        <v/>
      </c>
      <c r="P280" s="26" t="str">
        <f t="shared" si="23"/>
        <v/>
      </c>
      <c r="Q280" s="26" t="str">
        <f t="shared" si="24"/>
        <v/>
      </c>
    </row>
    <row r="281" spans="1:17" x14ac:dyDescent="0.25">
      <c r="A281" s="1" t="str">
        <f>IF(B281="","",IF(B281&lt;$J$2,aux!$B$2,IF(B281&lt;$J$3,aux!$B$3,IF(B281&lt;$J$4,aux!$B$4,IF(B281&lt;$J$5,aux!$B$5,IF(B281&lt;$J$6,aux!$B$6,IF(B281&lt;$J$7,aux!$B$7,aux!$B$8)))))))</f>
        <v/>
      </c>
      <c r="D281" s="2" t="str">
        <f t="shared" si="20"/>
        <v/>
      </c>
      <c r="E281" s="2" t="str">
        <f t="shared" si="21"/>
        <v/>
      </c>
      <c r="F281" s="28" t="str">
        <f>IF(A281=aux!$B$2,$C$3/9.81,IF(A281=aux!$B$3,$C$3*(1+($F$3-1)*(B281-$J$2)/($J$3-$J$2))/9.81,IF(A281=aux!$B$4,$F$3*$C$3/9.81,"")))</f>
        <v/>
      </c>
      <c r="G281" s="28" t="str">
        <f>IF(A281=aux!$B$5,2*PI()/(981*B281)*J281,"")</f>
        <v/>
      </c>
      <c r="H281" s="28" t="str">
        <f>IF(OR(A281=aux!$B$6,A281=aux!$B$7,A281=aux!$B$8),(2*PI()/B281)^2/981*N281,"")</f>
        <v/>
      </c>
      <c r="I281" s="28" t="str">
        <f>IF(OR(A281=aux!$B$2,A281=aux!$B$3,A281=aux!$B$4),981*B281/(2*PI())*F281,"")</f>
        <v/>
      </c>
      <c r="J281" s="28" t="str">
        <f>IF(A281=aux!$B$5,100*$F$4*$C$4,"")</f>
        <v/>
      </c>
      <c r="K281" s="28" t="str">
        <f>IF(OR(A281=aux!$B$6,A281=aux!$B$7,A281=aux!$B$8),(2*PI()/B281)*N281,"")</f>
        <v/>
      </c>
      <c r="L281" s="28" t="str">
        <f>IF(OR(A281=aux!$B$2,A281=aux!$B$3,A281=aux!$B$4),981*(B281/(2*PI()))^2*F281,"")</f>
        <v/>
      </c>
      <c r="M281" s="28" t="str">
        <f>IF(A281=aux!$B$5,B281/(2*PI())*J281,"")</f>
        <v/>
      </c>
      <c r="N281" s="28" t="str">
        <f>IF(A281=aux!$B$6,100*$F$5*$C$5,IF(A281=aux!$B$7,100*$C$5*($F$5-($F$5-1)*(B281-$J$6)/($J$7-$J$6)),IF(A281=aux!$B$8,100*$C$5,"")))</f>
        <v/>
      </c>
      <c r="O281" s="26" t="str">
        <f t="shared" si="22"/>
        <v/>
      </c>
      <c r="P281" s="26" t="str">
        <f t="shared" si="23"/>
        <v/>
      </c>
      <c r="Q281" s="26" t="str">
        <f t="shared" si="24"/>
        <v/>
      </c>
    </row>
    <row r="282" spans="1:17" x14ac:dyDescent="0.25">
      <c r="A282" s="1" t="str">
        <f>IF(B282="","",IF(B282&lt;$J$2,aux!$B$2,IF(B282&lt;$J$3,aux!$B$3,IF(B282&lt;$J$4,aux!$B$4,IF(B282&lt;$J$5,aux!$B$5,IF(B282&lt;$J$6,aux!$B$6,IF(B282&lt;$J$7,aux!$B$7,aux!$B$8)))))))</f>
        <v/>
      </c>
      <c r="D282" s="2" t="str">
        <f t="shared" si="20"/>
        <v/>
      </c>
      <c r="E282" s="2" t="str">
        <f t="shared" si="21"/>
        <v/>
      </c>
      <c r="F282" s="28" t="str">
        <f>IF(A282=aux!$B$2,$C$3/9.81,IF(A282=aux!$B$3,$C$3*(1+($F$3-1)*(B282-$J$2)/($J$3-$J$2))/9.81,IF(A282=aux!$B$4,$F$3*$C$3/9.81,"")))</f>
        <v/>
      </c>
      <c r="G282" s="28" t="str">
        <f>IF(A282=aux!$B$5,2*PI()/(981*B282)*J282,"")</f>
        <v/>
      </c>
      <c r="H282" s="28" t="str">
        <f>IF(OR(A282=aux!$B$6,A282=aux!$B$7,A282=aux!$B$8),(2*PI()/B282)^2/981*N282,"")</f>
        <v/>
      </c>
      <c r="I282" s="28" t="str">
        <f>IF(OR(A282=aux!$B$2,A282=aux!$B$3,A282=aux!$B$4),981*B282/(2*PI())*F282,"")</f>
        <v/>
      </c>
      <c r="J282" s="28" t="str">
        <f>IF(A282=aux!$B$5,100*$F$4*$C$4,"")</f>
        <v/>
      </c>
      <c r="K282" s="28" t="str">
        <f>IF(OR(A282=aux!$B$6,A282=aux!$B$7,A282=aux!$B$8),(2*PI()/B282)*N282,"")</f>
        <v/>
      </c>
      <c r="L282" s="28" t="str">
        <f>IF(OR(A282=aux!$B$2,A282=aux!$B$3,A282=aux!$B$4),981*(B282/(2*PI()))^2*F282,"")</f>
        <v/>
      </c>
      <c r="M282" s="28" t="str">
        <f>IF(A282=aux!$B$5,B282/(2*PI())*J282,"")</f>
        <v/>
      </c>
      <c r="N282" s="28" t="str">
        <f>IF(A282=aux!$B$6,100*$F$5*$C$5,IF(A282=aux!$B$7,100*$C$5*($F$5-($F$5-1)*(B282-$J$6)/($J$7-$J$6)),IF(A282=aux!$B$8,100*$C$5,"")))</f>
        <v/>
      </c>
      <c r="O282" s="26" t="str">
        <f t="shared" si="22"/>
        <v/>
      </c>
      <c r="P282" s="26" t="str">
        <f t="shared" si="23"/>
        <v/>
      </c>
      <c r="Q282" s="26" t="str">
        <f t="shared" si="24"/>
        <v/>
      </c>
    </row>
    <row r="283" spans="1:17" x14ac:dyDescent="0.25">
      <c r="A283" s="1" t="str">
        <f>IF(B283="","",IF(B283&lt;$J$2,aux!$B$2,IF(B283&lt;$J$3,aux!$B$3,IF(B283&lt;$J$4,aux!$B$4,IF(B283&lt;$J$5,aux!$B$5,IF(B283&lt;$J$6,aux!$B$6,IF(B283&lt;$J$7,aux!$B$7,aux!$B$8)))))))</f>
        <v/>
      </c>
      <c r="D283" s="2" t="str">
        <f t="shared" si="20"/>
        <v/>
      </c>
      <c r="E283" s="2" t="str">
        <f t="shared" si="21"/>
        <v/>
      </c>
      <c r="F283" s="28" t="str">
        <f>IF(A283=aux!$B$2,$C$3/9.81,IF(A283=aux!$B$3,$C$3*(1+($F$3-1)*(B283-$J$2)/($J$3-$J$2))/9.81,IF(A283=aux!$B$4,$F$3*$C$3/9.81,"")))</f>
        <v/>
      </c>
      <c r="G283" s="28" t="str">
        <f>IF(A283=aux!$B$5,2*PI()/(981*B283)*J283,"")</f>
        <v/>
      </c>
      <c r="H283" s="28" t="str">
        <f>IF(OR(A283=aux!$B$6,A283=aux!$B$7,A283=aux!$B$8),(2*PI()/B283)^2/981*N283,"")</f>
        <v/>
      </c>
      <c r="I283" s="28" t="str">
        <f>IF(OR(A283=aux!$B$2,A283=aux!$B$3,A283=aux!$B$4),981*B283/(2*PI())*F283,"")</f>
        <v/>
      </c>
      <c r="J283" s="28" t="str">
        <f>IF(A283=aux!$B$5,100*$F$4*$C$4,"")</f>
        <v/>
      </c>
      <c r="K283" s="28" t="str">
        <f>IF(OR(A283=aux!$B$6,A283=aux!$B$7,A283=aux!$B$8),(2*PI()/B283)*N283,"")</f>
        <v/>
      </c>
      <c r="L283" s="28" t="str">
        <f>IF(OR(A283=aux!$B$2,A283=aux!$B$3,A283=aux!$B$4),981*(B283/(2*PI()))^2*F283,"")</f>
        <v/>
      </c>
      <c r="M283" s="28" t="str">
        <f>IF(A283=aux!$B$5,B283/(2*PI())*J283,"")</f>
        <v/>
      </c>
      <c r="N283" s="28" t="str">
        <f>IF(A283=aux!$B$6,100*$F$5*$C$5,IF(A283=aux!$B$7,100*$C$5*($F$5-($F$5-1)*(B283-$J$6)/($J$7-$J$6)),IF(A283=aux!$B$8,100*$C$5,"")))</f>
        <v/>
      </c>
      <c r="O283" s="26" t="str">
        <f t="shared" si="22"/>
        <v/>
      </c>
      <c r="P283" s="26" t="str">
        <f t="shared" si="23"/>
        <v/>
      </c>
      <c r="Q283" s="26" t="str">
        <f t="shared" si="24"/>
        <v/>
      </c>
    </row>
    <row r="284" spans="1:17" x14ac:dyDescent="0.25">
      <c r="A284" s="1" t="str">
        <f>IF(B284="","",IF(B284&lt;$J$2,aux!$B$2,IF(B284&lt;$J$3,aux!$B$3,IF(B284&lt;$J$4,aux!$B$4,IF(B284&lt;$J$5,aux!$B$5,IF(B284&lt;$J$6,aux!$B$6,IF(B284&lt;$J$7,aux!$B$7,aux!$B$8)))))))</f>
        <v/>
      </c>
      <c r="D284" s="2" t="str">
        <f t="shared" si="20"/>
        <v/>
      </c>
      <c r="E284" s="2" t="str">
        <f t="shared" si="21"/>
        <v/>
      </c>
      <c r="F284" s="28" t="str">
        <f>IF(A284=aux!$B$2,$C$3/9.81,IF(A284=aux!$B$3,$C$3*(1+($F$3-1)*(B284-$J$2)/($J$3-$J$2))/9.81,IF(A284=aux!$B$4,$F$3*$C$3/9.81,"")))</f>
        <v/>
      </c>
      <c r="G284" s="28" t="str">
        <f>IF(A284=aux!$B$5,2*PI()/(981*B284)*J284,"")</f>
        <v/>
      </c>
      <c r="H284" s="28" t="str">
        <f>IF(OR(A284=aux!$B$6,A284=aux!$B$7,A284=aux!$B$8),(2*PI()/B284)^2/981*N284,"")</f>
        <v/>
      </c>
      <c r="I284" s="28" t="str">
        <f>IF(OR(A284=aux!$B$2,A284=aux!$B$3,A284=aux!$B$4),981*B284/(2*PI())*F284,"")</f>
        <v/>
      </c>
      <c r="J284" s="28" t="str">
        <f>IF(A284=aux!$B$5,100*$F$4*$C$4,"")</f>
        <v/>
      </c>
      <c r="K284" s="28" t="str">
        <f>IF(OR(A284=aux!$B$6,A284=aux!$B$7,A284=aux!$B$8),(2*PI()/B284)*N284,"")</f>
        <v/>
      </c>
      <c r="L284" s="28" t="str">
        <f>IF(OR(A284=aux!$B$2,A284=aux!$B$3,A284=aux!$B$4),981*(B284/(2*PI()))^2*F284,"")</f>
        <v/>
      </c>
      <c r="M284" s="28" t="str">
        <f>IF(A284=aux!$B$5,B284/(2*PI())*J284,"")</f>
        <v/>
      </c>
      <c r="N284" s="28" t="str">
        <f>IF(A284=aux!$B$6,100*$F$5*$C$5,IF(A284=aux!$B$7,100*$C$5*($F$5-($F$5-1)*(B284-$J$6)/($J$7-$J$6)),IF(A284=aux!$B$8,100*$C$5,"")))</f>
        <v/>
      </c>
      <c r="O284" s="26" t="str">
        <f t="shared" si="22"/>
        <v/>
      </c>
      <c r="P284" s="26" t="str">
        <f t="shared" si="23"/>
        <v/>
      </c>
      <c r="Q284" s="26" t="str">
        <f t="shared" si="24"/>
        <v/>
      </c>
    </row>
    <row r="285" spans="1:17" x14ac:dyDescent="0.25">
      <c r="A285" s="1" t="str">
        <f>IF(B285="","",IF(B285&lt;$J$2,aux!$B$2,IF(B285&lt;$J$3,aux!$B$3,IF(B285&lt;$J$4,aux!$B$4,IF(B285&lt;$J$5,aux!$B$5,IF(B285&lt;$J$6,aux!$B$6,IF(B285&lt;$J$7,aux!$B$7,aux!$B$8)))))))</f>
        <v/>
      </c>
      <c r="D285" s="2" t="str">
        <f t="shared" si="20"/>
        <v/>
      </c>
      <c r="E285" s="2" t="str">
        <f t="shared" si="21"/>
        <v/>
      </c>
      <c r="F285" s="28" t="str">
        <f>IF(A285=aux!$B$2,$C$3/9.81,IF(A285=aux!$B$3,$C$3*(1+($F$3-1)*(B285-$J$2)/($J$3-$J$2))/9.81,IF(A285=aux!$B$4,$F$3*$C$3/9.81,"")))</f>
        <v/>
      </c>
      <c r="G285" s="28" t="str">
        <f>IF(A285=aux!$B$5,2*PI()/(981*B285)*J285,"")</f>
        <v/>
      </c>
      <c r="H285" s="28" t="str">
        <f>IF(OR(A285=aux!$B$6,A285=aux!$B$7,A285=aux!$B$8),(2*PI()/B285)^2/981*N285,"")</f>
        <v/>
      </c>
      <c r="I285" s="28" t="str">
        <f>IF(OR(A285=aux!$B$2,A285=aux!$B$3,A285=aux!$B$4),981*B285/(2*PI())*F285,"")</f>
        <v/>
      </c>
      <c r="J285" s="28" t="str">
        <f>IF(A285=aux!$B$5,100*$F$4*$C$4,"")</f>
        <v/>
      </c>
      <c r="K285" s="28" t="str">
        <f>IF(OR(A285=aux!$B$6,A285=aux!$B$7,A285=aux!$B$8),(2*PI()/B285)*N285,"")</f>
        <v/>
      </c>
      <c r="L285" s="28" t="str">
        <f>IF(OR(A285=aux!$B$2,A285=aux!$B$3,A285=aux!$B$4),981*(B285/(2*PI()))^2*F285,"")</f>
        <v/>
      </c>
      <c r="M285" s="28" t="str">
        <f>IF(A285=aux!$B$5,B285/(2*PI())*J285,"")</f>
        <v/>
      </c>
      <c r="N285" s="28" t="str">
        <f>IF(A285=aux!$B$6,100*$F$5*$C$5,IF(A285=aux!$B$7,100*$C$5*($F$5-($F$5-1)*(B285-$J$6)/($J$7-$J$6)),IF(A285=aux!$B$8,100*$C$5,"")))</f>
        <v/>
      </c>
      <c r="O285" s="26" t="str">
        <f t="shared" si="22"/>
        <v/>
      </c>
      <c r="P285" s="26" t="str">
        <f t="shared" si="23"/>
        <v/>
      </c>
      <c r="Q285" s="26" t="str">
        <f t="shared" si="24"/>
        <v/>
      </c>
    </row>
    <row r="286" spans="1:17" x14ac:dyDescent="0.25">
      <c r="A286" s="1" t="str">
        <f>IF(B286="","",IF(B286&lt;$J$2,aux!$B$2,IF(B286&lt;$J$3,aux!$B$3,IF(B286&lt;$J$4,aux!$B$4,IF(B286&lt;$J$5,aux!$B$5,IF(B286&lt;$J$6,aux!$B$6,IF(B286&lt;$J$7,aux!$B$7,aux!$B$8)))))))</f>
        <v/>
      </c>
      <c r="D286" s="2" t="str">
        <f t="shared" si="20"/>
        <v/>
      </c>
      <c r="E286" s="2" t="str">
        <f t="shared" si="21"/>
        <v/>
      </c>
      <c r="F286" s="28" t="str">
        <f>IF(A286=aux!$B$2,$C$3/9.81,IF(A286=aux!$B$3,$C$3*(1+($F$3-1)*(B286-$J$2)/($J$3-$J$2))/9.81,IF(A286=aux!$B$4,$F$3*$C$3/9.81,"")))</f>
        <v/>
      </c>
      <c r="G286" s="28" t="str">
        <f>IF(A286=aux!$B$5,2*PI()/(981*B286)*J286,"")</f>
        <v/>
      </c>
      <c r="H286" s="28" t="str">
        <f>IF(OR(A286=aux!$B$6,A286=aux!$B$7,A286=aux!$B$8),(2*PI()/B286)^2/981*N286,"")</f>
        <v/>
      </c>
      <c r="I286" s="28" t="str">
        <f>IF(OR(A286=aux!$B$2,A286=aux!$B$3,A286=aux!$B$4),981*B286/(2*PI())*F286,"")</f>
        <v/>
      </c>
      <c r="J286" s="28" t="str">
        <f>IF(A286=aux!$B$5,100*$F$4*$C$4,"")</f>
        <v/>
      </c>
      <c r="K286" s="28" t="str">
        <f>IF(OR(A286=aux!$B$6,A286=aux!$B$7,A286=aux!$B$8),(2*PI()/B286)*N286,"")</f>
        <v/>
      </c>
      <c r="L286" s="28" t="str">
        <f>IF(OR(A286=aux!$B$2,A286=aux!$B$3,A286=aux!$B$4),981*(B286/(2*PI()))^2*F286,"")</f>
        <v/>
      </c>
      <c r="M286" s="28" t="str">
        <f>IF(A286=aux!$B$5,B286/(2*PI())*J286,"")</f>
        <v/>
      </c>
      <c r="N286" s="28" t="str">
        <f>IF(A286=aux!$B$6,100*$F$5*$C$5,IF(A286=aux!$B$7,100*$C$5*($F$5-($F$5-1)*(B286-$J$6)/($J$7-$J$6)),IF(A286=aux!$B$8,100*$C$5,"")))</f>
        <v/>
      </c>
      <c r="O286" s="26" t="str">
        <f t="shared" si="22"/>
        <v/>
      </c>
      <c r="P286" s="26" t="str">
        <f t="shared" si="23"/>
        <v/>
      </c>
      <c r="Q286" s="26" t="str">
        <f t="shared" si="24"/>
        <v/>
      </c>
    </row>
    <row r="287" spans="1:17" x14ac:dyDescent="0.25">
      <c r="A287" s="1" t="str">
        <f>IF(B287="","",IF(B287&lt;$J$2,aux!$B$2,IF(B287&lt;$J$3,aux!$B$3,IF(B287&lt;$J$4,aux!$B$4,IF(B287&lt;$J$5,aux!$B$5,IF(B287&lt;$J$6,aux!$B$6,IF(B287&lt;$J$7,aux!$B$7,aux!$B$8)))))))</f>
        <v/>
      </c>
      <c r="D287" s="2" t="str">
        <f t="shared" si="20"/>
        <v/>
      </c>
      <c r="E287" s="2" t="str">
        <f t="shared" si="21"/>
        <v/>
      </c>
      <c r="F287" s="28" t="str">
        <f>IF(A287=aux!$B$2,$C$3/9.81,IF(A287=aux!$B$3,$C$3*(1+($F$3-1)*(B287-$J$2)/($J$3-$J$2))/9.81,IF(A287=aux!$B$4,$F$3*$C$3/9.81,"")))</f>
        <v/>
      </c>
      <c r="G287" s="28" t="str">
        <f>IF(A287=aux!$B$5,2*PI()/(981*B287)*J287,"")</f>
        <v/>
      </c>
      <c r="H287" s="28" t="str">
        <f>IF(OR(A287=aux!$B$6,A287=aux!$B$7,A287=aux!$B$8),(2*PI()/B287)^2/981*N287,"")</f>
        <v/>
      </c>
      <c r="I287" s="28" t="str">
        <f>IF(OR(A287=aux!$B$2,A287=aux!$B$3,A287=aux!$B$4),981*B287/(2*PI())*F287,"")</f>
        <v/>
      </c>
      <c r="J287" s="28" t="str">
        <f>IF(A287=aux!$B$5,100*$F$4*$C$4,"")</f>
        <v/>
      </c>
      <c r="K287" s="28" t="str">
        <f>IF(OR(A287=aux!$B$6,A287=aux!$B$7,A287=aux!$B$8),(2*PI()/B287)*N287,"")</f>
        <v/>
      </c>
      <c r="L287" s="28" t="str">
        <f>IF(OR(A287=aux!$B$2,A287=aux!$B$3,A287=aux!$B$4),981*(B287/(2*PI()))^2*F287,"")</f>
        <v/>
      </c>
      <c r="M287" s="28" t="str">
        <f>IF(A287=aux!$B$5,B287/(2*PI())*J287,"")</f>
        <v/>
      </c>
      <c r="N287" s="28" t="str">
        <f>IF(A287=aux!$B$6,100*$F$5*$C$5,IF(A287=aux!$B$7,100*$C$5*($F$5-($F$5-1)*(B287-$J$6)/($J$7-$J$6)),IF(A287=aux!$B$8,100*$C$5,"")))</f>
        <v/>
      </c>
      <c r="O287" s="26" t="str">
        <f t="shared" si="22"/>
        <v/>
      </c>
      <c r="P287" s="26" t="str">
        <f t="shared" si="23"/>
        <v/>
      </c>
      <c r="Q287" s="26" t="str">
        <f t="shared" si="24"/>
        <v/>
      </c>
    </row>
    <row r="288" spans="1:17" x14ac:dyDescent="0.25">
      <c r="A288" s="1" t="str">
        <f>IF(B288="","",IF(B288&lt;$J$2,aux!$B$2,IF(B288&lt;$J$3,aux!$B$3,IF(B288&lt;$J$4,aux!$B$4,IF(B288&lt;$J$5,aux!$B$5,IF(B288&lt;$J$6,aux!$B$6,IF(B288&lt;$J$7,aux!$B$7,aux!$B$8)))))))</f>
        <v/>
      </c>
      <c r="D288" s="2" t="str">
        <f t="shared" si="20"/>
        <v/>
      </c>
      <c r="E288" s="2" t="str">
        <f t="shared" si="21"/>
        <v/>
      </c>
      <c r="F288" s="28" t="str">
        <f>IF(A288=aux!$B$2,$C$3/9.81,IF(A288=aux!$B$3,$C$3*(1+($F$3-1)*(B288-$J$2)/($J$3-$J$2))/9.81,IF(A288=aux!$B$4,$F$3*$C$3/9.81,"")))</f>
        <v/>
      </c>
      <c r="G288" s="28" t="str">
        <f>IF(A288=aux!$B$5,2*PI()/(981*B288)*J288,"")</f>
        <v/>
      </c>
      <c r="H288" s="28" t="str">
        <f>IF(OR(A288=aux!$B$6,A288=aux!$B$7,A288=aux!$B$8),(2*PI()/B288)^2/981*N288,"")</f>
        <v/>
      </c>
      <c r="I288" s="28" t="str">
        <f>IF(OR(A288=aux!$B$2,A288=aux!$B$3,A288=aux!$B$4),981*B288/(2*PI())*F288,"")</f>
        <v/>
      </c>
      <c r="J288" s="28" t="str">
        <f>IF(A288=aux!$B$5,100*$F$4*$C$4,"")</f>
        <v/>
      </c>
      <c r="K288" s="28" t="str">
        <f>IF(OR(A288=aux!$B$6,A288=aux!$B$7,A288=aux!$B$8),(2*PI()/B288)*N288,"")</f>
        <v/>
      </c>
      <c r="L288" s="28" t="str">
        <f>IF(OR(A288=aux!$B$2,A288=aux!$B$3,A288=aux!$B$4),981*(B288/(2*PI()))^2*F288,"")</f>
        <v/>
      </c>
      <c r="M288" s="28" t="str">
        <f>IF(A288=aux!$B$5,B288/(2*PI())*J288,"")</f>
        <v/>
      </c>
      <c r="N288" s="28" t="str">
        <f>IF(A288=aux!$B$6,100*$F$5*$C$5,IF(A288=aux!$B$7,100*$C$5*($F$5-($F$5-1)*(B288-$J$6)/($J$7-$J$6)),IF(A288=aux!$B$8,100*$C$5,"")))</f>
        <v/>
      </c>
      <c r="O288" s="26" t="str">
        <f t="shared" si="22"/>
        <v/>
      </c>
      <c r="P288" s="26" t="str">
        <f t="shared" si="23"/>
        <v/>
      </c>
      <c r="Q288" s="26" t="str">
        <f t="shared" si="24"/>
        <v/>
      </c>
    </row>
    <row r="289" spans="1:17" x14ac:dyDescent="0.25">
      <c r="A289" s="1" t="str">
        <f>IF(B289="","",IF(B289&lt;$J$2,aux!$B$2,IF(B289&lt;$J$3,aux!$B$3,IF(B289&lt;$J$4,aux!$B$4,IF(B289&lt;$J$5,aux!$B$5,IF(B289&lt;$J$6,aux!$B$6,IF(B289&lt;$J$7,aux!$B$7,aux!$B$8)))))))</f>
        <v/>
      </c>
      <c r="D289" s="2" t="str">
        <f t="shared" si="20"/>
        <v/>
      </c>
      <c r="E289" s="2" t="str">
        <f t="shared" si="21"/>
        <v/>
      </c>
      <c r="F289" s="28" t="str">
        <f>IF(A289=aux!$B$2,$C$3/9.81,IF(A289=aux!$B$3,$C$3*(1+($F$3-1)*(B289-$J$2)/($J$3-$J$2))/9.81,IF(A289=aux!$B$4,$F$3*$C$3/9.81,"")))</f>
        <v/>
      </c>
      <c r="G289" s="28" t="str">
        <f>IF(A289=aux!$B$5,2*PI()/(981*B289)*J289,"")</f>
        <v/>
      </c>
      <c r="H289" s="28" t="str">
        <f>IF(OR(A289=aux!$B$6,A289=aux!$B$7,A289=aux!$B$8),(2*PI()/B289)^2/981*N289,"")</f>
        <v/>
      </c>
      <c r="I289" s="28" t="str">
        <f>IF(OR(A289=aux!$B$2,A289=aux!$B$3,A289=aux!$B$4),981*B289/(2*PI())*F289,"")</f>
        <v/>
      </c>
      <c r="J289" s="28" t="str">
        <f>IF(A289=aux!$B$5,100*$F$4*$C$4,"")</f>
        <v/>
      </c>
      <c r="K289" s="28" t="str">
        <f>IF(OR(A289=aux!$B$6,A289=aux!$B$7,A289=aux!$B$8),(2*PI()/B289)*N289,"")</f>
        <v/>
      </c>
      <c r="L289" s="28" t="str">
        <f>IF(OR(A289=aux!$B$2,A289=aux!$B$3,A289=aux!$B$4),981*(B289/(2*PI()))^2*F289,"")</f>
        <v/>
      </c>
      <c r="M289" s="28" t="str">
        <f>IF(A289=aux!$B$5,B289/(2*PI())*J289,"")</f>
        <v/>
      </c>
      <c r="N289" s="28" t="str">
        <f>IF(A289=aux!$B$6,100*$F$5*$C$5,IF(A289=aux!$B$7,100*$C$5*($F$5-($F$5-1)*(B289-$J$6)/($J$7-$J$6)),IF(A289=aux!$B$8,100*$C$5,"")))</f>
        <v/>
      </c>
      <c r="O289" s="26" t="str">
        <f t="shared" si="22"/>
        <v/>
      </c>
      <c r="P289" s="26" t="str">
        <f t="shared" si="23"/>
        <v/>
      </c>
      <c r="Q289" s="26" t="str">
        <f t="shared" si="24"/>
        <v/>
      </c>
    </row>
    <row r="290" spans="1:17" x14ac:dyDescent="0.25">
      <c r="A290" s="1" t="str">
        <f>IF(B290="","",IF(B290&lt;$J$2,aux!$B$2,IF(B290&lt;$J$3,aux!$B$3,IF(B290&lt;$J$4,aux!$B$4,IF(B290&lt;$J$5,aux!$B$5,IF(B290&lt;$J$6,aux!$B$6,IF(B290&lt;$J$7,aux!$B$7,aux!$B$8)))))))</f>
        <v/>
      </c>
      <c r="D290" s="2" t="str">
        <f t="shared" si="20"/>
        <v/>
      </c>
      <c r="E290" s="2" t="str">
        <f t="shared" si="21"/>
        <v/>
      </c>
      <c r="F290" s="28" t="str">
        <f>IF(A290=aux!$B$2,$C$3/9.81,IF(A290=aux!$B$3,$C$3*(1+($F$3-1)*(B290-$J$2)/($J$3-$J$2))/9.81,IF(A290=aux!$B$4,$F$3*$C$3/9.81,"")))</f>
        <v/>
      </c>
      <c r="G290" s="28" t="str">
        <f>IF(A290=aux!$B$5,2*PI()/(981*B290)*J290,"")</f>
        <v/>
      </c>
      <c r="H290" s="28" t="str">
        <f>IF(OR(A290=aux!$B$6,A290=aux!$B$7,A290=aux!$B$8),(2*PI()/B290)^2/981*N290,"")</f>
        <v/>
      </c>
      <c r="I290" s="28" t="str">
        <f>IF(OR(A290=aux!$B$2,A290=aux!$B$3,A290=aux!$B$4),981*B290/(2*PI())*F290,"")</f>
        <v/>
      </c>
      <c r="J290" s="28" t="str">
        <f>IF(A290=aux!$B$5,100*$F$4*$C$4,"")</f>
        <v/>
      </c>
      <c r="K290" s="28" t="str">
        <f>IF(OR(A290=aux!$B$6,A290=aux!$B$7,A290=aux!$B$8),(2*PI()/B290)*N290,"")</f>
        <v/>
      </c>
      <c r="L290" s="28" t="str">
        <f>IF(OR(A290=aux!$B$2,A290=aux!$B$3,A290=aux!$B$4),981*(B290/(2*PI()))^2*F290,"")</f>
        <v/>
      </c>
      <c r="M290" s="28" t="str">
        <f>IF(A290=aux!$B$5,B290/(2*PI())*J290,"")</f>
        <v/>
      </c>
      <c r="N290" s="28" t="str">
        <f>IF(A290=aux!$B$6,100*$F$5*$C$5,IF(A290=aux!$B$7,100*$C$5*($F$5-($F$5-1)*(B290-$J$6)/($J$7-$J$6)),IF(A290=aux!$B$8,100*$C$5,"")))</f>
        <v/>
      </c>
      <c r="O290" s="26" t="str">
        <f t="shared" si="22"/>
        <v/>
      </c>
      <c r="P290" s="26" t="str">
        <f t="shared" si="23"/>
        <v/>
      </c>
      <c r="Q290" s="26" t="str">
        <f t="shared" si="24"/>
        <v/>
      </c>
    </row>
    <row r="291" spans="1:17" x14ac:dyDescent="0.25">
      <c r="A291" s="1" t="str">
        <f>IF(B291="","",IF(B291&lt;$J$2,aux!$B$2,IF(B291&lt;$J$3,aux!$B$3,IF(B291&lt;$J$4,aux!$B$4,IF(B291&lt;$J$5,aux!$B$5,IF(B291&lt;$J$6,aux!$B$6,IF(B291&lt;$J$7,aux!$B$7,aux!$B$8)))))))</f>
        <v/>
      </c>
      <c r="D291" s="2" t="str">
        <f t="shared" si="20"/>
        <v/>
      </c>
      <c r="E291" s="2" t="str">
        <f t="shared" si="21"/>
        <v/>
      </c>
      <c r="F291" s="28" t="str">
        <f>IF(A291=aux!$B$2,$C$3/9.81,IF(A291=aux!$B$3,$C$3*(1+($F$3-1)*(B291-$J$2)/($J$3-$J$2))/9.81,IF(A291=aux!$B$4,$F$3*$C$3/9.81,"")))</f>
        <v/>
      </c>
      <c r="G291" s="28" t="str">
        <f>IF(A291=aux!$B$5,2*PI()/(981*B291)*J291,"")</f>
        <v/>
      </c>
      <c r="H291" s="28" t="str">
        <f>IF(OR(A291=aux!$B$6,A291=aux!$B$7,A291=aux!$B$8),(2*PI()/B291)^2/981*N291,"")</f>
        <v/>
      </c>
      <c r="I291" s="28" t="str">
        <f>IF(OR(A291=aux!$B$2,A291=aux!$B$3,A291=aux!$B$4),981*B291/(2*PI())*F291,"")</f>
        <v/>
      </c>
      <c r="J291" s="28" t="str">
        <f>IF(A291=aux!$B$5,100*$F$4*$C$4,"")</f>
        <v/>
      </c>
      <c r="K291" s="28" t="str">
        <f>IF(OR(A291=aux!$B$6,A291=aux!$B$7,A291=aux!$B$8),(2*PI()/B291)*N291,"")</f>
        <v/>
      </c>
      <c r="L291" s="28" t="str">
        <f>IF(OR(A291=aux!$B$2,A291=aux!$B$3,A291=aux!$B$4),981*(B291/(2*PI()))^2*F291,"")</f>
        <v/>
      </c>
      <c r="M291" s="28" t="str">
        <f>IF(A291=aux!$B$5,B291/(2*PI())*J291,"")</f>
        <v/>
      </c>
      <c r="N291" s="28" t="str">
        <f>IF(A291=aux!$B$6,100*$F$5*$C$5,IF(A291=aux!$B$7,100*$C$5*($F$5-($F$5-1)*(B291-$J$6)/($J$7-$J$6)),IF(A291=aux!$B$8,100*$C$5,"")))</f>
        <v/>
      </c>
      <c r="O291" s="26" t="str">
        <f t="shared" si="22"/>
        <v/>
      </c>
      <c r="P291" s="26" t="str">
        <f t="shared" si="23"/>
        <v/>
      </c>
      <c r="Q291" s="26" t="str">
        <f t="shared" si="24"/>
        <v/>
      </c>
    </row>
    <row r="292" spans="1:17" x14ac:dyDescent="0.25">
      <c r="A292" s="1" t="str">
        <f>IF(B292="","",IF(B292&lt;$J$2,aux!$B$2,IF(B292&lt;$J$3,aux!$B$3,IF(B292&lt;$J$4,aux!$B$4,IF(B292&lt;$J$5,aux!$B$5,IF(B292&lt;$J$6,aux!$B$6,IF(B292&lt;$J$7,aux!$B$7,aux!$B$8)))))))</f>
        <v/>
      </c>
      <c r="D292" s="2" t="str">
        <f t="shared" si="20"/>
        <v/>
      </c>
      <c r="E292" s="2" t="str">
        <f t="shared" si="21"/>
        <v/>
      </c>
      <c r="F292" s="28" t="str">
        <f>IF(A292=aux!$B$2,$C$3/9.81,IF(A292=aux!$B$3,$C$3*(1+($F$3-1)*(B292-$J$2)/($J$3-$J$2))/9.81,IF(A292=aux!$B$4,$F$3*$C$3/9.81,"")))</f>
        <v/>
      </c>
      <c r="G292" s="28" t="str">
        <f>IF(A292=aux!$B$5,2*PI()/(981*B292)*J292,"")</f>
        <v/>
      </c>
      <c r="H292" s="28" t="str">
        <f>IF(OR(A292=aux!$B$6,A292=aux!$B$7,A292=aux!$B$8),(2*PI()/B292)^2/981*N292,"")</f>
        <v/>
      </c>
      <c r="I292" s="28" t="str">
        <f>IF(OR(A292=aux!$B$2,A292=aux!$B$3,A292=aux!$B$4),981*B292/(2*PI())*F292,"")</f>
        <v/>
      </c>
      <c r="J292" s="28" t="str">
        <f>IF(A292=aux!$B$5,100*$F$4*$C$4,"")</f>
        <v/>
      </c>
      <c r="K292" s="28" t="str">
        <f>IF(OR(A292=aux!$B$6,A292=aux!$B$7,A292=aux!$B$8),(2*PI()/B292)*N292,"")</f>
        <v/>
      </c>
      <c r="L292" s="28" t="str">
        <f>IF(OR(A292=aux!$B$2,A292=aux!$B$3,A292=aux!$B$4),981*(B292/(2*PI()))^2*F292,"")</f>
        <v/>
      </c>
      <c r="M292" s="28" t="str">
        <f>IF(A292=aux!$B$5,B292/(2*PI())*J292,"")</f>
        <v/>
      </c>
      <c r="N292" s="28" t="str">
        <f>IF(A292=aux!$B$6,100*$F$5*$C$5,IF(A292=aux!$B$7,100*$C$5*($F$5-($F$5-1)*(B292-$J$6)/($J$7-$J$6)),IF(A292=aux!$B$8,100*$C$5,"")))</f>
        <v/>
      </c>
      <c r="O292" s="26" t="str">
        <f t="shared" si="22"/>
        <v/>
      </c>
      <c r="P292" s="26" t="str">
        <f t="shared" si="23"/>
        <v/>
      </c>
      <c r="Q292" s="26" t="str">
        <f t="shared" si="24"/>
        <v/>
      </c>
    </row>
    <row r="293" spans="1:17" x14ac:dyDescent="0.25">
      <c r="A293" s="1" t="str">
        <f>IF(B293="","",IF(B293&lt;$J$2,aux!$B$2,IF(B293&lt;$J$3,aux!$B$3,IF(B293&lt;$J$4,aux!$B$4,IF(B293&lt;$J$5,aux!$B$5,IF(B293&lt;$J$6,aux!$B$6,IF(B293&lt;$J$7,aux!$B$7,aux!$B$8)))))))</f>
        <v/>
      </c>
      <c r="D293" s="2" t="str">
        <f t="shared" si="20"/>
        <v/>
      </c>
      <c r="E293" s="2" t="str">
        <f t="shared" si="21"/>
        <v/>
      </c>
      <c r="F293" s="28" t="str">
        <f>IF(A293=aux!$B$2,$C$3/9.81,IF(A293=aux!$B$3,$C$3*(1+($F$3-1)*(B293-$J$2)/($J$3-$J$2))/9.81,IF(A293=aux!$B$4,$F$3*$C$3/9.81,"")))</f>
        <v/>
      </c>
      <c r="G293" s="28" t="str">
        <f>IF(A293=aux!$B$5,2*PI()/(981*B293)*J293,"")</f>
        <v/>
      </c>
      <c r="H293" s="28" t="str">
        <f>IF(OR(A293=aux!$B$6,A293=aux!$B$7,A293=aux!$B$8),(2*PI()/B293)^2/981*N293,"")</f>
        <v/>
      </c>
      <c r="I293" s="28" t="str">
        <f>IF(OR(A293=aux!$B$2,A293=aux!$B$3,A293=aux!$B$4),981*B293/(2*PI())*F293,"")</f>
        <v/>
      </c>
      <c r="J293" s="28" t="str">
        <f>IF(A293=aux!$B$5,100*$F$4*$C$4,"")</f>
        <v/>
      </c>
      <c r="K293" s="28" t="str">
        <f>IF(OR(A293=aux!$B$6,A293=aux!$B$7,A293=aux!$B$8),(2*PI()/B293)*N293,"")</f>
        <v/>
      </c>
      <c r="L293" s="28" t="str">
        <f>IF(OR(A293=aux!$B$2,A293=aux!$B$3,A293=aux!$B$4),981*(B293/(2*PI()))^2*F293,"")</f>
        <v/>
      </c>
      <c r="M293" s="28" t="str">
        <f>IF(A293=aux!$B$5,B293/(2*PI())*J293,"")</f>
        <v/>
      </c>
      <c r="N293" s="28" t="str">
        <f>IF(A293=aux!$B$6,100*$F$5*$C$5,IF(A293=aux!$B$7,100*$C$5*($F$5-($F$5-1)*(B293-$J$6)/($J$7-$J$6)),IF(A293=aux!$B$8,100*$C$5,"")))</f>
        <v/>
      </c>
      <c r="O293" s="26" t="str">
        <f t="shared" si="22"/>
        <v/>
      </c>
      <c r="P293" s="26" t="str">
        <f t="shared" si="23"/>
        <v/>
      </c>
      <c r="Q293" s="26" t="str">
        <f t="shared" si="24"/>
        <v/>
      </c>
    </row>
    <row r="294" spans="1:17" x14ac:dyDescent="0.25">
      <c r="A294" s="1" t="str">
        <f>IF(B294="","",IF(B294&lt;$J$2,aux!$B$2,IF(B294&lt;$J$3,aux!$B$3,IF(B294&lt;$J$4,aux!$B$4,IF(B294&lt;$J$5,aux!$B$5,IF(B294&lt;$J$6,aux!$B$6,IF(B294&lt;$J$7,aux!$B$7,aux!$B$8)))))))</f>
        <v/>
      </c>
      <c r="D294" s="2" t="str">
        <f t="shared" si="20"/>
        <v/>
      </c>
      <c r="E294" s="2" t="str">
        <f t="shared" si="21"/>
        <v/>
      </c>
      <c r="F294" s="28" t="str">
        <f>IF(A294=aux!$B$2,$C$3/9.81,IF(A294=aux!$B$3,$C$3*(1+($F$3-1)*(B294-$J$2)/($J$3-$J$2))/9.81,IF(A294=aux!$B$4,$F$3*$C$3/9.81,"")))</f>
        <v/>
      </c>
      <c r="G294" s="28" t="str">
        <f>IF(A294=aux!$B$5,2*PI()/(981*B294)*J294,"")</f>
        <v/>
      </c>
      <c r="H294" s="28" t="str">
        <f>IF(OR(A294=aux!$B$6,A294=aux!$B$7,A294=aux!$B$8),(2*PI()/B294)^2/981*N294,"")</f>
        <v/>
      </c>
      <c r="I294" s="28" t="str">
        <f>IF(OR(A294=aux!$B$2,A294=aux!$B$3,A294=aux!$B$4),981*B294/(2*PI())*F294,"")</f>
        <v/>
      </c>
      <c r="J294" s="28" t="str">
        <f>IF(A294=aux!$B$5,100*$F$4*$C$4,"")</f>
        <v/>
      </c>
      <c r="K294" s="28" t="str">
        <f>IF(OR(A294=aux!$B$6,A294=aux!$B$7,A294=aux!$B$8),(2*PI()/B294)*N294,"")</f>
        <v/>
      </c>
      <c r="L294" s="28" t="str">
        <f>IF(OR(A294=aux!$B$2,A294=aux!$B$3,A294=aux!$B$4),981*(B294/(2*PI()))^2*F294,"")</f>
        <v/>
      </c>
      <c r="M294" s="28" t="str">
        <f>IF(A294=aux!$B$5,B294/(2*PI())*J294,"")</f>
        <v/>
      </c>
      <c r="N294" s="28" t="str">
        <f>IF(A294=aux!$B$6,100*$F$5*$C$5,IF(A294=aux!$B$7,100*$C$5*($F$5-($F$5-1)*(B294-$J$6)/($J$7-$J$6)),IF(A294=aux!$B$8,100*$C$5,"")))</f>
        <v/>
      </c>
      <c r="O294" s="26" t="str">
        <f t="shared" si="22"/>
        <v/>
      </c>
      <c r="P294" s="26" t="str">
        <f t="shared" si="23"/>
        <v/>
      </c>
      <c r="Q294" s="26" t="str">
        <f t="shared" si="24"/>
        <v/>
      </c>
    </row>
    <row r="295" spans="1:17" x14ac:dyDescent="0.25">
      <c r="A295" s="1" t="str">
        <f>IF(B295="","",IF(B295&lt;$J$2,aux!$B$2,IF(B295&lt;$J$3,aux!$B$3,IF(B295&lt;$J$4,aux!$B$4,IF(B295&lt;$J$5,aux!$B$5,IF(B295&lt;$J$6,aux!$B$6,IF(B295&lt;$J$7,aux!$B$7,aux!$B$8)))))))</f>
        <v/>
      </c>
      <c r="D295" s="2" t="str">
        <f t="shared" si="20"/>
        <v/>
      </c>
      <c r="E295" s="2" t="str">
        <f t="shared" si="21"/>
        <v/>
      </c>
      <c r="F295" s="28" t="str">
        <f>IF(A295=aux!$B$2,$C$3/9.81,IF(A295=aux!$B$3,$C$3*(1+($F$3-1)*(B295-$J$2)/($J$3-$J$2))/9.81,IF(A295=aux!$B$4,$F$3*$C$3/9.81,"")))</f>
        <v/>
      </c>
      <c r="G295" s="28" t="str">
        <f>IF(A295=aux!$B$5,2*PI()/(981*B295)*J295,"")</f>
        <v/>
      </c>
      <c r="H295" s="28" t="str">
        <f>IF(OR(A295=aux!$B$6,A295=aux!$B$7,A295=aux!$B$8),(2*PI()/B295)^2/981*N295,"")</f>
        <v/>
      </c>
      <c r="I295" s="28" t="str">
        <f>IF(OR(A295=aux!$B$2,A295=aux!$B$3,A295=aux!$B$4),981*B295/(2*PI())*F295,"")</f>
        <v/>
      </c>
      <c r="J295" s="28" t="str">
        <f>IF(A295=aux!$B$5,100*$F$4*$C$4,"")</f>
        <v/>
      </c>
      <c r="K295" s="28" t="str">
        <f>IF(OR(A295=aux!$B$6,A295=aux!$B$7,A295=aux!$B$8),(2*PI()/B295)*N295,"")</f>
        <v/>
      </c>
      <c r="L295" s="28" t="str">
        <f>IF(OR(A295=aux!$B$2,A295=aux!$B$3,A295=aux!$B$4),981*(B295/(2*PI()))^2*F295,"")</f>
        <v/>
      </c>
      <c r="M295" s="28" t="str">
        <f>IF(A295=aux!$B$5,B295/(2*PI())*J295,"")</f>
        <v/>
      </c>
      <c r="N295" s="28" t="str">
        <f>IF(A295=aux!$B$6,100*$F$5*$C$5,IF(A295=aux!$B$7,100*$C$5*($F$5-($F$5-1)*(B295-$J$6)/($J$7-$J$6)),IF(A295=aux!$B$8,100*$C$5,"")))</f>
        <v/>
      </c>
      <c r="O295" s="26" t="str">
        <f t="shared" si="22"/>
        <v/>
      </c>
      <c r="P295" s="26" t="str">
        <f t="shared" si="23"/>
        <v/>
      </c>
      <c r="Q295" s="26" t="str">
        <f t="shared" si="24"/>
        <v/>
      </c>
    </row>
    <row r="296" spans="1:17" x14ac:dyDescent="0.25">
      <c r="A296" s="1" t="str">
        <f>IF(B296="","",IF(B296&lt;$J$2,aux!$B$2,IF(B296&lt;$J$3,aux!$B$3,IF(B296&lt;$J$4,aux!$B$4,IF(B296&lt;$J$5,aux!$B$5,IF(B296&lt;$J$6,aux!$B$6,IF(B296&lt;$J$7,aux!$B$7,aux!$B$8)))))))</f>
        <v/>
      </c>
      <c r="D296" s="2" t="str">
        <f t="shared" si="20"/>
        <v/>
      </c>
      <c r="E296" s="2" t="str">
        <f t="shared" si="21"/>
        <v/>
      </c>
      <c r="F296" s="28" t="str">
        <f>IF(A296=aux!$B$2,$C$3/9.81,IF(A296=aux!$B$3,$C$3*(1+($F$3-1)*(B296-$J$2)/($J$3-$J$2))/9.81,IF(A296=aux!$B$4,$F$3*$C$3/9.81,"")))</f>
        <v/>
      </c>
      <c r="G296" s="28" t="str">
        <f>IF(A296=aux!$B$5,2*PI()/(981*B296)*J296,"")</f>
        <v/>
      </c>
      <c r="H296" s="28" t="str">
        <f>IF(OR(A296=aux!$B$6,A296=aux!$B$7,A296=aux!$B$8),(2*PI()/B296)^2/981*N296,"")</f>
        <v/>
      </c>
      <c r="I296" s="28" t="str">
        <f>IF(OR(A296=aux!$B$2,A296=aux!$B$3,A296=aux!$B$4),981*B296/(2*PI())*F296,"")</f>
        <v/>
      </c>
      <c r="J296" s="28" t="str">
        <f>IF(A296=aux!$B$5,100*$F$4*$C$4,"")</f>
        <v/>
      </c>
      <c r="K296" s="28" t="str">
        <f>IF(OR(A296=aux!$B$6,A296=aux!$B$7,A296=aux!$B$8),(2*PI()/B296)*N296,"")</f>
        <v/>
      </c>
      <c r="L296" s="28" t="str">
        <f>IF(OR(A296=aux!$B$2,A296=aux!$B$3,A296=aux!$B$4),981*(B296/(2*PI()))^2*F296,"")</f>
        <v/>
      </c>
      <c r="M296" s="28" t="str">
        <f>IF(A296=aux!$B$5,B296/(2*PI())*J296,"")</f>
        <v/>
      </c>
      <c r="N296" s="28" t="str">
        <f>IF(A296=aux!$B$6,100*$F$5*$C$5,IF(A296=aux!$B$7,100*$C$5*($F$5-($F$5-1)*(B296-$J$6)/($J$7-$J$6)),IF(A296=aux!$B$8,100*$C$5,"")))</f>
        <v/>
      </c>
      <c r="O296" s="26" t="str">
        <f t="shared" si="22"/>
        <v/>
      </c>
      <c r="P296" s="26" t="str">
        <f t="shared" si="23"/>
        <v/>
      </c>
      <c r="Q296" s="26" t="str">
        <f t="shared" si="24"/>
        <v/>
      </c>
    </row>
    <row r="297" spans="1:17" x14ac:dyDescent="0.25">
      <c r="A297" s="1" t="str">
        <f>IF(B297="","",IF(B297&lt;$J$2,aux!$B$2,IF(B297&lt;$J$3,aux!$B$3,IF(B297&lt;$J$4,aux!$B$4,IF(B297&lt;$J$5,aux!$B$5,IF(B297&lt;$J$6,aux!$B$6,IF(B297&lt;$J$7,aux!$B$7,aux!$B$8)))))))</f>
        <v/>
      </c>
      <c r="D297" s="2" t="str">
        <f t="shared" si="20"/>
        <v/>
      </c>
      <c r="E297" s="2" t="str">
        <f t="shared" si="21"/>
        <v/>
      </c>
      <c r="F297" s="28" t="str">
        <f>IF(A297=aux!$B$2,$C$3/9.81,IF(A297=aux!$B$3,$C$3*(1+($F$3-1)*(B297-$J$2)/($J$3-$J$2))/9.81,IF(A297=aux!$B$4,$F$3*$C$3/9.81,"")))</f>
        <v/>
      </c>
      <c r="G297" s="28" t="str">
        <f>IF(A297=aux!$B$5,2*PI()/(981*B297)*J297,"")</f>
        <v/>
      </c>
      <c r="H297" s="28" t="str">
        <f>IF(OR(A297=aux!$B$6,A297=aux!$B$7,A297=aux!$B$8),(2*PI()/B297)^2/981*N297,"")</f>
        <v/>
      </c>
      <c r="I297" s="28" t="str">
        <f>IF(OR(A297=aux!$B$2,A297=aux!$B$3,A297=aux!$B$4),981*B297/(2*PI())*F297,"")</f>
        <v/>
      </c>
      <c r="J297" s="28" t="str">
        <f>IF(A297=aux!$B$5,100*$F$4*$C$4,"")</f>
        <v/>
      </c>
      <c r="K297" s="28" t="str">
        <f>IF(OR(A297=aux!$B$6,A297=aux!$B$7,A297=aux!$B$8),(2*PI()/B297)*N297,"")</f>
        <v/>
      </c>
      <c r="L297" s="28" t="str">
        <f>IF(OR(A297=aux!$B$2,A297=aux!$B$3,A297=aux!$B$4),981*(B297/(2*PI()))^2*F297,"")</f>
        <v/>
      </c>
      <c r="M297" s="28" t="str">
        <f>IF(A297=aux!$B$5,B297/(2*PI())*J297,"")</f>
        <v/>
      </c>
      <c r="N297" s="28" t="str">
        <f>IF(A297=aux!$B$6,100*$F$5*$C$5,IF(A297=aux!$B$7,100*$C$5*($F$5-($F$5-1)*(B297-$J$6)/($J$7-$J$6)),IF(A297=aux!$B$8,100*$C$5,"")))</f>
        <v/>
      </c>
      <c r="O297" s="26" t="str">
        <f t="shared" si="22"/>
        <v/>
      </c>
      <c r="P297" s="26" t="str">
        <f t="shared" si="23"/>
        <v/>
      </c>
      <c r="Q297" s="26" t="str">
        <f t="shared" si="24"/>
        <v/>
      </c>
    </row>
    <row r="298" spans="1:17" x14ac:dyDescent="0.25">
      <c r="A298" s="1" t="str">
        <f>IF(B298="","",IF(B298&lt;$J$2,aux!$B$2,IF(B298&lt;$J$3,aux!$B$3,IF(B298&lt;$J$4,aux!$B$4,IF(B298&lt;$J$5,aux!$B$5,IF(B298&lt;$J$6,aux!$B$6,IF(B298&lt;$J$7,aux!$B$7,aux!$B$8)))))))</f>
        <v/>
      </c>
      <c r="D298" s="2" t="str">
        <f t="shared" si="20"/>
        <v/>
      </c>
      <c r="E298" s="2" t="str">
        <f t="shared" si="21"/>
        <v/>
      </c>
      <c r="F298" s="28" t="str">
        <f>IF(A298=aux!$B$2,$C$3/9.81,IF(A298=aux!$B$3,$C$3*(1+($F$3-1)*(B298-$J$2)/($J$3-$J$2))/9.81,IF(A298=aux!$B$4,$F$3*$C$3/9.81,"")))</f>
        <v/>
      </c>
      <c r="G298" s="28" t="str">
        <f>IF(A298=aux!$B$5,2*PI()/(981*B298)*J298,"")</f>
        <v/>
      </c>
      <c r="H298" s="28" t="str">
        <f>IF(OR(A298=aux!$B$6,A298=aux!$B$7,A298=aux!$B$8),(2*PI()/B298)^2/981*N298,"")</f>
        <v/>
      </c>
      <c r="I298" s="28" t="str">
        <f>IF(OR(A298=aux!$B$2,A298=aux!$B$3,A298=aux!$B$4),981*B298/(2*PI())*F298,"")</f>
        <v/>
      </c>
      <c r="J298" s="28" t="str">
        <f>IF(A298=aux!$B$5,100*$F$4*$C$4,"")</f>
        <v/>
      </c>
      <c r="K298" s="28" t="str">
        <f>IF(OR(A298=aux!$B$6,A298=aux!$B$7,A298=aux!$B$8),(2*PI()/B298)*N298,"")</f>
        <v/>
      </c>
      <c r="L298" s="28" t="str">
        <f>IF(OR(A298=aux!$B$2,A298=aux!$B$3,A298=aux!$B$4),981*(B298/(2*PI()))^2*F298,"")</f>
        <v/>
      </c>
      <c r="M298" s="28" t="str">
        <f>IF(A298=aux!$B$5,B298/(2*PI())*J298,"")</f>
        <v/>
      </c>
      <c r="N298" s="28" t="str">
        <f>IF(A298=aux!$B$6,100*$F$5*$C$5,IF(A298=aux!$B$7,100*$C$5*($F$5-($F$5-1)*(B298-$J$6)/($J$7-$J$6)),IF(A298=aux!$B$8,100*$C$5,"")))</f>
        <v/>
      </c>
      <c r="O298" s="26" t="str">
        <f t="shared" si="22"/>
        <v/>
      </c>
      <c r="P298" s="26" t="str">
        <f t="shared" si="23"/>
        <v/>
      </c>
      <c r="Q298" s="26" t="str">
        <f t="shared" si="24"/>
        <v/>
      </c>
    </row>
    <row r="299" spans="1:17" x14ac:dyDescent="0.25">
      <c r="A299" s="1" t="str">
        <f>IF(B299="","",IF(B299&lt;$J$2,aux!$B$2,IF(B299&lt;$J$3,aux!$B$3,IF(B299&lt;$J$4,aux!$B$4,IF(B299&lt;$J$5,aux!$B$5,IF(B299&lt;$J$6,aux!$B$6,IF(B299&lt;$J$7,aux!$B$7,aux!$B$8)))))))</f>
        <v/>
      </c>
      <c r="D299" s="2" t="str">
        <f t="shared" si="20"/>
        <v/>
      </c>
      <c r="E299" s="2" t="str">
        <f t="shared" si="21"/>
        <v/>
      </c>
      <c r="F299" s="28" t="str">
        <f>IF(A299=aux!$B$2,$C$3/9.81,IF(A299=aux!$B$3,$C$3*(1+($F$3-1)*(B299-$J$2)/($J$3-$J$2))/9.81,IF(A299=aux!$B$4,$F$3*$C$3/9.81,"")))</f>
        <v/>
      </c>
      <c r="G299" s="28" t="str">
        <f>IF(A299=aux!$B$5,2*PI()/(981*B299)*J299,"")</f>
        <v/>
      </c>
      <c r="H299" s="28" t="str">
        <f>IF(OR(A299=aux!$B$6,A299=aux!$B$7,A299=aux!$B$8),(2*PI()/B299)^2/981*N299,"")</f>
        <v/>
      </c>
      <c r="I299" s="28" t="str">
        <f>IF(OR(A299=aux!$B$2,A299=aux!$B$3,A299=aux!$B$4),981*B299/(2*PI())*F299,"")</f>
        <v/>
      </c>
      <c r="J299" s="28" t="str">
        <f>IF(A299=aux!$B$5,100*$F$4*$C$4,"")</f>
        <v/>
      </c>
      <c r="K299" s="28" t="str">
        <f>IF(OR(A299=aux!$B$6,A299=aux!$B$7,A299=aux!$B$8),(2*PI()/B299)*N299,"")</f>
        <v/>
      </c>
      <c r="L299" s="28" t="str">
        <f>IF(OR(A299=aux!$B$2,A299=aux!$B$3,A299=aux!$B$4),981*(B299/(2*PI()))^2*F299,"")</f>
        <v/>
      </c>
      <c r="M299" s="28" t="str">
        <f>IF(A299=aux!$B$5,B299/(2*PI())*J299,"")</f>
        <v/>
      </c>
      <c r="N299" s="28" t="str">
        <f>IF(A299=aux!$B$6,100*$F$5*$C$5,IF(A299=aux!$B$7,100*$C$5*($F$5-($F$5-1)*(B299-$J$6)/($J$7-$J$6)),IF(A299=aux!$B$8,100*$C$5,"")))</f>
        <v/>
      </c>
      <c r="O299" s="26" t="str">
        <f t="shared" si="22"/>
        <v/>
      </c>
      <c r="P299" s="26" t="str">
        <f t="shared" si="23"/>
        <v/>
      </c>
      <c r="Q299" s="26" t="str">
        <f t="shared" si="24"/>
        <v/>
      </c>
    </row>
    <row r="300" spans="1:17" x14ac:dyDescent="0.25">
      <c r="A300" s="1" t="str">
        <f>IF(B300="","",IF(B300&lt;$J$2,aux!$B$2,IF(B300&lt;$J$3,aux!$B$3,IF(B300&lt;$J$4,aux!$B$4,IF(B300&lt;$J$5,aux!$B$5,IF(B300&lt;$J$6,aux!$B$6,IF(B300&lt;$J$7,aux!$B$7,aux!$B$8)))))))</f>
        <v/>
      </c>
      <c r="D300" s="2" t="str">
        <f t="shared" si="20"/>
        <v/>
      </c>
      <c r="E300" s="2" t="str">
        <f t="shared" si="21"/>
        <v/>
      </c>
      <c r="F300" s="28" t="str">
        <f>IF(A300=aux!$B$2,$C$3/9.81,IF(A300=aux!$B$3,$C$3*(1+($F$3-1)*(B300-$J$2)/($J$3-$J$2))/9.81,IF(A300=aux!$B$4,$F$3*$C$3/9.81,"")))</f>
        <v/>
      </c>
      <c r="G300" s="28" t="str">
        <f>IF(A300=aux!$B$5,2*PI()/(981*B300)*J300,"")</f>
        <v/>
      </c>
      <c r="H300" s="28" t="str">
        <f>IF(OR(A300=aux!$B$6,A300=aux!$B$7,A300=aux!$B$8),(2*PI()/B300)^2/981*N300,"")</f>
        <v/>
      </c>
      <c r="I300" s="28" t="str">
        <f>IF(OR(A300=aux!$B$2,A300=aux!$B$3,A300=aux!$B$4),981*B300/(2*PI())*F300,"")</f>
        <v/>
      </c>
      <c r="J300" s="28" t="str">
        <f>IF(A300=aux!$B$5,100*$F$4*$C$4,"")</f>
        <v/>
      </c>
      <c r="K300" s="28" t="str">
        <f>IF(OR(A300=aux!$B$6,A300=aux!$B$7,A300=aux!$B$8),(2*PI()/B300)*N300,"")</f>
        <v/>
      </c>
      <c r="L300" s="28" t="str">
        <f>IF(OR(A300=aux!$B$2,A300=aux!$B$3,A300=aux!$B$4),981*(B300/(2*PI()))^2*F300,"")</f>
        <v/>
      </c>
      <c r="M300" s="28" t="str">
        <f>IF(A300=aux!$B$5,B300/(2*PI())*J300,"")</f>
        <v/>
      </c>
      <c r="N300" s="28" t="str">
        <f>IF(A300=aux!$B$6,100*$F$5*$C$5,IF(A300=aux!$B$7,100*$C$5*($F$5-($F$5-1)*(B300-$J$6)/($J$7-$J$6)),IF(A300=aux!$B$8,100*$C$5,"")))</f>
        <v/>
      </c>
      <c r="O300" s="26" t="str">
        <f t="shared" si="22"/>
        <v/>
      </c>
      <c r="P300" s="26" t="str">
        <f t="shared" si="23"/>
        <v/>
      </c>
      <c r="Q300" s="26" t="str">
        <f t="shared" si="24"/>
        <v/>
      </c>
    </row>
    <row r="301" spans="1:17" x14ac:dyDescent="0.25">
      <c r="A301" s="1" t="str">
        <f>IF(B301="","",IF(B301&lt;$J$2,aux!$B$2,IF(B301&lt;$J$3,aux!$B$3,IF(B301&lt;$J$4,aux!$B$4,IF(B301&lt;$J$5,aux!$B$5,IF(B301&lt;$J$6,aux!$B$6,IF(B301&lt;$J$7,aux!$B$7,aux!$B$8)))))))</f>
        <v/>
      </c>
      <c r="D301" s="2" t="str">
        <f t="shared" si="20"/>
        <v/>
      </c>
      <c r="E301" s="2" t="str">
        <f t="shared" si="21"/>
        <v/>
      </c>
      <c r="F301" s="28" t="str">
        <f>IF(A301=aux!$B$2,$C$3/9.81,IF(A301=aux!$B$3,$C$3*(1+($F$3-1)*(B301-$J$2)/($J$3-$J$2))/9.81,IF(A301=aux!$B$4,$F$3*$C$3/9.81,"")))</f>
        <v/>
      </c>
      <c r="G301" s="28" t="str">
        <f>IF(A301=aux!$B$5,2*PI()/(981*B301)*J301,"")</f>
        <v/>
      </c>
      <c r="H301" s="28" t="str">
        <f>IF(OR(A301=aux!$B$6,A301=aux!$B$7,A301=aux!$B$8),(2*PI()/B301)^2/981*N301,"")</f>
        <v/>
      </c>
      <c r="I301" s="28" t="str">
        <f>IF(OR(A301=aux!$B$2,A301=aux!$B$3,A301=aux!$B$4),981*B301/(2*PI())*F301,"")</f>
        <v/>
      </c>
      <c r="J301" s="28" t="str">
        <f>IF(A301=aux!$B$5,100*$F$4*$C$4,"")</f>
        <v/>
      </c>
      <c r="K301" s="28" t="str">
        <f>IF(OR(A301=aux!$B$6,A301=aux!$B$7,A301=aux!$B$8),(2*PI()/B301)*N301,"")</f>
        <v/>
      </c>
      <c r="L301" s="28" t="str">
        <f>IF(OR(A301=aux!$B$2,A301=aux!$B$3,A301=aux!$B$4),981*(B301/(2*PI()))^2*F301,"")</f>
        <v/>
      </c>
      <c r="M301" s="28" t="str">
        <f>IF(A301=aux!$B$5,B301/(2*PI())*J301,"")</f>
        <v/>
      </c>
      <c r="N301" s="28" t="str">
        <f>IF(A301=aux!$B$6,100*$F$5*$C$5,IF(A301=aux!$B$7,100*$C$5*($F$5-($F$5-1)*(B301-$J$6)/($J$7-$J$6)),IF(A301=aux!$B$8,100*$C$5,"")))</f>
        <v/>
      </c>
      <c r="O301" s="26" t="str">
        <f t="shared" si="22"/>
        <v/>
      </c>
      <c r="P301" s="26" t="str">
        <f t="shared" si="23"/>
        <v/>
      </c>
      <c r="Q301" s="26" t="str">
        <f t="shared" si="24"/>
        <v/>
      </c>
    </row>
    <row r="302" spans="1:17" x14ac:dyDescent="0.25">
      <c r="A302" s="1" t="str">
        <f>IF(B302="","",IF(B302&lt;$J$2,aux!$B$2,IF(B302&lt;$J$3,aux!$B$3,IF(B302&lt;$J$4,aux!$B$4,IF(B302&lt;$J$5,aux!$B$5,IF(B302&lt;$J$6,aux!$B$6,IF(B302&lt;$J$7,aux!$B$7,aux!$B$8)))))))</f>
        <v/>
      </c>
      <c r="D302" s="2" t="str">
        <f t="shared" si="20"/>
        <v/>
      </c>
      <c r="E302" s="2" t="str">
        <f t="shared" si="21"/>
        <v/>
      </c>
      <c r="F302" s="28" t="str">
        <f>IF(A302=aux!$B$2,$C$3/9.81,IF(A302=aux!$B$3,$C$3*(1+($F$3-1)*(B302-$J$2)/($J$3-$J$2))/9.81,IF(A302=aux!$B$4,$F$3*$C$3/9.81,"")))</f>
        <v/>
      </c>
      <c r="G302" s="28" t="str">
        <f>IF(A302=aux!$B$5,2*PI()/(981*B302)*J302,"")</f>
        <v/>
      </c>
      <c r="H302" s="28" t="str">
        <f>IF(OR(A302=aux!$B$6,A302=aux!$B$7,A302=aux!$B$8),(2*PI()/B302)^2/981*N302,"")</f>
        <v/>
      </c>
      <c r="I302" s="28" t="str">
        <f>IF(OR(A302=aux!$B$2,A302=aux!$B$3,A302=aux!$B$4),981*B302/(2*PI())*F302,"")</f>
        <v/>
      </c>
      <c r="J302" s="28" t="str">
        <f>IF(A302=aux!$B$5,100*$F$4*$C$4,"")</f>
        <v/>
      </c>
      <c r="K302" s="28" t="str">
        <f>IF(OR(A302=aux!$B$6,A302=aux!$B$7,A302=aux!$B$8),(2*PI()/B302)*N302,"")</f>
        <v/>
      </c>
      <c r="L302" s="28" t="str">
        <f>IF(OR(A302=aux!$B$2,A302=aux!$B$3,A302=aux!$B$4),981*(B302/(2*PI()))^2*F302,"")</f>
        <v/>
      </c>
      <c r="M302" s="28" t="str">
        <f>IF(A302=aux!$B$5,B302/(2*PI())*J302,"")</f>
        <v/>
      </c>
      <c r="N302" s="28" t="str">
        <f>IF(A302=aux!$B$6,100*$F$5*$C$5,IF(A302=aux!$B$7,100*$C$5*($F$5-($F$5-1)*(B302-$J$6)/($J$7-$J$6)),IF(A302=aux!$B$8,100*$C$5,"")))</f>
        <v/>
      </c>
      <c r="O302" s="26" t="str">
        <f t="shared" si="22"/>
        <v/>
      </c>
      <c r="P302" s="26" t="str">
        <f t="shared" si="23"/>
        <v/>
      </c>
      <c r="Q302" s="26" t="str">
        <f t="shared" si="24"/>
        <v/>
      </c>
    </row>
    <row r="303" spans="1:17" x14ac:dyDescent="0.25">
      <c r="A303" s="1" t="str">
        <f>IF(B303="","",IF(B303&lt;$J$2,aux!$B$2,IF(B303&lt;$J$3,aux!$B$3,IF(B303&lt;$J$4,aux!$B$4,IF(B303&lt;$J$5,aux!$B$5,IF(B303&lt;$J$6,aux!$B$6,IF(B303&lt;$J$7,aux!$B$7,aux!$B$8)))))))</f>
        <v/>
      </c>
      <c r="D303" s="2" t="str">
        <f t="shared" si="20"/>
        <v/>
      </c>
      <c r="E303" s="2" t="str">
        <f t="shared" si="21"/>
        <v/>
      </c>
      <c r="F303" s="28" t="str">
        <f>IF(A303=aux!$B$2,$C$3/9.81,IF(A303=aux!$B$3,$C$3*(1+($F$3-1)*(B303-$J$2)/($J$3-$J$2))/9.81,IF(A303=aux!$B$4,$F$3*$C$3/9.81,"")))</f>
        <v/>
      </c>
      <c r="G303" s="28" t="str">
        <f>IF(A303=aux!$B$5,2*PI()/(981*B303)*J303,"")</f>
        <v/>
      </c>
      <c r="H303" s="28" t="str">
        <f>IF(OR(A303=aux!$B$6,A303=aux!$B$7,A303=aux!$B$8),(2*PI()/B303)^2/981*N303,"")</f>
        <v/>
      </c>
      <c r="I303" s="28" t="str">
        <f>IF(OR(A303=aux!$B$2,A303=aux!$B$3,A303=aux!$B$4),981*B303/(2*PI())*F303,"")</f>
        <v/>
      </c>
      <c r="J303" s="28" t="str">
        <f>IF(A303=aux!$B$5,100*$F$4*$C$4,"")</f>
        <v/>
      </c>
      <c r="K303" s="28" t="str">
        <f>IF(OR(A303=aux!$B$6,A303=aux!$B$7,A303=aux!$B$8),(2*PI()/B303)*N303,"")</f>
        <v/>
      </c>
      <c r="L303" s="28" t="str">
        <f>IF(OR(A303=aux!$B$2,A303=aux!$B$3,A303=aux!$B$4),981*(B303/(2*PI()))^2*F303,"")</f>
        <v/>
      </c>
      <c r="M303" s="28" t="str">
        <f>IF(A303=aux!$B$5,B303/(2*PI())*J303,"")</f>
        <v/>
      </c>
      <c r="N303" s="28" t="str">
        <f>IF(A303=aux!$B$6,100*$F$5*$C$5,IF(A303=aux!$B$7,100*$C$5*($F$5-($F$5-1)*(B303-$J$6)/($J$7-$J$6)),IF(A303=aux!$B$8,100*$C$5,"")))</f>
        <v/>
      </c>
      <c r="O303" s="26" t="str">
        <f t="shared" si="22"/>
        <v/>
      </c>
      <c r="P303" s="26" t="str">
        <f t="shared" si="23"/>
        <v/>
      </c>
      <c r="Q303" s="26" t="str">
        <f t="shared" si="24"/>
        <v/>
      </c>
    </row>
    <row r="304" spans="1:17" x14ac:dyDescent="0.25">
      <c r="A304" s="1" t="str">
        <f>IF(B304="","",IF(B304&lt;$J$2,aux!$B$2,IF(B304&lt;$J$3,aux!$B$3,IF(B304&lt;$J$4,aux!$B$4,IF(B304&lt;$J$5,aux!$B$5,IF(B304&lt;$J$6,aux!$B$6,IF(B304&lt;$J$7,aux!$B$7,aux!$B$8)))))))</f>
        <v/>
      </c>
      <c r="D304" s="2" t="str">
        <f t="shared" si="20"/>
        <v/>
      </c>
      <c r="E304" s="2" t="str">
        <f t="shared" si="21"/>
        <v/>
      </c>
      <c r="F304" s="28" t="str">
        <f>IF(A304=aux!$B$2,$C$3/9.81,IF(A304=aux!$B$3,$C$3*(1+($F$3-1)*(B304-$J$2)/($J$3-$J$2))/9.81,IF(A304=aux!$B$4,$F$3*$C$3/9.81,"")))</f>
        <v/>
      </c>
      <c r="G304" s="28" t="str">
        <f>IF(A304=aux!$B$5,2*PI()/(981*B304)*J304,"")</f>
        <v/>
      </c>
      <c r="H304" s="28" t="str">
        <f>IF(OR(A304=aux!$B$6,A304=aux!$B$7,A304=aux!$B$8),(2*PI()/B304)^2/981*N304,"")</f>
        <v/>
      </c>
      <c r="I304" s="28" t="str">
        <f>IF(OR(A304=aux!$B$2,A304=aux!$B$3,A304=aux!$B$4),981*B304/(2*PI())*F304,"")</f>
        <v/>
      </c>
      <c r="J304" s="28" t="str">
        <f>IF(A304=aux!$B$5,100*$F$4*$C$4,"")</f>
        <v/>
      </c>
      <c r="K304" s="28" t="str">
        <f>IF(OR(A304=aux!$B$6,A304=aux!$B$7,A304=aux!$B$8),(2*PI()/B304)*N304,"")</f>
        <v/>
      </c>
      <c r="L304" s="28" t="str">
        <f>IF(OR(A304=aux!$B$2,A304=aux!$B$3,A304=aux!$B$4),981*(B304/(2*PI()))^2*F304,"")</f>
        <v/>
      </c>
      <c r="M304" s="28" t="str">
        <f>IF(A304=aux!$B$5,B304/(2*PI())*J304,"")</f>
        <v/>
      </c>
      <c r="N304" s="28" t="str">
        <f>IF(A304=aux!$B$6,100*$F$5*$C$5,IF(A304=aux!$B$7,100*$C$5*($F$5-($F$5-1)*(B304-$J$6)/($J$7-$J$6)),IF(A304=aux!$B$8,100*$C$5,"")))</f>
        <v/>
      </c>
      <c r="O304" s="26" t="str">
        <f t="shared" si="22"/>
        <v/>
      </c>
      <c r="P304" s="26" t="str">
        <f t="shared" si="23"/>
        <v/>
      </c>
      <c r="Q304" s="26" t="str">
        <f t="shared" si="24"/>
        <v/>
      </c>
    </row>
    <row r="305" spans="1:17" x14ac:dyDescent="0.25">
      <c r="A305" s="1" t="str">
        <f>IF(B305="","",IF(B305&lt;$J$2,aux!$B$2,IF(B305&lt;$J$3,aux!$B$3,IF(B305&lt;$J$4,aux!$B$4,IF(B305&lt;$J$5,aux!$B$5,IF(B305&lt;$J$6,aux!$B$6,IF(B305&lt;$J$7,aux!$B$7,aux!$B$8)))))))</f>
        <v/>
      </c>
      <c r="D305" s="2" t="str">
        <f t="shared" si="20"/>
        <v/>
      </c>
      <c r="E305" s="2" t="str">
        <f t="shared" si="21"/>
        <v/>
      </c>
      <c r="F305" s="28" t="str">
        <f>IF(A305=aux!$B$2,$C$3/9.81,IF(A305=aux!$B$3,$C$3*(1+($F$3-1)*(B305-$J$2)/($J$3-$J$2))/9.81,IF(A305=aux!$B$4,$F$3*$C$3/9.81,"")))</f>
        <v/>
      </c>
      <c r="G305" s="28" t="str">
        <f>IF(A305=aux!$B$5,2*PI()/(981*B305)*J305,"")</f>
        <v/>
      </c>
      <c r="H305" s="28" t="str">
        <f>IF(OR(A305=aux!$B$6,A305=aux!$B$7,A305=aux!$B$8),(2*PI()/B305)^2/981*N305,"")</f>
        <v/>
      </c>
      <c r="I305" s="28" t="str">
        <f>IF(OR(A305=aux!$B$2,A305=aux!$B$3,A305=aux!$B$4),981*B305/(2*PI())*F305,"")</f>
        <v/>
      </c>
      <c r="J305" s="28" t="str">
        <f>IF(A305=aux!$B$5,100*$F$4*$C$4,"")</f>
        <v/>
      </c>
      <c r="K305" s="28" t="str">
        <f>IF(OR(A305=aux!$B$6,A305=aux!$B$7,A305=aux!$B$8),(2*PI()/B305)*N305,"")</f>
        <v/>
      </c>
      <c r="L305" s="28" t="str">
        <f>IF(OR(A305=aux!$B$2,A305=aux!$B$3,A305=aux!$B$4),981*(B305/(2*PI()))^2*F305,"")</f>
        <v/>
      </c>
      <c r="M305" s="28" t="str">
        <f>IF(A305=aux!$B$5,B305/(2*PI())*J305,"")</f>
        <v/>
      </c>
      <c r="N305" s="28" t="str">
        <f>IF(A305=aux!$B$6,100*$F$5*$C$5,IF(A305=aux!$B$7,100*$C$5*($F$5-($F$5-1)*(B305-$J$6)/($J$7-$J$6)),IF(A305=aux!$B$8,100*$C$5,"")))</f>
        <v/>
      </c>
      <c r="O305" s="26" t="str">
        <f t="shared" si="22"/>
        <v/>
      </c>
      <c r="P305" s="26" t="str">
        <f t="shared" si="23"/>
        <v/>
      </c>
      <c r="Q305" s="26" t="str">
        <f t="shared" si="24"/>
        <v/>
      </c>
    </row>
    <row r="306" spans="1:17" x14ac:dyDescent="0.25">
      <c r="A306" s="1" t="str">
        <f>IF(B306="","",IF(B306&lt;$J$2,aux!$B$2,IF(B306&lt;$J$3,aux!$B$3,IF(B306&lt;$J$4,aux!$B$4,IF(B306&lt;$J$5,aux!$B$5,IF(B306&lt;$J$6,aux!$B$6,IF(B306&lt;$J$7,aux!$B$7,aux!$B$8)))))))</f>
        <v/>
      </c>
      <c r="D306" s="2" t="str">
        <f t="shared" si="20"/>
        <v/>
      </c>
      <c r="E306" s="2" t="str">
        <f t="shared" si="21"/>
        <v/>
      </c>
      <c r="F306" s="28" t="str">
        <f>IF(A306=aux!$B$2,$C$3/9.81,IF(A306=aux!$B$3,$C$3*(1+($F$3-1)*(B306-$J$2)/($J$3-$J$2))/9.81,IF(A306=aux!$B$4,$F$3*$C$3/9.81,"")))</f>
        <v/>
      </c>
      <c r="G306" s="28" t="str">
        <f>IF(A306=aux!$B$5,2*PI()/(981*B306)*J306,"")</f>
        <v/>
      </c>
      <c r="H306" s="28" t="str">
        <f>IF(OR(A306=aux!$B$6,A306=aux!$B$7,A306=aux!$B$8),(2*PI()/B306)^2/981*N306,"")</f>
        <v/>
      </c>
      <c r="I306" s="28" t="str">
        <f>IF(OR(A306=aux!$B$2,A306=aux!$B$3,A306=aux!$B$4),981*B306/(2*PI())*F306,"")</f>
        <v/>
      </c>
      <c r="J306" s="28" t="str">
        <f>IF(A306=aux!$B$5,100*$F$4*$C$4,"")</f>
        <v/>
      </c>
      <c r="K306" s="28" t="str">
        <f>IF(OR(A306=aux!$B$6,A306=aux!$B$7,A306=aux!$B$8),(2*PI()/B306)*N306,"")</f>
        <v/>
      </c>
      <c r="L306" s="28" t="str">
        <f>IF(OR(A306=aux!$B$2,A306=aux!$B$3,A306=aux!$B$4),981*(B306/(2*PI()))^2*F306,"")</f>
        <v/>
      </c>
      <c r="M306" s="28" t="str">
        <f>IF(A306=aux!$B$5,B306/(2*PI())*J306,"")</f>
        <v/>
      </c>
      <c r="N306" s="28" t="str">
        <f>IF(A306=aux!$B$6,100*$F$5*$C$5,IF(A306=aux!$B$7,100*$C$5*($F$5-($F$5-1)*(B306-$J$6)/($J$7-$J$6)),IF(A306=aux!$B$8,100*$C$5,"")))</f>
        <v/>
      </c>
      <c r="O306" s="26" t="str">
        <f t="shared" si="22"/>
        <v/>
      </c>
      <c r="P306" s="26" t="str">
        <f t="shared" si="23"/>
        <v/>
      </c>
      <c r="Q306" s="26" t="str">
        <f t="shared" si="24"/>
        <v/>
      </c>
    </row>
    <row r="307" spans="1:17" x14ac:dyDescent="0.25">
      <c r="A307" s="1" t="str">
        <f>IF(B307="","",IF(B307&lt;$J$2,aux!$B$2,IF(B307&lt;$J$3,aux!$B$3,IF(B307&lt;$J$4,aux!$B$4,IF(B307&lt;$J$5,aux!$B$5,IF(B307&lt;$J$6,aux!$B$6,IF(B307&lt;$J$7,aux!$B$7,aux!$B$8)))))))</f>
        <v/>
      </c>
      <c r="D307" s="2" t="str">
        <f t="shared" si="20"/>
        <v/>
      </c>
      <c r="E307" s="2" t="str">
        <f t="shared" si="21"/>
        <v/>
      </c>
      <c r="F307" s="28" t="str">
        <f>IF(A307=aux!$B$2,$C$3/9.81,IF(A307=aux!$B$3,$C$3*(1+($F$3-1)*(B307-$J$2)/($J$3-$J$2))/9.81,IF(A307=aux!$B$4,$F$3*$C$3/9.81,"")))</f>
        <v/>
      </c>
      <c r="G307" s="28" t="str">
        <f>IF(A307=aux!$B$5,2*PI()/(981*B307)*J307,"")</f>
        <v/>
      </c>
      <c r="H307" s="28" t="str">
        <f>IF(OR(A307=aux!$B$6,A307=aux!$B$7,A307=aux!$B$8),(2*PI()/B307)^2/981*N307,"")</f>
        <v/>
      </c>
      <c r="I307" s="28" t="str">
        <f>IF(OR(A307=aux!$B$2,A307=aux!$B$3,A307=aux!$B$4),981*B307/(2*PI())*F307,"")</f>
        <v/>
      </c>
      <c r="J307" s="28" t="str">
        <f>IF(A307=aux!$B$5,100*$F$4*$C$4,"")</f>
        <v/>
      </c>
      <c r="K307" s="28" t="str">
        <f>IF(OR(A307=aux!$B$6,A307=aux!$B$7,A307=aux!$B$8),(2*PI()/B307)*N307,"")</f>
        <v/>
      </c>
      <c r="L307" s="28" t="str">
        <f>IF(OR(A307=aux!$B$2,A307=aux!$B$3,A307=aux!$B$4),981*(B307/(2*PI()))^2*F307,"")</f>
        <v/>
      </c>
      <c r="M307" s="28" t="str">
        <f>IF(A307=aux!$B$5,B307/(2*PI())*J307,"")</f>
        <v/>
      </c>
      <c r="N307" s="28" t="str">
        <f>IF(A307=aux!$B$6,100*$F$5*$C$5,IF(A307=aux!$B$7,100*$C$5*($F$5-($F$5-1)*(B307-$J$6)/($J$7-$J$6)),IF(A307=aux!$B$8,100*$C$5,"")))</f>
        <v/>
      </c>
      <c r="O307" s="26" t="str">
        <f t="shared" si="22"/>
        <v/>
      </c>
      <c r="P307" s="26" t="str">
        <f t="shared" si="23"/>
        <v/>
      </c>
      <c r="Q307" s="26" t="str">
        <f t="shared" si="24"/>
        <v/>
      </c>
    </row>
    <row r="308" spans="1:17" x14ac:dyDescent="0.25">
      <c r="A308" s="1" t="str">
        <f>IF(B308="","",IF(B308&lt;$J$2,aux!$B$2,IF(B308&lt;$J$3,aux!$B$3,IF(B308&lt;$J$4,aux!$B$4,IF(B308&lt;$J$5,aux!$B$5,IF(B308&lt;$J$6,aux!$B$6,IF(B308&lt;$J$7,aux!$B$7,aux!$B$8)))))))</f>
        <v/>
      </c>
      <c r="D308" s="2" t="str">
        <f t="shared" si="20"/>
        <v/>
      </c>
      <c r="E308" s="2" t="str">
        <f t="shared" si="21"/>
        <v/>
      </c>
      <c r="F308" s="28" t="str">
        <f>IF(A308=aux!$B$2,$C$3/9.81,IF(A308=aux!$B$3,$C$3*(1+($F$3-1)*(B308-$J$2)/($J$3-$J$2))/9.81,IF(A308=aux!$B$4,$F$3*$C$3/9.81,"")))</f>
        <v/>
      </c>
      <c r="G308" s="28" t="str">
        <f>IF(A308=aux!$B$5,2*PI()/(981*B308)*J308,"")</f>
        <v/>
      </c>
      <c r="H308" s="28" t="str">
        <f>IF(OR(A308=aux!$B$6,A308=aux!$B$7,A308=aux!$B$8),(2*PI()/B308)^2/981*N308,"")</f>
        <v/>
      </c>
      <c r="I308" s="28" t="str">
        <f>IF(OR(A308=aux!$B$2,A308=aux!$B$3,A308=aux!$B$4),981*B308/(2*PI())*F308,"")</f>
        <v/>
      </c>
      <c r="J308" s="28" t="str">
        <f>IF(A308=aux!$B$5,100*$F$4*$C$4,"")</f>
        <v/>
      </c>
      <c r="K308" s="28" t="str">
        <f>IF(OR(A308=aux!$B$6,A308=aux!$B$7,A308=aux!$B$8),(2*PI()/B308)*N308,"")</f>
        <v/>
      </c>
      <c r="L308" s="28" t="str">
        <f>IF(OR(A308=aux!$B$2,A308=aux!$B$3,A308=aux!$B$4),981*(B308/(2*PI()))^2*F308,"")</f>
        <v/>
      </c>
      <c r="M308" s="28" t="str">
        <f>IF(A308=aux!$B$5,B308/(2*PI())*J308,"")</f>
        <v/>
      </c>
      <c r="N308" s="28" t="str">
        <f>IF(A308=aux!$B$6,100*$F$5*$C$5,IF(A308=aux!$B$7,100*$C$5*($F$5-($F$5-1)*(B308-$J$6)/($J$7-$J$6)),IF(A308=aux!$B$8,100*$C$5,"")))</f>
        <v/>
      </c>
      <c r="O308" s="26" t="str">
        <f t="shared" si="22"/>
        <v/>
      </c>
      <c r="P308" s="26" t="str">
        <f t="shared" si="23"/>
        <v/>
      </c>
      <c r="Q308" s="26" t="str">
        <f t="shared" si="24"/>
        <v/>
      </c>
    </row>
    <row r="309" spans="1:17" x14ac:dyDescent="0.25">
      <c r="A309" s="1" t="str">
        <f>IF(B309="","",IF(B309&lt;$J$2,aux!$B$2,IF(B309&lt;$J$3,aux!$B$3,IF(B309&lt;$J$4,aux!$B$4,IF(B309&lt;$J$5,aux!$B$5,IF(B309&lt;$J$6,aux!$B$6,IF(B309&lt;$J$7,aux!$B$7,aux!$B$8)))))))</f>
        <v/>
      </c>
      <c r="D309" s="2" t="str">
        <f t="shared" si="20"/>
        <v/>
      </c>
      <c r="E309" s="2" t="str">
        <f t="shared" si="21"/>
        <v/>
      </c>
      <c r="F309" s="28" t="str">
        <f>IF(A309=aux!$B$2,$C$3/9.81,IF(A309=aux!$B$3,$C$3*(1+($F$3-1)*(B309-$J$2)/($J$3-$J$2))/9.81,IF(A309=aux!$B$4,$F$3*$C$3/9.81,"")))</f>
        <v/>
      </c>
      <c r="G309" s="28" t="str">
        <f>IF(A309=aux!$B$5,2*PI()/(981*B309)*J309,"")</f>
        <v/>
      </c>
      <c r="H309" s="28" t="str">
        <f>IF(OR(A309=aux!$B$6,A309=aux!$B$7,A309=aux!$B$8),(2*PI()/B309)^2/981*N309,"")</f>
        <v/>
      </c>
      <c r="I309" s="28" t="str">
        <f>IF(OR(A309=aux!$B$2,A309=aux!$B$3,A309=aux!$B$4),981*B309/(2*PI())*F309,"")</f>
        <v/>
      </c>
      <c r="J309" s="28" t="str">
        <f>IF(A309=aux!$B$5,100*$F$4*$C$4,"")</f>
        <v/>
      </c>
      <c r="K309" s="28" t="str">
        <f>IF(OR(A309=aux!$B$6,A309=aux!$B$7,A309=aux!$B$8),(2*PI()/B309)*N309,"")</f>
        <v/>
      </c>
      <c r="L309" s="28" t="str">
        <f>IF(OR(A309=aux!$B$2,A309=aux!$B$3,A309=aux!$B$4),981*(B309/(2*PI()))^2*F309,"")</f>
        <v/>
      </c>
      <c r="M309" s="28" t="str">
        <f>IF(A309=aux!$B$5,B309/(2*PI())*J309,"")</f>
        <v/>
      </c>
      <c r="N309" s="28" t="str">
        <f>IF(A309=aux!$B$6,100*$F$5*$C$5,IF(A309=aux!$B$7,100*$C$5*($F$5-($F$5-1)*(B309-$J$6)/($J$7-$J$6)),IF(A309=aux!$B$8,100*$C$5,"")))</f>
        <v/>
      </c>
      <c r="O309" s="26" t="str">
        <f t="shared" si="22"/>
        <v/>
      </c>
      <c r="P309" s="26" t="str">
        <f t="shared" si="23"/>
        <v/>
      </c>
      <c r="Q309" s="26" t="str">
        <f t="shared" si="24"/>
        <v/>
      </c>
    </row>
    <row r="310" spans="1:17" x14ac:dyDescent="0.25">
      <c r="A310" s="1" t="str">
        <f>IF(B310="","",IF(B310&lt;$J$2,aux!$B$2,IF(B310&lt;$J$3,aux!$B$3,IF(B310&lt;$J$4,aux!$B$4,IF(B310&lt;$J$5,aux!$B$5,IF(B310&lt;$J$6,aux!$B$6,IF(B310&lt;$J$7,aux!$B$7,aux!$B$8)))))))</f>
        <v/>
      </c>
      <c r="D310" s="2" t="str">
        <f t="shared" si="20"/>
        <v/>
      </c>
      <c r="E310" s="2" t="str">
        <f t="shared" si="21"/>
        <v/>
      </c>
      <c r="F310" s="28" t="str">
        <f>IF(A310=aux!$B$2,$C$3/9.81,IF(A310=aux!$B$3,$C$3*(1+($F$3-1)*(B310-$J$2)/($J$3-$J$2))/9.81,IF(A310=aux!$B$4,$F$3*$C$3/9.81,"")))</f>
        <v/>
      </c>
      <c r="G310" s="28" t="str">
        <f>IF(A310=aux!$B$5,2*PI()/(981*B310)*J310,"")</f>
        <v/>
      </c>
      <c r="H310" s="28" t="str">
        <f>IF(OR(A310=aux!$B$6,A310=aux!$B$7,A310=aux!$B$8),(2*PI()/B310)^2/981*N310,"")</f>
        <v/>
      </c>
      <c r="I310" s="28" t="str">
        <f>IF(OR(A310=aux!$B$2,A310=aux!$B$3,A310=aux!$B$4),981*B310/(2*PI())*F310,"")</f>
        <v/>
      </c>
      <c r="J310" s="28" t="str">
        <f>IF(A310=aux!$B$5,100*$F$4*$C$4,"")</f>
        <v/>
      </c>
      <c r="K310" s="28" t="str">
        <f>IF(OR(A310=aux!$B$6,A310=aux!$B$7,A310=aux!$B$8),(2*PI()/B310)*N310,"")</f>
        <v/>
      </c>
      <c r="L310" s="28" t="str">
        <f>IF(OR(A310=aux!$B$2,A310=aux!$B$3,A310=aux!$B$4),981*(B310/(2*PI()))^2*F310,"")</f>
        <v/>
      </c>
      <c r="M310" s="28" t="str">
        <f>IF(A310=aux!$B$5,B310/(2*PI())*J310,"")</f>
        <v/>
      </c>
      <c r="N310" s="28" t="str">
        <f>IF(A310=aux!$B$6,100*$F$5*$C$5,IF(A310=aux!$B$7,100*$C$5*($F$5-($F$5-1)*(B310-$J$6)/($J$7-$J$6)),IF(A310=aux!$B$8,100*$C$5,"")))</f>
        <v/>
      </c>
      <c r="O310" s="26" t="str">
        <f t="shared" si="22"/>
        <v/>
      </c>
      <c r="P310" s="26" t="str">
        <f t="shared" si="23"/>
        <v/>
      </c>
      <c r="Q310" s="26" t="str">
        <f t="shared" si="24"/>
        <v/>
      </c>
    </row>
    <row r="311" spans="1:17" x14ac:dyDescent="0.25">
      <c r="A311" s="1" t="str">
        <f>IF(B311="","",IF(B311&lt;$J$2,aux!$B$2,IF(B311&lt;$J$3,aux!$B$3,IF(B311&lt;$J$4,aux!$B$4,IF(B311&lt;$J$5,aux!$B$5,IF(B311&lt;$J$6,aux!$B$6,IF(B311&lt;$J$7,aux!$B$7,aux!$B$8)))))))</f>
        <v/>
      </c>
      <c r="D311" s="2" t="str">
        <f t="shared" si="20"/>
        <v/>
      </c>
      <c r="E311" s="2" t="str">
        <f t="shared" si="21"/>
        <v/>
      </c>
      <c r="F311" s="28" t="str">
        <f>IF(A311=aux!$B$2,$C$3/9.81,IF(A311=aux!$B$3,$C$3*(1+($F$3-1)*(B311-$J$2)/($J$3-$J$2))/9.81,IF(A311=aux!$B$4,$F$3*$C$3/9.81,"")))</f>
        <v/>
      </c>
      <c r="G311" s="28" t="str">
        <f>IF(A311=aux!$B$5,2*PI()/(981*B311)*J311,"")</f>
        <v/>
      </c>
      <c r="H311" s="28" t="str">
        <f>IF(OR(A311=aux!$B$6,A311=aux!$B$7,A311=aux!$B$8),(2*PI()/B311)^2/981*N311,"")</f>
        <v/>
      </c>
      <c r="I311" s="28" t="str">
        <f>IF(OR(A311=aux!$B$2,A311=aux!$B$3,A311=aux!$B$4),981*B311/(2*PI())*F311,"")</f>
        <v/>
      </c>
      <c r="J311" s="28" t="str">
        <f>IF(A311=aux!$B$5,100*$F$4*$C$4,"")</f>
        <v/>
      </c>
      <c r="K311" s="28" t="str">
        <f>IF(OR(A311=aux!$B$6,A311=aux!$B$7,A311=aux!$B$8),(2*PI()/B311)*N311,"")</f>
        <v/>
      </c>
      <c r="L311" s="28" t="str">
        <f>IF(OR(A311=aux!$B$2,A311=aux!$B$3,A311=aux!$B$4),981*(B311/(2*PI()))^2*F311,"")</f>
        <v/>
      </c>
      <c r="M311" s="28" t="str">
        <f>IF(A311=aux!$B$5,B311/(2*PI())*J311,"")</f>
        <v/>
      </c>
      <c r="N311" s="28" t="str">
        <f>IF(A311=aux!$B$6,100*$F$5*$C$5,IF(A311=aux!$B$7,100*$C$5*($F$5-($F$5-1)*(B311-$J$6)/($J$7-$J$6)),IF(A311=aux!$B$8,100*$C$5,"")))</f>
        <v/>
      </c>
      <c r="O311" s="26" t="str">
        <f t="shared" si="22"/>
        <v/>
      </c>
      <c r="P311" s="26" t="str">
        <f t="shared" si="23"/>
        <v/>
      </c>
      <c r="Q311" s="26" t="str">
        <f t="shared" si="24"/>
        <v/>
      </c>
    </row>
    <row r="312" spans="1:17" x14ac:dyDescent="0.25">
      <c r="A312" s="1" t="str">
        <f>IF(B312="","",IF(B312&lt;$J$2,aux!$B$2,IF(B312&lt;$J$3,aux!$B$3,IF(B312&lt;$J$4,aux!$B$4,IF(B312&lt;$J$5,aux!$B$5,IF(B312&lt;$J$6,aux!$B$6,IF(B312&lt;$J$7,aux!$B$7,aux!$B$8)))))))</f>
        <v/>
      </c>
      <c r="D312" s="2" t="str">
        <f t="shared" si="20"/>
        <v/>
      </c>
      <c r="E312" s="2" t="str">
        <f t="shared" si="21"/>
        <v/>
      </c>
      <c r="F312" s="28" t="str">
        <f>IF(A312=aux!$B$2,$C$3/9.81,IF(A312=aux!$B$3,$C$3*(1+($F$3-1)*(B312-$J$2)/($J$3-$J$2))/9.81,IF(A312=aux!$B$4,$F$3*$C$3/9.81,"")))</f>
        <v/>
      </c>
      <c r="G312" s="28" t="str">
        <f>IF(A312=aux!$B$5,2*PI()/(981*B312)*J312,"")</f>
        <v/>
      </c>
      <c r="H312" s="28" t="str">
        <f>IF(OR(A312=aux!$B$6,A312=aux!$B$7,A312=aux!$B$8),(2*PI()/B312)^2/981*N312,"")</f>
        <v/>
      </c>
      <c r="I312" s="28" t="str">
        <f>IF(OR(A312=aux!$B$2,A312=aux!$B$3,A312=aux!$B$4),981*B312/(2*PI())*F312,"")</f>
        <v/>
      </c>
      <c r="J312" s="28" t="str">
        <f>IF(A312=aux!$B$5,100*$F$4*$C$4,"")</f>
        <v/>
      </c>
      <c r="K312" s="28" t="str">
        <f>IF(OR(A312=aux!$B$6,A312=aux!$B$7,A312=aux!$B$8),(2*PI()/B312)*N312,"")</f>
        <v/>
      </c>
      <c r="L312" s="28" t="str">
        <f>IF(OR(A312=aux!$B$2,A312=aux!$B$3,A312=aux!$B$4),981*(B312/(2*PI()))^2*F312,"")</f>
        <v/>
      </c>
      <c r="M312" s="28" t="str">
        <f>IF(A312=aux!$B$5,B312/(2*PI())*J312,"")</f>
        <v/>
      </c>
      <c r="N312" s="28" t="str">
        <f>IF(A312=aux!$B$6,100*$F$5*$C$5,IF(A312=aux!$B$7,100*$C$5*($F$5-($F$5-1)*(B312-$J$6)/($J$7-$J$6)),IF(A312=aux!$B$8,100*$C$5,"")))</f>
        <v/>
      </c>
      <c r="O312" s="26" t="str">
        <f t="shared" si="22"/>
        <v/>
      </c>
      <c r="P312" s="26" t="str">
        <f t="shared" si="23"/>
        <v/>
      </c>
      <c r="Q312" s="26" t="str">
        <f t="shared" si="24"/>
        <v/>
      </c>
    </row>
    <row r="313" spans="1:17" x14ac:dyDescent="0.25">
      <c r="A313" s="1" t="str">
        <f>IF(B313="","",IF(B313&lt;$J$2,aux!$B$2,IF(B313&lt;$J$3,aux!$B$3,IF(B313&lt;$J$4,aux!$B$4,IF(B313&lt;$J$5,aux!$B$5,IF(B313&lt;$J$6,aux!$B$6,IF(B313&lt;$J$7,aux!$B$7,aux!$B$8)))))))</f>
        <v/>
      </c>
      <c r="D313" s="2" t="str">
        <f t="shared" si="20"/>
        <v/>
      </c>
      <c r="E313" s="2" t="str">
        <f t="shared" si="21"/>
        <v/>
      </c>
      <c r="F313" s="28" t="str">
        <f>IF(A313=aux!$B$2,$C$3/9.81,IF(A313=aux!$B$3,$C$3*(1+($F$3-1)*(B313-$J$2)/($J$3-$J$2))/9.81,IF(A313=aux!$B$4,$F$3*$C$3/9.81,"")))</f>
        <v/>
      </c>
      <c r="G313" s="28" t="str">
        <f>IF(A313=aux!$B$5,2*PI()/(981*B313)*J313,"")</f>
        <v/>
      </c>
      <c r="H313" s="28" t="str">
        <f>IF(OR(A313=aux!$B$6,A313=aux!$B$7,A313=aux!$B$8),(2*PI()/B313)^2/981*N313,"")</f>
        <v/>
      </c>
      <c r="I313" s="28" t="str">
        <f>IF(OR(A313=aux!$B$2,A313=aux!$B$3,A313=aux!$B$4),981*B313/(2*PI())*F313,"")</f>
        <v/>
      </c>
      <c r="J313" s="28" t="str">
        <f>IF(A313=aux!$B$5,100*$F$4*$C$4,"")</f>
        <v/>
      </c>
      <c r="K313" s="28" t="str">
        <f>IF(OR(A313=aux!$B$6,A313=aux!$B$7,A313=aux!$B$8),(2*PI()/B313)*N313,"")</f>
        <v/>
      </c>
      <c r="L313" s="28" t="str">
        <f>IF(OR(A313=aux!$B$2,A313=aux!$B$3,A313=aux!$B$4),981*(B313/(2*PI()))^2*F313,"")</f>
        <v/>
      </c>
      <c r="M313" s="28" t="str">
        <f>IF(A313=aux!$B$5,B313/(2*PI())*J313,"")</f>
        <v/>
      </c>
      <c r="N313" s="28" t="str">
        <f>IF(A313=aux!$B$6,100*$F$5*$C$5,IF(A313=aux!$B$7,100*$C$5*($F$5-($F$5-1)*(B313-$J$6)/($J$7-$J$6)),IF(A313=aux!$B$8,100*$C$5,"")))</f>
        <v/>
      </c>
      <c r="O313" s="26" t="str">
        <f t="shared" si="22"/>
        <v/>
      </c>
      <c r="P313" s="26" t="str">
        <f t="shared" si="23"/>
        <v/>
      </c>
      <c r="Q313" s="26" t="str">
        <f t="shared" si="24"/>
        <v/>
      </c>
    </row>
    <row r="314" spans="1:17" x14ac:dyDescent="0.25">
      <c r="A314" s="1" t="str">
        <f>IF(B314="","",IF(B314&lt;$J$2,aux!$B$2,IF(B314&lt;$J$3,aux!$B$3,IF(B314&lt;$J$4,aux!$B$4,IF(B314&lt;$J$5,aux!$B$5,IF(B314&lt;$J$6,aux!$B$6,IF(B314&lt;$J$7,aux!$B$7,aux!$B$8)))))))</f>
        <v/>
      </c>
      <c r="D314" s="2" t="str">
        <f t="shared" si="20"/>
        <v/>
      </c>
      <c r="E314" s="2" t="str">
        <f t="shared" si="21"/>
        <v/>
      </c>
      <c r="F314" s="28" t="str">
        <f>IF(A314=aux!$B$2,$C$3/9.81,IF(A314=aux!$B$3,$C$3*(1+($F$3-1)*(B314-$J$2)/($J$3-$J$2))/9.81,IF(A314=aux!$B$4,$F$3*$C$3/9.81,"")))</f>
        <v/>
      </c>
      <c r="G314" s="28" t="str">
        <f>IF(A314=aux!$B$5,2*PI()/(981*B314)*J314,"")</f>
        <v/>
      </c>
      <c r="H314" s="28" t="str">
        <f>IF(OR(A314=aux!$B$6,A314=aux!$B$7,A314=aux!$B$8),(2*PI()/B314)^2/981*N314,"")</f>
        <v/>
      </c>
      <c r="I314" s="28" t="str">
        <f>IF(OR(A314=aux!$B$2,A314=aux!$B$3,A314=aux!$B$4),981*B314/(2*PI())*F314,"")</f>
        <v/>
      </c>
      <c r="J314" s="28" t="str">
        <f>IF(A314=aux!$B$5,100*$F$4*$C$4,"")</f>
        <v/>
      </c>
      <c r="K314" s="28" t="str">
        <f>IF(OR(A314=aux!$B$6,A314=aux!$B$7,A314=aux!$B$8),(2*PI()/B314)*N314,"")</f>
        <v/>
      </c>
      <c r="L314" s="28" t="str">
        <f>IF(OR(A314=aux!$B$2,A314=aux!$B$3,A314=aux!$B$4),981*(B314/(2*PI()))^2*F314,"")</f>
        <v/>
      </c>
      <c r="M314" s="28" t="str">
        <f>IF(A314=aux!$B$5,B314/(2*PI())*J314,"")</f>
        <v/>
      </c>
      <c r="N314" s="28" t="str">
        <f>IF(A314=aux!$B$6,100*$F$5*$C$5,IF(A314=aux!$B$7,100*$C$5*($F$5-($F$5-1)*(B314-$J$6)/($J$7-$J$6)),IF(A314=aux!$B$8,100*$C$5,"")))</f>
        <v/>
      </c>
      <c r="O314" s="26" t="str">
        <f t="shared" si="22"/>
        <v/>
      </c>
      <c r="P314" s="26" t="str">
        <f t="shared" si="23"/>
        <v/>
      </c>
      <c r="Q314" s="26" t="str">
        <f t="shared" si="24"/>
        <v/>
      </c>
    </row>
    <row r="315" spans="1:17" x14ac:dyDescent="0.25">
      <c r="A315" s="1" t="str">
        <f>IF(B315="","",IF(B315&lt;$J$2,aux!$B$2,IF(B315&lt;$J$3,aux!$B$3,IF(B315&lt;$J$4,aux!$B$4,IF(B315&lt;$J$5,aux!$B$5,IF(B315&lt;$J$6,aux!$B$6,IF(B315&lt;$J$7,aux!$B$7,aux!$B$8)))))))</f>
        <v/>
      </c>
      <c r="D315" s="2" t="str">
        <f t="shared" si="20"/>
        <v/>
      </c>
      <c r="E315" s="2" t="str">
        <f t="shared" si="21"/>
        <v/>
      </c>
      <c r="F315" s="28" t="str">
        <f>IF(A315=aux!$B$2,$C$3/9.81,IF(A315=aux!$B$3,$C$3*(1+($F$3-1)*(B315-$J$2)/($J$3-$J$2))/9.81,IF(A315=aux!$B$4,$F$3*$C$3/9.81,"")))</f>
        <v/>
      </c>
      <c r="G315" s="28" t="str">
        <f>IF(A315=aux!$B$5,2*PI()/(981*B315)*J315,"")</f>
        <v/>
      </c>
      <c r="H315" s="28" t="str">
        <f>IF(OR(A315=aux!$B$6,A315=aux!$B$7,A315=aux!$B$8),(2*PI()/B315)^2/981*N315,"")</f>
        <v/>
      </c>
      <c r="I315" s="28" t="str">
        <f>IF(OR(A315=aux!$B$2,A315=aux!$B$3,A315=aux!$B$4),981*B315/(2*PI())*F315,"")</f>
        <v/>
      </c>
      <c r="J315" s="28" t="str">
        <f>IF(A315=aux!$B$5,100*$F$4*$C$4,"")</f>
        <v/>
      </c>
      <c r="K315" s="28" t="str">
        <f>IF(OR(A315=aux!$B$6,A315=aux!$B$7,A315=aux!$B$8),(2*PI()/B315)*N315,"")</f>
        <v/>
      </c>
      <c r="L315" s="28" t="str">
        <f>IF(OR(A315=aux!$B$2,A315=aux!$B$3,A315=aux!$B$4),981*(B315/(2*PI()))^2*F315,"")</f>
        <v/>
      </c>
      <c r="M315" s="28" t="str">
        <f>IF(A315=aux!$B$5,B315/(2*PI())*J315,"")</f>
        <v/>
      </c>
      <c r="N315" s="28" t="str">
        <f>IF(A315=aux!$B$6,100*$F$5*$C$5,IF(A315=aux!$B$7,100*$C$5*($F$5-($F$5-1)*(B315-$J$6)/($J$7-$J$6)),IF(A315=aux!$B$8,100*$C$5,"")))</f>
        <v/>
      </c>
      <c r="O315" s="26" t="str">
        <f t="shared" si="22"/>
        <v/>
      </c>
      <c r="P315" s="26" t="str">
        <f t="shared" si="23"/>
        <v/>
      </c>
      <c r="Q315" s="26" t="str">
        <f t="shared" si="24"/>
        <v/>
      </c>
    </row>
    <row r="316" spans="1:17" x14ac:dyDescent="0.25">
      <c r="A316" s="1" t="str">
        <f>IF(B316="","",IF(B316&lt;$J$2,aux!$B$2,IF(B316&lt;$J$3,aux!$B$3,IF(B316&lt;$J$4,aux!$B$4,IF(B316&lt;$J$5,aux!$B$5,IF(B316&lt;$J$6,aux!$B$6,IF(B316&lt;$J$7,aux!$B$7,aux!$B$8)))))))</f>
        <v/>
      </c>
      <c r="D316" s="2" t="str">
        <f t="shared" si="20"/>
        <v/>
      </c>
      <c r="E316" s="2" t="str">
        <f t="shared" si="21"/>
        <v/>
      </c>
      <c r="F316" s="28" t="str">
        <f>IF(A316=aux!$B$2,$C$3/9.81,IF(A316=aux!$B$3,$C$3*(1+($F$3-1)*(B316-$J$2)/($J$3-$J$2))/9.81,IF(A316=aux!$B$4,$F$3*$C$3/9.81,"")))</f>
        <v/>
      </c>
      <c r="G316" s="28" t="str">
        <f>IF(A316=aux!$B$5,2*PI()/(981*B316)*J316,"")</f>
        <v/>
      </c>
      <c r="H316" s="28" t="str">
        <f>IF(OR(A316=aux!$B$6,A316=aux!$B$7,A316=aux!$B$8),(2*PI()/B316)^2/981*N316,"")</f>
        <v/>
      </c>
      <c r="I316" s="28" t="str">
        <f>IF(OR(A316=aux!$B$2,A316=aux!$B$3,A316=aux!$B$4),981*B316/(2*PI())*F316,"")</f>
        <v/>
      </c>
      <c r="J316" s="28" t="str">
        <f>IF(A316=aux!$B$5,100*$F$4*$C$4,"")</f>
        <v/>
      </c>
      <c r="K316" s="28" t="str">
        <f>IF(OR(A316=aux!$B$6,A316=aux!$B$7,A316=aux!$B$8),(2*PI()/B316)*N316,"")</f>
        <v/>
      </c>
      <c r="L316" s="28" t="str">
        <f>IF(OR(A316=aux!$B$2,A316=aux!$B$3,A316=aux!$B$4),981*(B316/(2*PI()))^2*F316,"")</f>
        <v/>
      </c>
      <c r="M316" s="28" t="str">
        <f>IF(A316=aux!$B$5,B316/(2*PI())*J316,"")</f>
        <v/>
      </c>
      <c r="N316" s="28" t="str">
        <f>IF(A316=aux!$B$6,100*$F$5*$C$5,IF(A316=aux!$B$7,100*$C$5*($F$5-($F$5-1)*(B316-$J$6)/($J$7-$J$6)),IF(A316=aux!$B$8,100*$C$5,"")))</f>
        <v/>
      </c>
      <c r="O316" s="26" t="str">
        <f t="shared" si="22"/>
        <v/>
      </c>
      <c r="P316" s="26" t="str">
        <f t="shared" si="23"/>
        <v/>
      </c>
      <c r="Q316" s="26" t="str">
        <f t="shared" si="24"/>
        <v/>
      </c>
    </row>
    <row r="317" spans="1:17" x14ac:dyDescent="0.25">
      <c r="A317" s="1" t="str">
        <f>IF(B317="","",IF(B317&lt;$J$2,aux!$B$2,IF(B317&lt;$J$3,aux!$B$3,IF(B317&lt;$J$4,aux!$B$4,IF(B317&lt;$J$5,aux!$B$5,IF(B317&lt;$J$6,aux!$B$6,IF(B317&lt;$J$7,aux!$B$7,aux!$B$8)))))))</f>
        <v/>
      </c>
      <c r="D317" s="2" t="str">
        <f t="shared" si="20"/>
        <v/>
      </c>
      <c r="E317" s="2" t="str">
        <f t="shared" si="21"/>
        <v/>
      </c>
      <c r="F317" s="28" t="str">
        <f>IF(A317=aux!$B$2,$C$3/9.81,IF(A317=aux!$B$3,$C$3*(1+($F$3-1)*(B317-$J$2)/($J$3-$J$2))/9.81,IF(A317=aux!$B$4,$F$3*$C$3/9.81,"")))</f>
        <v/>
      </c>
      <c r="G317" s="28" t="str">
        <f>IF(A317=aux!$B$5,2*PI()/(981*B317)*J317,"")</f>
        <v/>
      </c>
      <c r="H317" s="28" t="str">
        <f>IF(OR(A317=aux!$B$6,A317=aux!$B$7,A317=aux!$B$8),(2*PI()/B317)^2/981*N317,"")</f>
        <v/>
      </c>
      <c r="I317" s="28" t="str">
        <f>IF(OR(A317=aux!$B$2,A317=aux!$B$3,A317=aux!$B$4),981*B317/(2*PI())*F317,"")</f>
        <v/>
      </c>
      <c r="J317" s="28" t="str">
        <f>IF(A317=aux!$B$5,100*$F$4*$C$4,"")</f>
        <v/>
      </c>
      <c r="K317" s="28" t="str">
        <f>IF(OR(A317=aux!$B$6,A317=aux!$B$7,A317=aux!$B$8),(2*PI()/B317)*N317,"")</f>
        <v/>
      </c>
      <c r="L317" s="28" t="str">
        <f>IF(OR(A317=aux!$B$2,A317=aux!$B$3,A317=aux!$B$4),981*(B317/(2*PI()))^2*F317,"")</f>
        <v/>
      </c>
      <c r="M317" s="28" t="str">
        <f>IF(A317=aux!$B$5,B317/(2*PI())*J317,"")</f>
        <v/>
      </c>
      <c r="N317" s="28" t="str">
        <f>IF(A317=aux!$B$6,100*$F$5*$C$5,IF(A317=aux!$B$7,100*$C$5*($F$5-($F$5-1)*(B317-$J$6)/($J$7-$J$6)),IF(A317=aux!$B$8,100*$C$5,"")))</f>
        <v/>
      </c>
      <c r="O317" s="26" t="str">
        <f t="shared" si="22"/>
        <v/>
      </c>
      <c r="P317" s="26" t="str">
        <f t="shared" si="23"/>
        <v/>
      </c>
      <c r="Q317" s="26" t="str">
        <f t="shared" si="24"/>
        <v/>
      </c>
    </row>
    <row r="318" spans="1:17" x14ac:dyDescent="0.25">
      <c r="A318" s="1" t="str">
        <f>IF(B318="","",IF(B318&lt;$J$2,aux!$B$2,IF(B318&lt;$J$3,aux!$B$3,IF(B318&lt;$J$4,aux!$B$4,IF(B318&lt;$J$5,aux!$B$5,IF(B318&lt;$J$6,aux!$B$6,IF(B318&lt;$J$7,aux!$B$7,aux!$B$8)))))))</f>
        <v/>
      </c>
      <c r="D318" s="2" t="str">
        <f t="shared" si="20"/>
        <v/>
      </c>
      <c r="E318" s="2" t="str">
        <f t="shared" si="21"/>
        <v/>
      </c>
      <c r="F318" s="28" t="str">
        <f>IF(A318=aux!$B$2,$C$3/9.81,IF(A318=aux!$B$3,$C$3*(1+($F$3-1)*(B318-$J$2)/($J$3-$J$2))/9.81,IF(A318=aux!$B$4,$F$3*$C$3/9.81,"")))</f>
        <v/>
      </c>
      <c r="G318" s="28" t="str">
        <f>IF(A318=aux!$B$5,2*PI()/(981*B318)*J318,"")</f>
        <v/>
      </c>
      <c r="H318" s="28" t="str">
        <f>IF(OR(A318=aux!$B$6,A318=aux!$B$7,A318=aux!$B$8),(2*PI()/B318)^2/981*N318,"")</f>
        <v/>
      </c>
      <c r="I318" s="28" t="str">
        <f>IF(OR(A318=aux!$B$2,A318=aux!$B$3,A318=aux!$B$4),981*B318/(2*PI())*F318,"")</f>
        <v/>
      </c>
      <c r="J318" s="28" t="str">
        <f>IF(A318=aux!$B$5,100*$F$4*$C$4,"")</f>
        <v/>
      </c>
      <c r="K318" s="28" t="str">
        <f>IF(OR(A318=aux!$B$6,A318=aux!$B$7,A318=aux!$B$8),(2*PI()/B318)*N318,"")</f>
        <v/>
      </c>
      <c r="L318" s="28" t="str">
        <f>IF(OR(A318=aux!$B$2,A318=aux!$B$3,A318=aux!$B$4),981*(B318/(2*PI()))^2*F318,"")</f>
        <v/>
      </c>
      <c r="M318" s="28" t="str">
        <f>IF(A318=aux!$B$5,B318/(2*PI())*J318,"")</f>
        <v/>
      </c>
      <c r="N318" s="28" t="str">
        <f>IF(A318=aux!$B$6,100*$F$5*$C$5,IF(A318=aux!$B$7,100*$C$5*($F$5-($F$5-1)*(B318-$J$6)/($J$7-$J$6)),IF(A318=aux!$B$8,100*$C$5,"")))</f>
        <v/>
      </c>
      <c r="O318" s="26" t="str">
        <f t="shared" si="22"/>
        <v/>
      </c>
      <c r="P318" s="26" t="str">
        <f t="shared" si="23"/>
        <v/>
      </c>
      <c r="Q318" s="26" t="str">
        <f t="shared" si="24"/>
        <v/>
      </c>
    </row>
    <row r="319" spans="1:17" x14ac:dyDescent="0.25">
      <c r="A319" s="1" t="str">
        <f>IF(B319="","",IF(B319&lt;$J$2,aux!$B$2,IF(B319&lt;$J$3,aux!$B$3,IF(B319&lt;$J$4,aux!$B$4,IF(B319&lt;$J$5,aux!$B$5,IF(B319&lt;$J$6,aux!$B$6,IF(B319&lt;$J$7,aux!$B$7,aux!$B$8)))))))</f>
        <v/>
      </c>
      <c r="D319" s="2" t="str">
        <f t="shared" si="20"/>
        <v/>
      </c>
      <c r="E319" s="2" t="str">
        <f t="shared" si="21"/>
        <v/>
      </c>
      <c r="F319" s="28" t="str">
        <f>IF(A319=aux!$B$2,$C$3/9.81,IF(A319=aux!$B$3,$C$3*(1+($F$3-1)*(B319-$J$2)/($J$3-$J$2))/9.81,IF(A319=aux!$B$4,$F$3*$C$3/9.81,"")))</f>
        <v/>
      </c>
      <c r="G319" s="28" t="str">
        <f>IF(A319=aux!$B$5,2*PI()/(981*B319)*J319,"")</f>
        <v/>
      </c>
      <c r="H319" s="28" t="str">
        <f>IF(OR(A319=aux!$B$6,A319=aux!$B$7,A319=aux!$B$8),(2*PI()/B319)^2/981*N319,"")</f>
        <v/>
      </c>
      <c r="I319" s="28" t="str">
        <f>IF(OR(A319=aux!$B$2,A319=aux!$B$3,A319=aux!$B$4),981*B319/(2*PI())*F319,"")</f>
        <v/>
      </c>
      <c r="J319" s="28" t="str">
        <f>IF(A319=aux!$B$5,100*$F$4*$C$4,"")</f>
        <v/>
      </c>
      <c r="K319" s="28" t="str">
        <f>IF(OR(A319=aux!$B$6,A319=aux!$B$7,A319=aux!$B$8),(2*PI()/B319)*N319,"")</f>
        <v/>
      </c>
      <c r="L319" s="28" t="str">
        <f>IF(OR(A319=aux!$B$2,A319=aux!$B$3,A319=aux!$B$4),981*(B319/(2*PI()))^2*F319,"")</f>
        <v/>
      </c>
      <c r="M319" s="28" t="str">
        <f>IF(A319=aux!$B$5,B319/(2*PI())*J319,"")</f>
        <v/>
      </c>
      <c r="N319" s="28" t="str">
        <f>IF(A319=aux!$B$6,100*$F$5*$C$5,IF(A319=aux!$B$7,100*$C$5*($F$5-($F$5-1)*(B319-$J$6)/($J$7-$J$6)),IF(A319=aux!$B$8,100*$C$5,"")))</f>
        <v/>
      </c>
      <c r="O319" s="26" t="str">
        <f t="shared" si="22"/>
        <v/>
      </c>
      <c r="P319" s="26" t="str">
        <f t="shared" si="23"/>
        <v/>
      </c>
      <c r="Q319" s="26" t="str">
        <f t="shared" si="24"/>
        <v/>
      </c>
    </row>
    <row r="320" spans="1:17" x14ac:dyDescent="0.25">
      <c r="A320" s="1" t="str">
        <f>IF(B320="","",IF(B320&lt;$J$2,aux!$B$2,IF(B320&lt;$J$3,aux!$B$3,IF(B320&lt;$J$4,aux!$B$4,IF(B320&lt;$J$5,aux!$B$5,IF(B320&lt;$J$6,aux!$B$6,IF(B320&lt;$J$7,aux!$B$7,aux!$B$8)))))))</f>
        <v/>
      </c>
      <c r="D320" s="2" t="str">
        <f t="shared" si="20"/>
        <v/>
      </c>
      <c r="E320" s="2" t="str">
        <f t="shared" si="21"/>
        <v/>
      </c>
      <c r="F320" s="28" t="str">
        <f>IF(A320=aux!$B$2,$C$3/9.81,IF(A320=aux!$B$3,$C$3*(1+($F$3-1)*(B320-$J$2)/($J$3-$J$2))/9.81,IF(A320=aux!$B$4,$F$3*$C$3/9.81,"")))</f>
        <v/>
      </c>
      <c r="G320" s="28" t="str">
        <f>IF(A320=aux!$B$5,2*PI()/(981*B320)*J320,"")</f>
        <v/>
      </c>
      <c r="H320" s="28" t="str">
        <f>IF(OR(A320=aux!$B$6,A320=aux!$B$7,A320=aux!$B$8),(2*PI()/B320)^2/981*N320,"")</f>
        <v/>
      </c>
      <c r="I320" s="28" t="str">
        <f>IF(OR(A320=aux!$B$2,A320=aux!$B$3,A320=aux!$B$4),981*B320/(2*PI())*F320,"")</f>
        <v/>
      </c>
      <c r="J320" s="28" t="str">
        <f>IF(A320=aux!$B$5,100*$F$4*$C$4,"")</f>
        <v/>
      </c>
      <c r="K320" s="28" t="str">
        <f>IF(OR(A320=aux!$B$6,A320=aux!$B$7,A320=aux!$B$8),(2*PI()/B320)*N320,"")</f>
        <v/>
      </c>
      <c r="L320" s="28" t="str">
        <f>IF(OR(A320=aux!$B$2,A320=aux!$B$3,A320=aux!$B$4),981*(B320/(2*PI()))^2*F320,"")</f>
        <v/>
      </c>
      <c r="M320" s="28" t="str">
        <f>IF(A320=aux!$B$5,B320/(2*PI())*J320,"")</f>
        <v/>
      </c>
      <c r="N320" s="28" t="str">
        <f>IF(A320=aux!$B$6,100*$F$5*$C$5,IF(A320=aux!$B$7,100*$C$5*($F$5-($F$5-1)*(B320-$J$6)/($J$7-$J$6)),IF(A320=aux!$B$8,100*$C$5,"")))</f>
        <v/>
      </c>
      <c r="O320" s="26" t="str">
        <f t="shared" si="22"/>
        <v/>
      </c>
      <c r="P320" s="26" t="str">
        <f t="shared" si="23"/>
        <v/>
      </c>
      <c r="Q320" s="26" t="str">
        <f t="shared" si="24"/>
        <v/>
      </c>
    </row>
    <row r="321" spans="1:17" x14ac:dyDescent="0.25">
      <c r="A321" s="1" t="str">
        <f>IF(B321="","",IF(B321&lt;$J$2,aux!$B$2,IF(B321&lt;$J$3,aux!$B$3,IF(B321&lt;$J$4,aux!$B$4,IF(B321&lt;$J$5,aux!$B$5,IF(B321&lt;$J$6,aux!$B$6,IF(B321&lt;$J$7,aux!$B$7,aux!$B$8)))))))</f>
        <v/>
      </c>
      <c r="D321" s="2" t="str">
        <f t="shared" si="20"/>
        <v/>
      </c>
      <c r="E321" s="2" t="str">
        <f t="shared" si="21"/>
        <v/>
      </c>
      <c r="F321" s="28" t="str">
        <f>IF(A321=aux!$B$2,$C$3/9.81,IF(A321=aux!$B$3,$C$3*(1+($F$3-1)*(B321-$J$2)/($J$3-$J$2))/9.81,IF(A321=aux!$B$4,$F$3*$C$3/9.81,"")))</f>
        <v/>
      </c>
      <c r="G321" s="28" t="str">
        <f>IF(A321=aux!$B$5,2*PI()/(981*B321)*J321,"")</f>
        <v/>
      </c>
      <c r="H321" s="28" t="str">
        <f>IF(OR(A321=aux!$B$6,A321=aux!$B$7,A321=aux!$B$8),(2*PI()/B321)^2/981*N321,"")</f>
        <v/>
      </c>
      <c r="I321" s="28" t="str">
        <f>IF(OR(A321=aux!$B$2,A321=aux!$B$3,A321=aux!$B$4),981*B321/(2*PI())*F321,"")</f>
        <v/>
      </c>
      <c r="J321" s="28" t="str">
        <f>IF(A321=aux!$B$5,100*$F$4*$C$4,"")</f>
        <v/>
      </c>
      <c r="K321" s="28" t="str">
        <f>IF(OR(A321=aux!$B$6,A321=aux!$B$7,A321=aux!$B$8),(2*PI()/B321)*N321,"")</f>
        <v/>
      </c>
      <c r="L321" s="28" t="str">
        <f>IF(OR(A321=aux!$B$2,A321=aux!$B$3,A321=aux!$B$4),981*(B321/(2*PI()))^2*F321,"")</f>
        <v/>
      </c>
      <c r="M321" s="28" t="str">
        <f>IF(A321=aux!$B$5,B321/(2*PI())*J321,"")</f>
        <v/>
      </c>
      <c r="N321" s="28" t="str">
        <f>IF(A321=aux!$B$6,100*$F$5*$C$5,IF(A321=aux!$B$7,100*$C$5*($F$5-($F$5-1)*(B321-$J$6)/($J$7-$J$6)),IF(A321=aux!$B$8,100*$C$5,"")))</f>
        <v/>
      </c>
      <c r="O321" s="26" t="str">
        <f t="shared" si="22"/>
        <v/>
      </c>
      <c r="P321" s="26" t="str">
        <f t="shared" si="23"/>
        <v/>
      </c>
      <c r="Q321" s="26" t="str">
        <f t="shared" si="24"/>
        <v/>
      </c>
    </row>
    <row r="322" spans="1:17" x14ac:dyDescent="0.25">
      <c r="A322" s="1" t="str">
        <f>IF(B322="","",IF(B322&lt;$J$2,aux!$B$2,IF(B322&lt;$J$3,aux!$B$3,IF(B322&lt;$J$4,aux!$B$4,IF(B322&lt;$J$5,aux!$B$5,IF(B322&lt;$J$6,aux!$B$6,IF(B322&lt;$J$7,aux!$B$7,aux!$B$8)))))))</f>
        <v/>
      </c>
      <c r="D322" s="2" t="str">
        <f t="shared" si="20"/>
        <v/>
      </c>
      <c r="E322" s="2" t="str">
        <f t="shared" si="21"/>
        <v/>
      </c>
      <c r="F322" s="28" t="str">
        <f>IF(A322=aux!$B$2,$C$3/9.81,IF(A322=aux!$B$3,$C$3*(1+($F$3-1)*(B322-$J$2)/($J$3-$J$2))/9.81,IF(A322=aux!$B$4,$F$3*$C$3/9.81,"")))</f>
        <v/>
      </c>
      <c r="G322" s="28" t="str">
        <f>IF(A322=aux!$B$5,2*PI()/(981*B322)*J322,"")</f>
        <v/>
      </c>
      <c r="H322" s="28" t="str">
        <f>IF(OR(A322=aux!$B$6,A322=aux!$B$7,A322=aux!$B$8),(2*PI()/B322)^2/981*N322,"")</f>
        <v/>
      </c>
      <c r="I322" s="28" t="str">
        <f>IF(OR(A322=aux!$B$2,A322=aux!$B$3,A322=aux!$B$4),981*B322/(2*PI())*F322,"")</f>
        <v/>
      </c>
      <c r="J322" s="28" t="str">
        <f>IF(A322=aux!$B$5,100*$F$4*$C$4,"")</f>
        <v/>
      </c>
      <c r="K322" s="28" t="str">
        <f>IF(OR(A322=aux!$B$6,A322=aux!$B$7,A322=aux!$B$8),(2*PI()/B322)*N322,"")</f>
        <v/>
      </c>
      <c r="L322" s="28" t="str">
        <f>IF(OR(A322=aux!$B$2,A322=aux!$B$3,A322=aux!$B$4),981*(B322/(2*PI()))^2*F322,"")</f>
        <v/>
      </c>
      <c r="M322" s="28" t="str">
        <f>IF(A322=aux!$B$5,B322/(2*PI())*J322,"")</f>
        <v/>
      </c>
      <c r="N322" s="28" t="str">
        <f>IF(A322=aux!$B$6,100*$F$5*$C$5,IF(A322=aux!$B$7,100*$C$5*($F$5-($F$5-1)*(B322-$J$6)/($J$7-$J$6)),IF(A322=aux!$B$8,100*$C$5,"")))</f>
        <v/>
      </c>
      <c r="O322" s="26" t="str">
        <f t="shared" si="22"/>
        <v/>
      </c>
      <c r="P322" s="26" t="str">
        <f t="shared" si="23"/>
        <v/>
      </c>
      <c r="Q322" s="26" t="str">
        <f t="shared" si="24"/>
        <v/>
      </c>
    </row>
    <row r="323" spans="1:17" x14ac:dyDescent="0.25">
      <c r="A323" s="1" t="str">
        <f>IF(B323="","",IF(B323&lt;$J$2,aux!$B$2,IF(B323&lt;$J$3,aux!$B$3,IF(B323&lt;$J$4,aux!$B$4,IF(B323&lt;$J$5,aux!$B$5,IF(B323&lt;$J$6,aux!$B$6,IF(B323&lt;$J$7,aux!$B$7,aux!$B$8)))))))</f>
        <v/>
      </c>
      <c r="D323" s="2" t="str">
        <f t="shared" si="20"/>
        <v/>
      </c>
      <c r="E323" s="2" t="str">
        <f t="shared" si="21"/>
        <v/>
      </c>
      <c r="F323" s="28" t="str">
        <f>IF(A323=aux!$B$2,$C$3/9.81,IF(A323=aux!$B$3,$C$3*(1+($F$3-1)*(B323-$J$2)/($J$3-$J$2))/9.81,IF(A323=aux!$B$4,$F$3*$C$3/9.81,"")))</f>
        <v/>
      </c>
      <c r="G323" s="28" t="str">
        <f>IF(A323=aux!$B$5,2*PI()/(981*B323)*J323,"")</f>
        <v/>
      </c>
      <c r="H323" s="28" t="str">
        <f>IF(OR(A323=aux!$B$6,A323=aux!$B$7,A323=aux!$B$8),(2*PI()/B323)^2/981*N323,"")</f>
        <v/>
      </c>
      <c r="I323" s="28" t="str">
        <f>IF(OR(A323=aux!$B$2,A323=aux!$B$3,A323=aux!$B$4),981*B323/(2*PI())*F323,"")</f>
        <v/>
      </c>
      <c r="J323" s="28" t="str">
        <f>IF(A323=aux!$B$5,100*$F$4*$C$4,"")</f>
        <v/>
      </c>
      <c r="K323" s="28" t="str">
        <f>IF(OR(A323=aux!$B$6,A323=aux!$B$7,A323=aux!$B$8),(2*PI()/B323)*N323,"")</f>
        <v/>
      </c>
      <c r="L323" s="28" t="str">
        <f>IF(OR(A323=aux!$B$2,A323=aux!$B$3,A323=aux!$B$4),981*(B323/(2*PI()))^2*F323,"")</f>
        <v/>
      </c>
      <c r="M323" s="28" t="str">
        <f>IF(A323=aux!$B$5,B323/(2*PI())*J323,"")</f>
        <v/>
      </c>
      <c r="N323" s="28" t="str">
        <f>IF(A323=aux!$B$6,100*$F$5*$C$5,IF(A323=aux!$B$7,100*$C$5*($F$5-($F$5-1)*(B323-$J$6)/($J$7-$J$6)),IF(A323=aux!$B$8,100*$C$5,"")))</f>
        <v/>
      </c>
      <c r="O323" s="26" t="str">
        <f t="shared" si="22"/>
        <v/>
      </c>
      <c r="P323" s="26" t="str">
        <f t="shared" si="23"/>
        <v/>
      </c>
      <c r="Q323" s="26" t="str">
        <f t="shared" si="24"/>
        <v/>
      </c>
    </row>
    <row r="324" spans="1:17" x14ac:dyDescent="0.25">
      <c r="A324" s="1" t="str">
        <f>IF(B324="","",IF(B324&lt;$J$2,aux!$B$2,IF(B324&lt;$J$3,aux!$B$3,IF(B324&lt;$J$4,aux!$B$4,IF(B324&lt;$J$5,aux!$B$5,IF(B324&lt;$J$6,aux!$B$6,IF(B324&lt;$J$7,aux!$B$7,aux!$B$8)))))))</f>
        <v/>
      </c>
      <c r="D324" s="2" t="str">
        <f t="shared" si="20"/>
        <v/>
      </c>
      <c r="E324" s="2" t="str">
        <f t="shared" si="21"/>
        <v/>
      </c>
      <c r="F324" s="28" t="str">
        <f>IF(A324=aux!$B$2,$C$3/9.81,IF(A324=aux!$B$3,$C$3*(1+($F$3-1)*(B324-$J$2)/($J$3-$J$2))/9.81,IF(A324=aux!$B$4,$F$3*$C$3/9.81,"")))</f>
        <v/>
      </c>
      <c r="G324" s="28" t="str">
        <f>IF(A324=aux!$B$5,2*PI()/(981*B324)*J324,"")</f>
        <v/>
      </c>
      <c r="H324" s="28" t="str">
        <f>IF(OR(A324=aux!$B$6,A324=aux!$B$7,A324=aux!$B$8),(2*PI()/B324)^2/981*N324,"")</f>
        <v/>
      </c>
      <c r="I324" s="28" t="str">
        <f>IF(OR(A324=aux!$B$2,A324=aux!$B$3,A324=aux!$B$4),981*B324/(2*PI())*F324,"")</f>
        <v/>
      </c>
      <c r="J324" s="28" t="str">
        <f>IF(A324=aux!$B$5,100*$F$4*$C$4,"")</f>
        <v/>
      </c>
      <c r="K324" s="28" t="str">
        <f>IF(OR(A324=aux!$B$6,A324=aux!$B$7,A324=aux!$B$8),(2*PI()/B324)*N324,"")</f>
        <v/>
      </c>
      <c r="L324" s="28" t="str">
        <f>IF(OR(A324=aux!$B$2,A324=aux!$B$3,A324=aux!$B$4),981*(B324/(2*PI()))^2*F324,"")</f>
        <v/>
      </c>
      <c r="M324" s="28" t="str">
        <f>IF(A324=aux!$B$5,B324/(2*PI())*J324,"")</f>
        <v/>
      </c>
      <c r="N324" s="28" t="str">
        <f>IF(A324=aux!$B$6,100*$F$5*$C$5,IF(A324=aux!$B$7,100*$C$5*($F$5-($F$5-1)*(B324-$J$6)/($J$7-$J$6)),IF(A324=aux!$B$8,100*$C$5,"")))</f>
        <v/>
      </c>
      <c r="O324" s="26" t="str">
        <f t="shared" si="22"/>
        <v/>
      </c>
      <c r="P324" s="26" t="str">
        <f t="shared" si="23"/>
        <v/>
      </c>
      <c r="Q324" s="26" t="str">
        <f t="shared" si="24"/>
        <v/>
      </c>
    </row>
    <row r="325" spans="1:17" x14ac:dyDescent="0.25">
      <c r="A325" s="1" t="str">
        <f>IF(B325="","",IF(B325&lt;$J$2,aux!$B$2,IF(B325&lt;$J$3,aux!$B$3,IF(B325&lt;$J$4,aux!$B$4,IF(B325&lt;$J$5,aux!$B$5,IF(B325&lt;$J$6,aux!$B$6,IF(B325&lt;$J$7,aux!$B$7,aux!$B$8)))))))</f>
        <v/>
      </c>
      <c r="D325" s="2" t="str">
        <f t="shared" si="20"/>
        <v/>
      </c>
      <c r="E325" s="2" t="str">
        <f t="shared" si="21"/>
        <v/>
      </c>
      <c r="F325" s="28" t="str">
        <f>IF(A325=aux!$B$2,$C$3/9.81,IF(A325=aux!$B$3,$C$3*(1+($F$3-1)*(B325-$J$2)/($J$3-$J$2))/9.81,IF(A325=aux!$B$4,$F$3*$C$3/9.81,"")))</f>
        <v/>
      </c>
      <c r="G325" s="28" t="str">
        <f>IF(A325=aux!$B$5,2*PI()/(981*B325)*J325,"")</f>
        <v/>
      </c>
      <c r="H325" s="28" t="str">
        <f>IF(OR(A325=aux!$B$6,A325=aux!$B$7,A325=aux!$B$8),(2*PI()/B325)^2/981*N325,"")</f>
        <v/>
      </c>
      <c r="I325" s="28" t="str">
        <f>IF(OR(A325=aux!$B$2,A325=aux!$B$3,A325=aux!$B$4),981*B325/(2*PI())*F325,"")</f>
        <v/>
      </c>
      <c r="J325" s="28" t="str">
        <f>IF(A325=aux!$B$5,100*$F$4*$C$4,"")</f>
        <v/>
      </c>
      <c r="K325" s="28" t="str">
        <f>IF(OR(A325=aux!$B$6,A325=aux!$B$7,A325=aux!$B$8),(2*PI()/B325)*N325,"")</f>
        <v/>
      </c>
      <c r="L325" s="28" t="str">
        <f>IF(OR(A325=aux!$B$2,A325=aux!$B$3,A325=aux!$B$4),981*(B325/(2*PI()))^2*F325,"")</f>
        <v/>
      </c>
      <c r="M325" s="28" t="str">
        <f>IF(A325=aux!$B$5,B325/(2*PI())*J325,"")</f>
        <v/>
      </c>
      <c r="N325" s="28" t="str">
        <f>IF(A325=aux!$B$6,100*$F$5*$C$5,IF(A325=aux!$B$7,100*$C$5*($F$5-($F$5-1)*(B325-$J$6)/($J$7-$J$6)),IF(A325=aux!$B$8,100*$C$5,"")))</f>
        <v/>
      </c>
      <c r="O325" s="26" t="str">
        <f t="shared" si="22"/>
        <v/>
      </c>
      <c r="P325" s="26" t="str">
        <f t="shared" si="23"/>
        <v/>
      </c>
      <c r="Q325" s="26" t="str">
        <f t="shared" si="24"/>
        <v/>
      </c>
    </row>
    <row r="326" spans="1:17" x14ac:dyDescent="0.25">
      <c r="A326" s="1" t="str">
        <f>IF(B326="","",IF(B326&lt;$J$2,aux!$B$2,IF(B326&lt;$J$3,aux!$B$3,IF(B326&lt;$J$4,aux!$B$4,IF(B326&lt;$J$5,aux!$B$5,IF(B326&lt;$J$6,aux!$B$6,IF(B326&lt;$J$7,aux!$B$7,aux!$B$8)))))))</f>
        <v/>
      </c>
      <c r="D326" s="2" t="str">
        <f t="shared" si="20"/>
        <v/>
      </c>
      <c r="E326" s="2" t="str">
        <f t="shared" si="21"/>
        <v/>
      </c>
      <c r="F326" s="28" t="str">
        <f>IF(A326=aux!$B$2,$C$3/9.81,IF(A326=aux!$B$3,$C$3*(1+($F$3-1)*(B326-$J$2)/($J$3-$J$2))/9.81,IF(A326=aux!$B$4,$F$3*$C$3/9.81,"")))</f>
        <v/>
      </c>
      <c r="G326" s="28" t="str">
        <f>IF(A326=aux!$B$5,2*PI()/(981*B326)*J326,"")</f>
        <v/>
      </c>
      <c r="H326" s="28" t="str">
        <f>IF(OR(A326=aux!$B$6,A326=aux!$B$7,A326=aux!$B$8),(2*PI()/B326)^2/981*N326,"")</f>
        <v/>
      </c>
      <c r="I326" s="28" t="str">
        <f>IF(OR(A326=aux!$B$2,A326=aux!$B$3,A326=aux!$B$4),981*B326/(2*PI())*F326,"")</f>
        <v/>
      </c>
      <c r="J326" s="28" t="str">
        <f>IF(A326=aux!$B$5,100*$F$4*$C$4,"")</f>
        <v/>
      </c>
      <c r="K326" s="28" t="str">
        <f>IF(OR(A326=aux!$B$6,A326=aux!$B$7,A326=aux!$B$8),(2*PI()/B326)*N326,"")</f>
        <v/>
      </c>
      <c r="L326" s="28" t="str">
        <f>IF(OR(A326=aux!$B$2,A326=aux!$B$3,A326=aux!$B$4),981*(B326/(2*PI()))^2*F326,"")</f>
        <v/>
      </c>
      <c r="M326" s="28" t="str">
        <f>IF(A326=aux!$B$5,B326/(2*PI())*J326,"")</f>
        <v/>
      </c>
      <c r="N326" s="28" t="str">
        <f>IF(A326=aux!$B$6,100*$F$5*$C$5,IF(A326=aux!$B$7,100*$C$5*($F$5-($F$5-1)*(B326-$J$6)/($J$7-$J$6)),IF(A326=aux!$B$8,100*$C$5,"")))</f>
        <v/>
      </c>
      <c r="O326" s="26" t="str">
        <f t="shared" si="22"/>
        <v/>
      </c>
      <c r="P326" s="26" t="str">
        <f t="shared" si="23"/>
        <v/>
      </c>
      <c r="Q326" s="26" t="str">
        <f t="shared" si="24"/>
        <v/>
      </c>
    </row>
    <row r="327" spans="1:17" x14ac:dyDescent="0.25">
      <c r="A327" s="1" t="str">
        <f>IF(B327="","",IF(B327&lt;$J$2,aux!$B$2,IF(B327&lt;$J$3,aux!$B$3,IF(B327&lt;$J$4,aux!$B$4,IF(B327&lt;$J$5,aux!$B$5,IF(B327&lt;$J$6,aux!$B$6,IF(B327&lt;$J$7,aux!$B$7,aux!$B$8)))))))</f>
        <v/>
      </c>
      <c r="D327" s="2" t="str">
        <f t="shared" si="20"/>
        <v/>
      </c>
      <c r="E327" s="2" t="str">
        <f t="shared" si="21"/>
        <v/>
      </c>
      <c r="F327" s="28" t="str">
        <f>IF(A327=aux!$B$2,$C$3/9.81,IF(A327=aux!$B$3,$C$3*(1+($F$3-1)*(B327-$J$2)/($J$3-$J$2))/9.81,IF(A327=aux!$B$4,$F$3*$C$3/9.81,"")))</f>
        <v/>
      </c>
      <c r="G327" s="28" t="str">
        <f>IF(A327=aux!$B$5,2*PI()/(981*B327)*J327,"")</f>
        <v/>
      </c>
      <c r="H327" s="28" t="str">
        <f>IF(OR(A327=aux!$B$6,A327=aux!$B$7,A327=aux!$B$8),(2*PI()/B327)^2/981*N327,"")</f>
        <v/>
      </c>
      <c r="I327" s="28" t="str">
        <f>IF(OR(A327=aux!$B$2,A327=aux!$B$3,A327=aux!$B$4),981*B327/(2*PI())*F327,"")</f>
        <v/>
      </c>
      <c r="J327" s="28" t="str">
        <f>IF(A327=aux!$B$5,100*$F$4*$C$4,"")</f>
        <v/>
      </c>
      <c r="K327" s="28" t="str">
        <f>IF(OR(A327=aux!$B$6,A327=aux!$B$7,A327=aux!$B$8),(2*PI()/B327)*N327,"")</f>
        <v/>
      </c>
      <c r="L327" s="28" t="str">
        <f>IF(OR(A327=aux!$B$2,A327=aux!$B$3,A327=aux!$B$4),981*(B327/(2*PI()))^2*F327,"")</f>
        <v/>
      </c>
      <c r="M327" s="28" t="str">
        <f>IF(A327=aux!$B$5,B327/(2*PI())*J327,"")</f>
        <v/>
      </c>
      <c r="N327" s="28" t="str">
        <f>IF(A327=aux!$B$6,100*$F$5*$C$5,IF(A327=aux!$B$7,100*$C$5*($F$5-($F$5-1)*(B327-$J$6)/($J$7-$J$6)),IF(A327=aux!$B$8,100*$C$5,"")))</f>
        <v/>
      </c>
      <c r="O327" s="26" t="str">
        <f t="shared" si="22"/>
        <v/>
      </c>
      <c r="P327" s="26" t="str">
        <f t="shared" si="23"/>
        <v/>
      </c>
      <c r="Q327" s="26" t="str">
        <f t="shared" si="24"/>
        <v/>
      </c>
    </row>
    <row r="328" spans="1:17" x14ac:dyDescent="0.25">
      <c r="A328" s="1" t="str">
        <f>IF(B328="","",IF(B328&lt;$J$2,aux!$B$2,IF(B328&lt;$J$3,aux!$B$3,IF(B328&lt;$J$4,aux!$B$4,IF(B328&lt;$J$5,aux!$B$5,IF(B328&lt;$J$6,aux!$B$6,IF(B328&lt;$J$7,aux!$B$7,aux!$B$8)))))))</f>
        <v/>
      </c>
      <c r="D328" s="2" t="str">
        <f t="shared" si="20"/>
        <v/>
      </c>
      <c r="E328" s="2" t="str">
        <f t="shared" si="21"/>
        <v/>
      </c>
      <c r="F328" s="28" t="str">
        <f>IF(A328=aux!$B$2,$C$3/9.81,IF(A328=aux!$B$3,$C$3*(1+($F$3-1)*(B328-$J$2)/($J$3-$J$2))/9.81,IF(A328=aux!$B$4,$F$3*$C$3/9.81,"")))</f>
        <v/>
      </c>
      <c r="G328" s="28" t="str">
        <f>IF(A328=aux!$B$5,2*PI()/(981*B328)*J328,"")</f>
        <v/>
      </c>
      <c r="H328" s="28" t="str">
        <f>IF(OR(A328=aux!$B$6,A328=aux!$B$7,A328=aux!$B$8),(2*PI()/B328)^2/981*N328,"")</f>
        <v/>
      </c>
      <c r="I328" s="28" t="str">
        <f>IF(OR(A328=aux!$B$2,A328=aux!$B$3,A328=aux!$B$4),981*B328/(2*PI())*F328,"")</f>
        <v/>
      </c>
      <c r="J328" s="28" t="str">
        <f>IF(A328=aux!$B$5,100*$F$4*$C$4,"")</f>
        <v/>
      </c>
      <c r="K328" s="28" t="str">
        <f>IF(OR(A328=aux!$B$6,A328=aux!$B$7,A328=aux!$B$8),(2*PI()/B328)*N328,"")</f>
        <v/>
      </c>
      <c r="L328" s="28" t="str">
        <f>IF(OR(A328=aux!$B$2,A328=aux!$B$3,A328=aux!$B$4),981*(B328/(2*PI()))^2*F328,"")</f>
        <v/>
      </c>
      <c r="M328" s="28" t="str">
        <f>IF(A328=aux!$B$5,B328/(2*PI())*J328,"")</f>
        <v/>
      </c>
      <c r="N328" s="28" t="str">
        <f>IF(A328=aux!$B$6,100*$F$5*$C$5,IF(A328=aux!$B$7,100*$C$5*($F$5-($F$5-1)*(B328-$J$6)/($J$7-$J$6)),IF(A328=aux!$B$8,100*$C$5,"")))</f>
        <v/>
      </c>
      <c r="O328" s="26" t="str">
        <f t="shared" si="22"/>
        <v/>
      </c>
      <c r="P328" s="26" t="str">
        <f t="shared" si="23"/>
        <v/>
      </c>
      <c r="Q328" s="26" t="str">
        <f t="shared" si="24"/>
        <v/>
      </c>
    </row>
    <row r="329" spans="1:17" x14ac:dyDescent="0.25">
      <c r="A329" s="1" t="str">
        <f>IF(B329="","",IF(B329&lt;$J$2,aux!$B$2,IF(B329&lt;$J$3,aux!$B$3,IF(B329&lt;$J$4,aux!$B$4,IF(B329&lt;$J$5,aux!$B$5,IF(B329&lt;$J$6,aux!$B$6,IF(B329&lt;$J$7,aux!$B$7,aux!$B$8)))))))</f>
        <v/>
      </c>
      <c r="D329" s="2" t="str">
        <f t="shared" si="20"/>
        <v/>
      </c>
      <c r="E329" s="2" t="str">
        <f t="shared" si="21"/>
        <v/>
      </c>
      <c r="F329" s="28" t="str">
        <f>IF(A329=aux!$B$2,$C$3/9.81,IF(A329=aux!$B$3,$C$3*(1+($F$3-1)*(B329-$J$2)/($J$3-$J$2))/9.81,IF(A329=aux!$B$4,$F$3*$C$3/9.81,"")))</f>
        <v/>
      </c>
      <c r="G329" s="28" t="str">
        <f>IF(A329=aux!$B$5,2*PI()/(981*B329)*J329,"")</f>
        <v/>
      </c>
      <c r="H329" s="28" t="str">
        <f>IF(OR(A329=aux!$B$6,A329=aux!$B$7,A329=aux!$B$8),(2*PI()/B329)^2/981*N329,"")</f>
        <v/>
      </c>
      <c r="I329" s="28" t="str">
        <f>IF(OR(A329=aux!$B$2,A329=aux!$B$3,A329=aux!$B$4),981*B329/(2*PI())*F329,"")</f>
        <v/>
      </c>
      <c r="J329" s="28" t="str">
        <f>IF(A329=aux!$B$5,100*$F$4*$C$4,"")</f>
        <v/>
      </c>
      <c r="K329" s="28" t="str">
        <f>IF(OR(A329=aux!$B$6,A329=aux!$B$7,A329=aux!$B$8),(2*PI()/B329)*N329,"")</f>
        <v/>
      </c>
      <c r="L329" s="28" t="str">
        <f>IF(OR(A329=aux!$B$2,A329=aux!$B$3,A329=aux!$B$4),981*(B329/(2*PI()))^2*F329,"")</f>
        <v/>
      </c>
      <c r="M329" s="28" t="str">
        <f>IF(A329=aux!$B$5,B329/(2*PI())*J329,"")</f>
        <v/>
      </c>
      <c r="N329" s="28" t="str">
        <f>IF(A329=aux!$B$6,100*$F$5*$C$5,IF(A329=aux!$B$7,100*$C$5*($F$5-($F$5-1)*(B329-$J$6)/($J$7-$J$6)),IF(A329=aux!$B$8,100*$C$5,"")))</f>
        <v/>
      </c>
      <c r="O329" s="26" t="str">
        <f t="shared" si="22"/>
        <v/>
      </c>
      <c r="P329" s="26" t="str">
        <f t="shared" si="23"/>
        <v/>
      </c>
      <c r="Q329" s="26" t="str">
        <f t="shared" si="24"/>
        <v/>
      </c>
    </row>
    <row r="330" spans="1:17" x14ac:dyDescent="0.25">
      <c r="A330" s="1" t="str">
        <f>IF(B330="","",IF(B330&lt;$J$2,aux!$B$2,IF(B330&lt;$J$3,aux!$B$3,IF(B330&lt;$J$4,aux!$B$4,IF(B330&lt;$J$5,aux!$B$5,IF(B330&lt;$J$6,aux!$B$6,IF(B330&lt;$J$7,aux!$B$7,aux!$B$8)))))))</f>
        <v/>
      </c>
      <c r="D330" s="2" t="str">
        <f t="shared" si="20"/>
        <v/>
      </c>
      <c r="E330" s="2" t="str">
        <f t="shared" si="21"/>
        <v/>
      </c>
      <c r="F330" s="28" t="str">
        <f>IF(A330=aux!$B$2,$C$3/9.81,IF(A330=aux!$B$3,$C$3*(1+($F$3-1)*(B330-$J$2)/($J$3-$J$2))/9.81,IF(A330=aux!$B$4,$F$3*$C$3/9.81,"")))</f>
        <v/>
      </c>
      <c r="G330" s="28" t="str">
        <f>IF(A330=aux!$B$5,2*PI()/(981*B330)*J330,"")</f>
        <v/>
      </c>
      <c r="H330" s="28" t="str">
        <f>IF(OR(A330=aux!$B$6,A330=aux!$B$7,A330=aux!$B$8),(2*PI()/B330)^2/981*N330,"")</f>
        <v/>
      </c>
      <c r="I330" s="28" t="str">
        <f>IF(OR(A330=aux!$B$2,A330=aux!$B$3,A330=aux!$B$4),981*B330/(2*PI())*F330,"")</f>
        <v/>
      </c>
      <c r="J330" s="28" t="str">
        <f>IF(A330=aux!$B$5,100*$F$4*$C$4,"")</f>
        <v/>
      </c>
      <c r="K330" s="28" t="str">
        <f>IF(OR(A330=aux!$B$6,A330=aux!$B$7,A330=aux!$B$8),(2*PI()/B330)*N330,"")</f>
        <v/>
      </c>
      <c r="L330" s="28" t="str">
        <f>IF(OR(A330=aux!$B$2,A330=aux!$B$3,A330=aux!$B$4),981*(B330/(2*PI()))^2*F330,"")</f>
        <v/>
      </c>
      <c r="M330" s="28" t="str">
        <f>IF(A330=aux!$B$5,B330/(2*PI())*J330,"")</f>
        <v/>
      </c>
      <c r="N330" s="28" t="str">
        <f>IF(A330=aux!$B$6,100*$F$5*$C$5,IF(A330=aux!$B$7,100*$C$5*($F$5-($F$5-1)*(B330-$J$6)/($J$7-$J$6)),IF(A330=aux!$B$8,100*$C$5,"")))</f>
        <v/>
      </c>
      <c r="O330" s="26" t="str">
        <f t="shared" si="22"/>
        <v/>
      </c>
      <c r="P330" s="26" t="str">
        <f t="shared" si="23"/>
        <v/>
      </c>
      <c r="Q330" s="26" t="str">
        <f t="shared" si="24"/>
        <v/>
      </c>
    </row>
    <row r="331" spans="1:17" x14ac:dyDescent="0.25">
      <c r="A331" s="1" t="str">
        <f>IF(B331="","",IF(B331&lt;$J$2,aux!$B$2,IF(B331&lt;$J$3,aux!$B$3,IF(B331&lt;$J$4,aux!$B$4,IF(B331&lt;$J$5,aux!$B$5,IF(B331&lt;$J$6,aux!$B$6,IF(B331&lt;$J$7,aux!$B$7,aux!$B$8)))))))</f>
        <v/>
      </c>
      <c r="D331" s="2" t="str">
        <f t="shared" si="20"/>
        <v/>
      </c>
      <c r="E331" s="2" t="str">
        <f t="shared" si="21"/>
        <v/>
      </c>
      <c r="F331" s="28" t="str">
        <f>IF(A331=aux!$B$2,$C$3/9.81,IF(A331=aux!$B$3,$C$3*(1+($F$3-1)*(B331-$J$2)/($J$3-$J$2))/9.81,IF(A331=aux!$B$4,$F$3*$C$3/9.81,"")))</f>
        <v/>
      </c>
      <c r="G331" s="28" t="str">
        <f>IF(A331=aux!$B$5,2*PI()/(981*B331)*J331,"")</f>
        <v/>
      </c>
      <c r="H331" s="28" t="str">
        <f>IF(OR(A331=aux!$B$6,A331=aux!$B$7,A331=aux!$B$8),(2*PI()/B331)^2/981*N331,"")</f>
        <v/>
      </c>
      <c r="I331" s="28" t="str">
        <f>IF(OR(A331=aux!$B$2,A331=aux!$B$3,A331=aux!$B$4),981*B331/(2*PI())*F331,"")</f>
        <v/>
      </c>
      <c r="J331" s="28" t="str">
        <f>IF(A331=aux!$B$5,100*$F$4*$C$4,"")</f>
        <v/>
      </c>
      <c r="K331" s="28" t="str">
        <f>IF(OR(A331=aux!$B$6,A331=aux!$B$7,A331=aux!$B$8),(2*PI()/B331)*N331,"")</f>
        <v/>
      </c>
      <c r="L331" s="28" t="str">
        <f>IF(OR(A331=aux!$B$2,A331=aux!$B$3,A331=aux!$B$4),981*(B331/(2*PI()))^2*F331,"")</f>
        <v/>
      </c>
      <c r="M331" s="28" t="str">
        <f>IF(A331=aux!$B$5,B331/(2*PI())*J331,"")</f>
        <v/>
      </c>
      <c r="N331" s="28" t="str">
        <f>IF(A331=aux!$B$6,100*$F$5*$C$5,IF(A331=aux!$B$7,100*$C$5*($F$5-($F$5-1)*(B331-$J$6)/($J$7-$J$6)),IF(A331=aux!$B$8,100*$C$5,"")))</f>
        <v/>
      </c>
      <c r="O331" s="26" t="str">
        <f t="shared" si="22"/>
        <v/>
      </c>
      <c r="P331" s="26" t="str">
        <f t="shared" si="23"/>
        <v/>
      </c>
      <c r="Q331" s="26" t="str">
        <f t="shared" si="24"/>
        <v/>
      </c>
    </row>
    <row r="332" spans="1:17" x14ac:dyDescent="0.25">
      <c r="A332" s="1" t="str">
        <f>IF(B332="","",IF(B332&lt;$J$2,aux!$B$2,IF(B332&lt;$J$3,aux!$B$3,IF(B332&lt;$J$4,aux!$B$4,IF(B332&lt;$J$5,aux!$B$5,IF(B332&lt;$J$6,aux!$B$6,IF(B332&lt;$J$7,aux!$B$7,aux!$B$8)))))))</f>
        <v/>
      </c>
      <c r="D332" s="2" t="str">
        <f t="shared" si="20"/>
        <v/>
      </c>
      <c r="E332" s="2" t="str">
        <f t="shared" si="21"/>
        <v/>
      </c>
      <c r="F332" s="28" t="str">
        <f>IF(A332=aux!$B$2,$C$3/9.81,IF(A332=aux!$B$3,$C$3*(1+($F$3-1)*(B332-$J$2)/($J$3-$J$2))/9.81,IF(A332=aux!$B$4,$F$3*$C$3/9.81,"")))</f>
        <v/>
      </c>
      <c r="G332" s="28" t="str">
        <f>IF(A332=aux!$B$5,2*PI()/(981*B332)*J332,"")</f>
        <v/>
      </c>
      <c r="H332" s="28" t="str">
        <f>IF(OR(A332=aux!$B$6,A332=aux!$B$7,A332=aux!$B$8),(2*PI()/B332)^2/981*N332,"")</f>
        <v/>
      </c>
      <c r="I332" s="28" t="str">
        <f>IF(OR(A332=aux!$B$2,A332=aux!$B$3,A332=aux!$B$4),981*B332/(2*PI())*F332,"")</f>
        <v/>
      </c>
      <c r="J332" s="28" t="str">
        <f>IF(A332=aux!$B$5,100*$F$4*$C$4,"")</f>
        <v/>
      </c>
      <c r="K332" s="28" t="str">
        <f>IF(OR(A332=aux!$B$6,A332=aux!$B$7,A332=aux!$B$8),(2*PI()/B332)*N332,"")</f>
        <v/>
      </c>
      <c r="L332" s="28" t="str">
        <f>IF(OR(A332=aux!$B$2,A332=aux!$B$3,A332=aux!$B$4),981*(B332/(2*PI()))^2*F332,"")</f>
        <v/>
      </c>
      <c r="M332" s="28" t="str">
        <f>IF(A332=aux!$B$5,B332/(2*PI())*J332,"")</f>
        <v/>
      </c>
      <c r="N332" s="28" t="str">
        <f>IF(A332=aux!$B$6,100*$F$5*$C$5,IF(A332=aux!$B$7,100*$C$5*($F$5-($F$5-1)*(B332-$J$6)/($J$7-$J$6)),IF(A332=aux!$B$8,100*$C$5,"")))</f>
        <v/>
      </c>
      <c r="O332" s="26" t="str">
        <f t="shared" si="22"/>
        <v/>
      </c>
      <c r="P332" s="26" t="str">
        <f t="shared" si="23"/>
        <v/>
      </c>
      <c r="Q332" s="26" t="str">
        <f t="shared" si="24"/>
        <v/>
      </c>
    </row>
    <row r="333" spans="1:17" x14ac:dyDescent="0.25">
      <c r="A333" s="1" t="str">
        <f>IF(B333="","",IF(B333&lt;$J$2,aux!$B$2,IF(B333&lt;$J$3,aux!$B$3,IF(B333&lt;$J$4,aux!$B$4,IF(B333&lt;$J$5,aux!$B$5,IF(B333&lt;$J$6,aux!$B$6,IF(B333&lt;$J$7,aux!$B$7,aux!$B$8)))))))</f>
        <v/>
      </c>
      <c r="D333" s="2" t="str">
        <f t="shared" si="20"/>
        <v/>
      </c>
      <c r="E333" s="2" t="str">
        <f t="shared" si="21"/>
        <v/>
      </c>
      <c r="F333" s="28" t="str">
        <f>IF(A333=aux!$B$2,$C$3/9.81,IF(A333=aux!$B$3,$C$3*(1+($F$3-1)*(B333-$J$2)/($J$3-$J$2))/9.81,IF(A333=aux!$B$4,$F$3*$C$3/9.81,"")))</f>
        <v/>
      </c>
      <c r="G333" s="28" t="str">
        <f>IF(A333=aux!$B$5,2*PI()/(981*B333)*J333,"")</f>
        <v/>
      </c>
      <c r="H333" s="28" t="str">
        <f>IF(OR(A333=aux!$B$6,A333=aux!$B$7,A333=aux!$B$8),(2*PI()/B333)^2/981*N333,"")</f>
        <v/>
      </c>
      <c r="I333" s="28" t="str">
        <f>IF(OR(A333=aux!$B$2,A333=aux!$B$3,A333=aux!$B$4),981*B333/(2*PI())*F333,"")</f>
        <v/>
      </c>
      <c r="J333" s="28" t="str">
        <f>IF(A333=aux!$B$5,100*$F$4*$C$4,"")</f>
        <v/>
      </c>
      <c r="K333" s="28" t="str">
        <f>IF(OR(A333=aux!$B$6,A333=aux!$B$7,A333=aux!$B$8),(2*PI()/B333)*N333,"")</f>
        <v/>
      </c>
      <c r="L333" s="28" t="str">
        <f>IF(OR(A333=aux!$B$2,A333=aux!$B$3,A333=aux!$B$4),981*(B333/(2*PI()))^2*F333,"")</f>
        <v/>
      </c>
      <c r="M333" s="28" t="str">
        <f>IF(A333=aux!$B$5,B333/(2*PI())*J333,"")</f>
        <v/>
      </c>
      <c r="N333" s="28" t="str">
        <f>IF(A333=aux!$B$6,100*$F$5*$C$5,IF(A333=aux!$B$7,100*$C$5*($F$5-($F$5-1)*(B333-$J$6)/($J$7-$J$6)),IF(A333=aux!$B$8,100*$C$5,"")))</f>
        <v/>
      </c>
      <c r="O333" s="26" t="str">
        <f t="shared" si="22"/>
        <v/>
      </c>
      <c r="P333" s="26" t="str">
        <f t="shared" si="23"/>
        <v/>
      </c>
      <c r="Q333" s="26" t="str">
        <f t="shared" si="24"/>
        <v/>
      </c>
    </row>
    <row r="334" spans="1:17" x14ac:dyDescent="0.25">
      <c r="A334" s="1" t="str">
        <f>IF(B334="","",IF(B334&lt;$J$2,aux!$B$2,IF(B334&lt;$J$3,aux!$B$3,IF(B334&lt;$J$4,aux!$B$4,IF(B334&lt;$J$5,aux!$B$5,IF(B334&lt;$J$6,aux!$B$6,IF(B334&lt;$J$7,aux!$B$7,aux!$B$8)))))))</f>
        <v/>
      </c>
      <c r="D334" s="2" t="str">
        <f t="shared" ref="D334:D397" si="25">IF(B334="","",981*B334/(2*PI())*C334)</f>
        <v/>
      </c>
      <c r="E334" s="2" t="str">
        <f t="shared" ref="E334:E397" si="26">IF(B334="","",981*(B334/(2*PI()))^2*C334)</f>
        <v/>
      </c>
      <c r="F334" s="28" t="str">
        <f>IF(A334=aux!$B$2,$C$3/9.81,IF(A334=aux!$B$3,$C$3*(1+($F$3-1)*(B334-$J$2)/($J$3-$J$2))/9.81,IF(A334=aux!$B$4,$F$3*$C$3/9.81,"")))</f>
        <v/>
      </c>
      <c r="G334" s="28" t="str">
        <f>IF(A334=aux!$B$5,2*PI()/(981*B334)*J334,"")</f>
        <v/>
      </c>
      <c r="H334" s="28" t="str">
        <f>IF(OR(A334=aux!$B$6,A334=aux!$B$7,A334=aux!$B$8),(2*PI()/B334)^2/981*N334,"")</f>
        <v/>
      </c>
      <c r="I334" s="28" t="str">
        <f>IF(OR(A334=aux!$B$2,A334=aux!$B$3,A334=aux!$B$4),981*B334/(2*PI())*F334,"")</f>
        <v/>
      </c>
      <c r="J334" s="28" t="str">
        <f>IF(A334=aux!$B$5,100*$F$4*$C$4,"")</f>
        <v/>
      </c>
      <c r="K334" s="28" t="str">
        <f>IF(OR(A334=aux!$B$6,A334=aux!$B$7,A334=aux!$B$8),(2*PI()/B334)*N334,"")</f>
        <v/>
      </c>
      <c r="L334" s="28" t="str">
        <f>IF(OR(A334=aux!$B$2,A334=aux!$B$3,A334=aux!$B$4),981*(B334/(2*PI()))^2*F334,"")</f>
        <v/>
      </c>
      <c r="M334" s="28" t="str">
        <f>IF(A334=aux!$B$5,B334/(2*PI())*J334,"")</f>
        <v/>
      </c>
      <c r="N334" s="28" t="str">
        <f>IF(A334=aux!$B$6,100*$F$5*$C$5,IF(A334=aux!$B$7,100*$C$5*($F$5-($F$5-1)*(B334-$J$6)/($J$7-$J$6)),IF(A334=aux!$B$8,100*$C$5,"")))</f>
        <v/>
      </c>
      <c r="O334" s="26" t="str">
        <f t="shared" ref="O334:O397" si="27">IF(B334="","",MAX(F334:H334))</f>
        <v/>
      </c>
      <c r="P334" s="26" t="str">
        <f t="shared" ref="P334:P397" si="28">IF(B334="","",MAX(I334:K334))</f>
        <v/>
      </c>
      <c r="Q334" s="26" t="str">
        <f t="shared" ref="Q334:Q397" si="29">IF(B334="","",MAX(L334:N334))</f>
        <v/>
      </c>
    </row>
    <row r="335" spans="1:17" x14ac:dyDescent="0.25">
      <c r="A335" s="1" t="str">
        <f>IF(B335="","",IF(B335&lt;$J$2,aux!$B$2,IF(B335&lt;$J$3,aux!$B$3,IF(B335&lt;$J$4,aux!$B$4,IF(B335&lt;$J$5,aux!$B$5,IF(B335&lt;$J$6,aux!$B$6,IF(B335&lt;$J$7,aux!$B$7,aux!$B$8)))))))</f>
        <v/>
      </c>
      <c r="D335" s="2" t="str">
        <f t="shared" si="25"/>
        <v/>
      </c>
      <c r="E335" s="2" t="str">
        <f t="shared" si="26"/>
        <v/>
      </c>
      <c r="F335" s="28" t="str">
        <f>IF(A335=aux!$B$2,$C$3/9.81,IF(A335=aux!$B$3,$C$3*(1+($F$3-1)*(B335-$J$2)/($J$3-$J$2))/9.81,IF(A335=aux!$B$4,$F$3*$C$3/9.81,"")))</f>
        <v/>
      </c>
      <c r="G335" s="28" t="str">
        <f>IF(A335=aux!$B$5,2*PI()/(981*B335)*J335,"")</f>
        <v/>
      </c>
      <c r="H335" s="28" t="str">
        <f>IF(OR(A335=aux!$B$6,A335=aux!$B$7,A335=aux!$B$8),(2*PI()/B335)^2/981*N335,"")</f>
        <v/>
      </c>
      <c r="I335" s="28" t="str">
        <f>IF(OR(A335=aux!$B$2,A335=aux!$B$3,A335=aux!$B$4),981*B335/(2*PI())*F335,"")</f>
        <v/>
      </c>
      <c r="J335" s="28" t="str">
        <f>IF(A335=aux!$B$5,100*$F$4*$C$4,"")</f>
        <v/>
      </c>
      <c r="K335" s="28" t="str">
        <f>IF(OR(A335=aux!$B$6,A335=aux!$B$7,A335=aux!$B$8),(2*PI()/B335)*N335,"")</f>
        <v/>
      </c>
      <c r="L335" s="28" t="str">
        <f>IF(OR(A335=aux!$B$2,A335=aux!$B$3,A335=aux!$B$4),981*(B335/(2*PI()))^2*F335,"")</f>
        <v/>
      </c>
      <c r="M335" s="28" t="str">
        <f>IF(A335=aux!$B$5,B335/(2*PI())*J335,"")</f>
        <v/>
      </c>
      <c r="N335" s="28" t="str">
        <f>IF(A335=aux!$B$6,100*$F$5*$C$5,IF(A335=aux!$B$7,100*$C$5*($F$5-($F$5-1)*(B335-$J$6)/($J$7-$J$6)),IF(A335=aux!$B$8,100*$C$5,"")))</f>
        <v/>
      </c>
      <c r="O335" s="26" t="str">
        <f t="shared" si="27"/>
        <v/>
      </c>
      <c r="P335" s="26" t="str">
        <f t="shared" si="28"/>
        <v/>
      </c>
      <c r="Q335" s="26" t="str">
        <f t="shared" si="29"/>
        <v/>
      </c>
    </row>
    <row r="336" spans="1:17" x14ac:dyDescent="0.25">
      <c r="A336" s="1" t="str">
        <f>IF(B336="","",IF(B336&lt;$J$2,aux!$B$2,IF(B336&lt;$J$3,aux!$B$3,IF(B336&lt;$J$4,aux!$B$4,IF(B336&lt;$J$5,aux!$B$5,IF(B336&lt;$J$6,aux!$B$6,IF(B336&lt;$J$7,aux!$B$7,aux!$B$8)))))))</f>
        <v/>
      </c>
      <c r="D336" s="2" t="str">
        <f t="shared" si="25"/>
        <v/>
      </c>
      <c r="E336" s="2" t="str">
        <f t="shared" si="26"/>
        <v/>
      </c>
      <c r="F336" s="28" t="str">
        <f>IF(A336=aux!$B$2,$C$3/9.81,IF(A336=aux!$B$3,$C$3*(1+($F$3-1)*(B336-$J$2)/($J$3-$J$2))/9.81,IF(A336=aux!$B$4,$F$3*$C$3/9.81,"")))</f>
        <v/>
      </c>
      <c r="G336" s="28" t="str">
        <f>IF(A336=aux!$B$5,2*PI()/(981*B336)*J336,"")</f>
        <v/>
      </c>
      <c r="H336" s="28" t="str">
        <f>IF(OR(A336=aux!$B$6,A336=aux!$B$7,A336=aux!$B$8),(2*PI()/B336)^2/981*N336,"")</f>
        <v/>
      </c>
      <c r="I336" s="28" t="str">
        <f>IF(OR(A336=aux!$B$2,A336=aux!$B$3,A336=aux!$B$4),981*B336/(2*PI())*F336,"")</f>
        <v/>
      </c>
      <c r="J336" s="28" t="str">
        <f>IF(A336=aux!$B$5,100*$F$4*$C$4,"")</f>
        <v/>
      </c>
      <c r="K336" s="28" t="str">
        <f>IF(OR(A336=aux!$B$6,A336=aux!$B$7,A336=aux!$B$8),(2*PI()/B336)*N336,"")</f>
        <v/>
      </c>
      <c r="L336" s="28" t="str">
        <f>IF(OR(A336=aux!$B$2,A336=aux!$B$3,A336=aux!$B$4),981*(B336/(2*PI()))^2*F336,"")</f>
        <v/>
      </c>
      <c r="M336" s="28" t="str">
        <f>IF(A336=aux!$B$5,B336/(2*PI())*J336,"")</f>
        <v/>
      </c>
      <c r="N336" s="28" t="str">
        <f>IF(A336=aux!$B$6,100*$F$5*$C$5,IF(A336=aux!$B$7,100*$C$5*($F$5-($F$5-1)*(B336-$J$6)/($J$7-$J$6)),IF(A336=aux!$B$8,100*$C$5,"")))</f>
        <v/>
      </c>
      <c r="O336" s="26" t="str">
        <f t="shared" si="27"/>
        <v/>
      </c>
      <c r="P336" s="26" t="str">
        <f t="shared" si="28"/>
        <v/>
      </c>
      <c r="Q336" s="26" t="str">
        <f t="shared" si="29"/>
        <v/>
      </c>
    </row>
    <row r="337" spans="1:17" x14ac:dyDescent="0.25">
      <c r="A337" s="1" t="str">
        <f>IF(B337="","",IF(B337&lt;$J$2,aux!$B$2,IF(B337&lt;$J$3,aux!$B$3,IF(B337&lt;$J$4,aux!$B$4,IF(B337&lt;$J$5,aux!$B$5,IF(B337&lt;$J$6,aux!$B$6,IF(B337&lt;$J$7,aux!$B$7,aux!$B$8)))))))</f>
        <v/>
      </c>
      <c r="D337" s="2" t="str">
        <f t="shared" si="25"/>
        <v/>
      </c>
      <c r="E337" s="2" t="str">
        <f t="shared" si="26"/>
        <v/>
      </c>
      <c r="F337" s="28" t="str">
        <f>IF(A337=aux!$B$2,$C$3/9.81,IF(A337=aux!$B$3,$C$3*(1+($F$3-1)*(B337-$J$2)/($J$3-$J$2))/9.81,IF(A337=aux!$B$4,$F$3*$C$3/9.81,"")))</f>
        <v/>
      </c>
      <c r="G337" s="28" t="str">
        <f>IF(A337=aux!$B$5,2*PI()/(981*B337)*J337,"")</f>
        <v/>
      </c>
      <c r="H337" s="28" t="str">
        <f>IF(OR(A337=aux!$B$6,A337=aux!$B$7,A337=aux!$B$8),(2*PI()/B337)^2/981*N337,"")</f>
        <v/>
      </c>
      <c r="I337" s="28" t="str">
        <f>IF(OR(A337=aux!$B$2,A337=aux!$B$3,A337=aux!$B$4),981*B337/(2*PI())*F337,"")</f>
        <v/>
      </c>
      <c r="J337" s="28" t="str">
        <f>IF(A337=aux!$B$5,100*$F$4*$C$4,"")</f>
        <v/>
      </c>
      <c r="K337" s="28" t="str">
        <f>IF(OR(A337=aux!$B$6,A337=aux!$B$7,A337=aux!$B$8),(2*PI()/B337)*N337,"")</f>
        <v/>
      </c>
      <c r="L337" s="28" t="str">
        <f>IF(OR(A337=aux!$B$2,A337=aux!$B$3,A337=aux!$B$4),981*(B337/(2*PI()))^2*F337,"")</f>
        <v/>
      </c>
      <c r="M337" s="28" t="str">
        <f>IF(A337=aux!$B$5,B337/(2*PI())*J337,"")</f>
        <v/>
      </c>
      <c r="N337" s="28" t="str">
        <f>IF(A337=aux!$B$6,100*$F$5*$C$5,IF(A337=aux!$B$7,100*$C$5*($F$5-($F$5-1)*(B337-$J$6)/($J$7-$J$6)),IF(A337=aux!$B$8,100*$C$5,"")))</f>
        <v/>
      </c>
      <c r="O337" s="26" t="str">
        <f t="shared" si="27"/>
        <v/>
      </c>
      <c r="P337" s="26" t="str">
        <f t="shared" si="28"/>
        <v/>
      </c>
      <c r="Q337" s="26" t="str">
        <f t="shared" si="29"/>
        <v/>
      </c>
    </row>
    <row r="338" spans="1:17" x14ac:dyDescent="0.25">
      <c r="A338" s="1" t="str">
        <f>IF(B338="","",IF(B338&lt;$J$2,aux!$B$2,IF(B338&lt;$J$3,aux!$B$3,IF(B338&lt;$J$4,aux!$B$4,IF(B338&lt;$J$5,aux!$B$5,IF(B338&lt;$J$6,aux!$B$6,IF(B338&lt;$J$7,aux!$B$7,aux!$B$8)))))))</f>
        <v/>
      </c>
      <c r="D338" s="2" t="str">
        <f t="shared" si="25"/>
        <v/>
      </c>
      <c r="E338" s="2" t="str">
        <f t="shared" si="26"/>
        <v/>
      </c>
      <c r="F338" s="28" t="str">
        <f>IF(A338=aux!$B$2,$C$3/9.81,IF(A338=aux!$B$3,$C$3*(1+($F$3-1)*(B338-$J$2)/($J$3-$J$2))/9.81,IF(A338=aux!$B$4,$F$3*$C$3/9.81,"")))</f>
        <v/>
      </c>
      <c r="G338" s="28" t="str">
        <f>IF(A338=aux!$B$5,2*PI()/(981*B338)*J338,"")</f>
        <v/>
      </c>
      <c r="H338" s="28" t="str">
        <f>IF(OR(A338=aux!$B$6,A338=aux!$B$7,A338=aux!$B$8),(2*PI()/B338)^2/981*N338,"")</f>
        <v/>
      </c>
      <c r="I338" s="28" t="str">
        <f>IF(OR(A338=aux!$B$2,A338=aux!$B$3,A338=aux!$B$4),981*B338/(2*PI())*F338,"")</f>
        <v/>
      </c>
      <c r="J338" s="28" t="str">
        <f>IF(A338=aux!$B$5,100*$F$4*$C$4,"")</f>
        <v/>
      </c>
      <c r="K338" s="28" t="str">
        <f>IF(OR(A338=aux!$B$6,A338=aux!$B$7,A338=aux!$B$8),(2*PI()/B338)*N338,"")</f>
        <v/>
      </c>
      <c r="L338" s="28" t="str">
        <f>IF(OR(A338=aux!$B$2,A338=aux!$B$3,A338=aux!$B$4),981*(B338/(2*PI()))^2*F338,"")</f>
        <v/>
      </c>
      <c r="M338" s="28" t="str">
        <f>IF(A338=aux!$B$5,B338/(2*PI())*J338,"")</f>
        <v/>
      </c>
      <c r="N338" s="28" t="str">
        <f>IF(A338=aux!$B$6,100*$F$5*$C$5,IF(A338=aux!$B$7,100*$C$5*($F$5-($F$5-1)*(B338-$J$6)/($J$7-$J$6)),IF(A338=aux!$B$8,100*$C$5,"")))</f>
        <v/>
      </c>
      <c r="O338" s="26" t="str">
        <f t="shared" si="27"/>
        <v/>
      </c>
      <c r="P338" s="26" t="str">
        <f t="shared" si="28"/>
        <v/>
      </c>
      <c r="Q338" s="26" t="str">
        <f t="shared" si="29"/>
        <v/>
      </c>
    </row>
    <row r="339" spans="1:17" x14ac:dyDescent="0.25">
      <c r="A339" s="1" t="str">
        <f>IF(B339="","",IF(B339&lt;$J$2,aux!$B$2,IF(B339&lt;$J$3,aux!$B$3,IF(B339&lt;$J$4,aux!$B$4,IF(B339&lt;$J$5,aux!$B$5,IF(B339&lt;$J$6,aux!$B$6,IF(B339&lt;$J$7,aux!$B$7,aux!$B$8)))))))</f>
        <v/>
      </c>
      <c r="D339" s="2" t="str">
        <f t="shared" si="25"/>
        <v/>
      </c>
      <c r="E339" s="2" t="str">
        <f t="shared" si="26"/>
        <v/>
      </c>
      <c r="F339" s="28" t="str">
        <f>IF(A339=aux!$B$2,$C$3/9.81,IF(A339=aux!$B$3,$C$3*(1+($F$3-1)*(B339-$J$2)/($J$3-$J$2))/9.81,IF(A339=aux!$B$4,$F$3*$C$3/9.81,"")))</f>
        <v/>
      </c>
      <c r="G339" s="28" t="str">
        <f>IF(A339=aux!$B$5,2*PI()/(981*B339)*J339,"")</f>
        <v/>
      </c>
      <c r="H339" s="28" t="str">
        <f>IF(OR(A339=aux!$B$6,A339=aux!$B$7,A339=aux!$B$8),(2*PI()/B339)^2/981*N339,"")</f>
        <v/>
      </c>
      <c r="I339" s="28" t="str">
        <f>IF(OR(A339=aux!$B$2,A339=aux!$B$3,A339=aux!$B$4),981*B339/(2*PI())*F339,"")</f>
        <v/>
      </c>
      <c r="J339" s="28" t="str">
        <f>IF(A339=aux!$B$5,100*$F$4*$C$4,"")</f>
        <v/>
      </c>
      <c r="K339" s="28" t="str">
        <f>IF(OR(A339=aux!$B$6,A339=aux!$B$7,A339=aux!$B$8),(2*PI()/B339)*N339,"")</f>
        <v/>
      </c>
      <c r="L339" s="28" t="str">
        <f>IF(OR(A339=aux!$B$2,A339=aux!$B$3,A339=aux!$B$4),981*(B339/(2*PI()))^2*F339,"")</f>
        <v/>
      </c>
      <c r="M339" s="28" t="str">
        <f>IF(A339=aux!$B$5,B339/(2*PI())*J339,"")</f>
        <v/>
      </c>
      <c r="N339" s="28" t="str">
        <f>IF(A339=aux!$B$6,100*$F$5*$C$5,IF(A339=aux!$B$7,100*$C$5*($F$5-($F$5-1)*(B339-$J$6)/($J$7-$J$6)),IF(A339=aux!$B$8,100*$C$5,"")))</f>
        <v/>
      </c>
      <c r="O339" s="26" t="str">
        <f t="shared" si="27"/>
        <v/>
      </c>
      <c r="P339" s="26" t="str">
        <f t="shared" si="28"/>
        <v/>
      </c>
      <c r="Q339" s="26" t="str">
        <f t="shared" si="29"/>
        <v/>
      </c>
    </row>
    <row r="340" spans="1:17" x14ac:dyDescent="0.25">
      <c r="A340" s="1" t="str">
        <f>IF(B340="","",IF(B340&lt;$J$2,aux!$B$2,IF(B340&lt;$J$3,aux!$B$3,IF(B340&lt;$J$4,aux!$B$4,IF(B340&lt;$J$5,aux!$B$5,IF(B340&lt;$J$6,aux!$B$6,IF(B340&lt;$J$7,aux!$B$7,aux!$B$8)))))))</f>
        <v/>
      </c>
      <c r="D340" s="2" t="str">
        <f t="shared" si="25"/>
        <v/>
      </c>
      <c r="E340" s="2" t="str">
        <f t="shared" si="26"/>
        <v/>
      </c>
      <c r="F340" s="28" t="str">
        <f>IF(A340=aux!$B$2,$C$3/9.81,IF(A340=aux!$B$3,$C$3*(1+($F$3-1)*(B340-$J$2)/($J$3-$J$2))/9.81,IF(A340=aux!$B$4,$F$3*$C$3/9.81,"")))</f>
        <v/>
      </c>
      <c r="G340" s="28" t="str">
        <f>IF(A340=aux!$B$5,2*PI()/(981*B340)*J340,"")</f>
        <v/>
      </c>
      <c r="H340" s="28" t="str">
        <f>IF(OR(A340=aux!$B$6,A340=aux!$B$7,A340=aux!$B$8),(2*PI()/B340)^2/981*N340,"")</f>
        <v/>
      </c>
      <c r="I340" s="28" t="str">
        <f>IF(OR(A340=aux!$B$2,A340=aux!$B$3,A340=aux!$B$4),981*B340/(2*PI())*F340,"")</f>
        <v/>
      </c>
      <c r="J340" s="28" t="str">
        <f>IF(A340=aux!$B$5,100*$F$4*$C$4,"")</f>
        <v/>
      </c>
      <c r="K340" s="28" t="str">
        <f>IF(OR(A340=aux!$B$6,A340=aux!$B$7,A340=aux!$B$8),(2*PI()/B340)*N340,"")</f>
        <v/>
      </c>
      <c r="L340" s="28" t="str">
        <f>IF(OR(A340=aux!$B$2,A340=aux!$B$3,A340=aux!$B$4),981*(B340/(2*PI()))^2*F340,"")</f>
        <v/>
      </c>
      <c r="M340" s="28" t="str">
        <f>IF(A340=aux!$B$5,B340/(2*PI())*J340,"")</f>
        <v/>
      </c>
      <c r="N340" s="28" t="str">
        <f>IF(A340=aux!$B$6,100*$F$5*$C$5,IF(A340=aux!$B$7,100*$C$5*($F$5-($F$5-1)*(B340-$J$6)/($J$7-$J$6)),IF(A340=aux!$B$8,100*$C$5,"")))</f>
        <v/>
      </c>
      <c r="O340" s="26" t="str">
        <f t="shared" si="27"/>
        <v/>
      </c>
      <c r="P340" s="26" t="str">
        <f t="shared" si="28"/>
        <v/>
      </c>
      <c r="Q340" s="26" t="str">
        <f t="shared" si="29"/>
        <v/>
      </c>
    </row>
    <row r="341" spans="1:17" x14ac:dyDescent="0.25">
      <c r="A341" s="1" t="str">
        <f>IF(B341="","",IF(B341&lt;$J$2,aux!$B$2,IF(B341&lt;$J$3,aux!$B$3,IF(B341&lt;$J$4,aux!$B$4,IF(B341&lt;$J$5,aux!$B$5,IF(B341&lt;$J$6,aux!$B$6,IF(B341&lt;$J$7,aux!$B$7,aux!$B$8)))))))</f>
        <v/>
      </c>
      <c r="D341" s="2" t="str">
        <f t="shared" si="25"/>
        <v/>
      </c>
      <c r="E341" s="2" t="str">
        <f t="shared" si="26"/>
        <v/>
      </c>
      <c r="F341" s="28" t="str">
        <f>IF(A341=aux!$B$2,$C$3/9.81,IF(A341=aux!$B$3,$C$3*(1+($F$3-1)*(B341-$J$2)/($J$3-$J$2))/9.81,IF(A341=aux!$B$4,$F$3*$C$3/9.81,"")))</f>
        <v/>
      </c>
      <c r="G341" s="28" t="str">
        <f>IF(A341=aux!$B$5,2*PI()/(981*B341)*J341,"")</f>
        <v/>
      </c>
      <c r="H341" s="28" t="str">
        <f>IF(OR(A341=aux!$B$6,A341=aux!$B$7,A341=aux!$B$8),(2*PI()/B341)^2/981*N341,"")</f>
        <v/>
      </c>
      <c r="I341" s="28" t="str">
        <f>IF(OR(A341=aux!$B$2,A341=aux!$B$3,A341=aux!$B$4),981*B341/(2*PI())*F341,"")</f>
        <v/>
      </c>
      <c r="J341" s="28" t="str">
        <f>IF(A341=aux!$B$5,100*$F$4*$C$4,"")</f>
        <v/>
      </c>
      <c r="K341" s="28" t="str">
        <f>IF(OR(A341=aux!$B$6,A341=aux!$B$7,A341=aux!$B$8),(2*PI()/B341)*N341,"")</f>
        <v/>
      </c>
      <c r="L341" s="28" t="str">
        <f>IF(OR(A341=aux!$B$2,A341=aux!$B$3,A341=aux!$B$4),981*(B341/(2*PI()))^2*F341,"")</f>
        <v/>
      </c>
      <c r="M341" s="28" t="str">
        <f>IF(A341=aux!$B$5,B341/(2*PI())*J341,"")</f>
        <v/>
      </c>
      <c r="N341" s="28" t="str">
        <f>IF(A341=aux!$B$6,100*$F$5*$C$5,IF(A341=aux!$B$7,100*$C$5*($F$5-($F$5-1)*(B341-$J$6)/($J$7-$J$6)),IF(A341=aux!$B$8,100*$C$5,"")))</f>
        <v/>
      </c>
      <c r="O341" s="26" t="str">
        <f t="shared" si="27"/>
        <v/>
      </c>
      <c r="P341" s="26" t="str">
        <f t="shared" si="28"/>
        <v/>
      </c>
      <c r="Q341" s="26" t="str">
        <f t="shared" si="29"/>
        <v/>
      </c>
    </row>
    <row r="342" spans="1:17" x14ac:dyDescent="0.25">
      <c r="A342" s="1" t="str">
        <f>IF(B342="","",IF(B342&lt;$J$2,aux!$B$2,IF(B342&lt;$J$3,aux!$B$3,IF(B342&lt;$J$4,aux!$B$4,IF(B342&lt;$J$5,aux!$B$5,IF(B342&lt;$J$6,aux!$B$6,IF(B342&lt;$J$7,aux!$B$7,aux!$B$8)))))))</f>
        <v/>
      </c>
      <c r="D342" s="2" t="str">
        <f t="shared" si="25"/>
        <v/>
      </c>
      <c r="E342" s="2" t="str">
        <f t="shared" si="26"/>
        <v/>
      </c>
      <c r="F342" s="28" t="str">
        <f>IF(A342=aux!$B$2,$C$3/9.81,IF(A342=aux!$B$3,$C$3*(1+($F$3-1)*(B342-$J$2)/($J$3-$J$2))/9.81,IF(A342=aux!$B$4,$F$3*$C$3/9.81,"")))</f>
        <v/>
      </c>
      <c r="G342" s="28" t="str">
        <f>IF(A342=aux!$B$5,2*PI()/(981*B342)*J342,"")</f>
        <v/>
      </c>
      <c r="H342" s="28" t="str">
        <f>IF(OR(A342=aux!$B$6,A342=aux!$B$7,A342=aux!$B$8),(2*PI()/B342)^2/981*N342,"")</f>
        <v/>
      </c>
      <c r="I342" s="28" t="str">
        <f>IF(OR(A342=aux!$B$2,A342=aux!$B$3,A342=aux!$B$4),981*B342/(2*PI())*F342,"")</f>
        <v/>
      </c>
      <c r="J342" s="28" t="str">
        <f>IF(A342=aux!$B$5,100*$F$4*$C$4,"")</f>
        <v/>
      </c>
      <c r="K342" s="28" t="str">
        <f>IF(OR(A342=aux!$B$6,A342=aux!$B$7,A342=aux!$B$8),(2*PI()/B342)*N342,"")</f>
        <v/>
      </c>
      <c r="L342" s="28" t="str">
        <f>IF(OR(A342=aux!$B$2,A342=aux!$B$3,A342=aux!$B$4),981*(B342/(2*PI()))^2*F342,"")</f>
        <v/>
      </c>
      <c r="M342" s="28" t="str">
        <f>IF(A342=aux!$B$5,B342/(2*PI())*J342,"")</f>
        <v/>
      </c>
      <c r="N342" s="28" t="str">
        <f>IF(A342=aux!$B$6,100*$F$5*$C$5,IF(A342=aux!$B$7,100*$C$5*($F$5-($F$5-1)*(B342-$J$6)/($J$7-$J$6)),IF(A342=aux!$B$8,100*$C$5,"")))</f>
        <v/>
      </c>
      <c r="O342" s="26" t="str">
        <f t="shared" si="27"/>
        <v/>
      </c>
      <c r="P342" s="26" t="str">
        <f t="shared" si="28"/>
        <v/>
      </c>
      <c r="Q342" s="26" t="str">
        <f t="shared" si="29"/>
        <v/>
      </c>
    </row>
    <row r="343" spans="1:17" x14ac:dyDescent="0.25">
      <c r="A343" s="1" t="str">
        <f>IF(B343="","",IF(B343&lt;$J$2,aux!$B$2,IF(B343&lt;$J$3,aux!$B$3,IF(B343&lt;$J$4,aux!$B$4,IF(B343&lt;$J$5,aux!$B$5,IF(B343&lt;$J$6,aux!$B$6,IF(B343&lt;$J$7,aux!$B$7,aux!$B$8)))))))</f>
        <v/>
      </c>
      <c r="D343" s="2" t="str">
        <f t="shared" si="25"/>
        <v/>
      </c>
      <c r="E343" s="2" t="str">
        <f t="shared" si="26"/>
        <v/>
      </c>
      <c r="F343" s="28" t="str">
        <f>IF(A343=aux!$B$2,$C$3/9.81,IF(A343=aux!$B$3,$C$3*(1+($F$3-1)*(B343-$J$2)/($J$3-$J$2))/9.81,IF(A343=aux!$B$4,$F$3*$C$3/9.81,"")))</f>
        <v/>
      </c>
      <c r="G343" s="28" t="str">
        <f>IF(A343=aux!$B$5,2*PI()/(981*B343)*J343,"")</f>
        <v/>
      </c>
      <c r="H343" s="28" t="str">
        <f>IF(OR(A343=aux!$B$6,A343=aux!$B$7,A343=aux!$B$8),(2*PI()/B343)^2/981*N343,"")</f>
        <v/>
      </c>
      <c r="I343" s="28" t="str">
        <f>IF(OR(A343=aux!$B$2,A343=aux!$B$3,A343=aux!$B$4),981*B343/(2*PI())*F343,"")</f>
        <v/>
      </c>
      <c r="J343" s="28" t="str">
        <f>IF(A343=aux!$B$5,100*$F$4*$C$4,"")</f>
        <v/>
      </c>
      <c r="K343" s="28" t="str">
        <f>IF(OR(A343=aux!$B$6,A343=aux!$B$7,A343=aux!$B$8),(2*PI()/B343)*N343,"")</f>
        <v/>
      </c>
      <c r="L343" s="28" t="str">
        <f>IF(OR(A343=aux!$B$2,A343=aux!$B$3,A343=aux!$B$4),981*(B343/(2*PI()))^2*F343,"")</f>
        <v/>
      </c>
      <c r="M343" s="28" t="str">
        <f>IF(A343=aux!$B$5,B343/(2*PI())*J343,"")</f>
        <v/>
      </c>
      <c r="N343" s="28" t="str">
        <f>IF(A343=aux!$B$6,100*$F$5*$C$5,IF(A343=aux!$B$7,100*$C$5*($F$5-($F$5-1)*(B343-$J$6)/($J$7-$J$6)),IF(A343=aux!$B$8,100*$C$5,"")))</f>
        <v/>
      </c>
      <c r="O343" s="26" t="str">
        <f t="shared" si="27"/>
        <v/>
      </c>
      <c r="P343" s="26" t="str">
        <f t="shared" si="28"/>
        <v/>
      </c>
      <c r="Q343" s="26" t="str">
        <f t="shared" si="29"/>
        <v/>
      </c>
    </row>
    <row r="344" spans="1:17" x14ac:dyDescent="0.25">
      <c r="A344" s="1" t="str">
        <f>IF(B344="","",IF(B344&lt;$J$2,aux!$B$2,IF(B344&lt;$J$3,aux!$B$3,IF(B344&lt;$J$4,aux!$B$4,IF(B344&lt;$J$5,aux!$B$5,IF(B344&lt;$J$6,aux!$B$6,IF(B344&lt;$J$7,aux!$B$7,aux!$B$8)))))))</f>
        <v/>
      </c>
      <c r="D344" s="2" t="str">
        <f t="shared" si="25"/>
        <v/>
      </c>
      <c r="E344" s="2" t="str">
        <f t="shared" si="26"/>
        <v/>
      </c>
      <c r="F344" s="28" t="str">
        <f>IF(A344=aux!$B$2,$C$3/9.81,IF(A344=aux!$B$3,$C$3*(1+($F$3-1)*(B344-$J$2)/($J$3-$J$2))/9.81,IF(A344=aux!$B$4,$F$3*$C$3/9.81,"")))</f>
        <v/>
      </c>
      <c r="G344" s="28" t="str">
        <f>IF(A344=aux!$B$5,2*PI()/(981*B344)*J344,"")</f>
        <v/>
      </c>
      <c r="H344" s="28" t="str">
        <f>IF(OR(A344=aux!$B$6,A344=aux!$B$7,A344=aux!$B$8),(2*PI()/B344)^2/981*N344,"")</f>
        <v/>
      </c>
      <c r="I344" s="28" t="str">
        <f>IF(OR(A344=aux!$B$2,A344=aux!$B$3,A344=aux!$B$4),981*B344/(2*PI())*F344,"")</f>
        <v/>
      </c>
      <c r="J344" s="28" t="str">
        <f>IF(A344=aux!$B$5,100*$F$4*$C$4,"")</f>
        <v/>
      </c>
      <c r="K344" s="28" t="str">
        <f>IF(OR(A344=aux!$B$6,A344=aux!$B$7,A344=aux!$B$8),(2*PI()/B344)*N344,"")</f>
        <v/>
      </c>
      <c r="L344" s="28" t="str">
        <f>IF(OR(A344=aux!$B$2,A344=aux!$B$3,A344=aux!$B$4),981*(B344/(2*PI()))^2*F344,"")</f>
        <v/>
      </c>
      <c r="M344" s="28" t="str">
        <f>IF(A344=aux!$B$5,B344/(2*PI())*J344,"")</f>
        <v/>
      </c>
      <c r="N344" s="28" t="str">
        <f>IF(A344=aux!$B$6,100*$F$5*$C$5,IF(A344=aux!$B$7,100*$C$5*($F$5-($F$5-1)*(B344-$J$6)/($J$7-$J$6)),IF(A344=aux!$B$8,100*$C$5,"")))</f>
        <v/>
      </c>
      <c r="O344" s="26" t="str">
        <f t="shared" si="27"/>
        <v/>
      </c>
      <c r="P344" s="26" t="str">
        <f t="shared" si="28"/>
        <v/>
      </c>
      <c r="Q344" s="26" t="str">
        <f t="shared" si="29"/>
        <v/>
      </c>
    </row>
    <row r="345" spans="1:17" x14ac:dyDescent="0.25">
      <c r="A345" s="1" t="str">
        <f>IF(B345="","",IF(B345&lt;$J$2,aux!$B$2,IF(B345&lt;$J$3,aux!$B$3,IF(B345&lt;$J$4,aux!$B$4,IF(B345&lt;$J$5,aux!$B$5,IF(B345&lt;$J$6,aux!$B$6,IF(B345&lt;$J$7,aux!$B$7,aux!$B$8)))))))</f>
        <v/>
      </c>
      <c r="D345" s="2" t="str">
        <f t="shared" si="25"/>
        <v/>
      </c>
      <c r="E345" s="2" t="str">
        <f t="shared" si="26"/>
        <v/>
      </c>
      <c r="F345" s="28" t="str">
        <f>IF(A345=aux!$B$2,$C$3/9.81,IF(A345=aux!$B$3,$C$3*(1+($F$3-1)*(B345-$J$2)/($J$3-$J$2))/9.81,IF(A345=aux!$B$4,$F$3*$C$3/9.81,"")))</f>
        <v/>
      </c>
      <c r="G345" s="28" t="str">
        <f>IF(A345=aux!$B$5,2*PI()/(981*B345)*J345,"")</f>
        <v/>
      </c>
      <c r="H345" s="28" t="str">
        <f>IF(OR(A345=aux!$B$6,A345=aux!$B$7,A345=aux!$B$8),(2*PI()/B345)^2/981*N345,"")</f>
        <v/>
      </c>
      <c r="I345" s="28" t="str">
        <f>IF(OR(A345=aux!$B$2,A345=aux!$B$3,A345=aux!$B$4),981*B345/(2*PI())*F345,"")</f>
        <v/>
      </c>
      <c r="J345" s="28" t="str">
        <f>IF(A345=aux!$B$5,100*$F$4*$C$4,"")</f>
        <v/>
      </c>
      <c r="K345" s="28" t="str">
        <f>IF(OR(A345=aux!$B$6,A345=aux!$B$7,A345=aux!$B$8),(2*PI()/B345)*N345,"")</f>
        <v/>
      </c>
      <c r="L345" s="28" t="str">
        <f>IF(OR(A345=aux!$B$2,A345=aux!$B$3,A345=aux!$B$4),981*(B345/(2*PI()))^2*F345,"")</f>
        <v/>
      </c>
      <c r="M345" s="28" t="str">
        <f>IF(A345=aux!$B$5,B345/(2*PI())*J345,"")</f>
        <v/>
      </c>
      <c r="N345" s="28" t="str">
        <f>IF(A345=aux!$B$6,100*$F$5*$C$5,IF(A345=aux!$B$7,100*$C$5*($F$5-($F$5-1)*(B345-$J$6)/($J$7-$J$6)),IF(A345=aux!$B$8,100*$C$5,"")))</f>
        <v/>
      </c>
      <c r="O345" s="26" t="str">
        <f t="shared" si="27"/>
        <v/>
      </c>
      <c r="P345" s="26" t="str">
        <f t="shared" si="28"/>
        <v/>
      </c>
      <c r="Q345" s="26" t="str">
        <f t="shared" si="29"/>
        <v/>
      </c>
    </row>
    <row r="346" spans="1:17" x14ac:dyDescent="0.25">
      <c r="A346" s="1" t="str">
        <f>IF(B346="","",IF(B346&lt;$J$2,aux!$B$2,IF(B346&lt;$J$3,aux!$B$3,IF(B346&lt;$J$4,aux!$B$4,IF(B346&lt;$J$5,aux!$B$5,IF(B346&lt;$J$6,aux!$B$6,IF(B346&lt;$J$7,aux!$B$7,aux!$B$8)))))))</f>
        <v/>
      </c>
      <c r="D346" s="2" t="str">
        <f t="shared" si="25"/>
        <v/>
      </c>
      <c r="E346" s="2" t="str">
        <f t="shared" si="26"/>
        <v/>
      </c>
      <c r="F346" s="28" t="str">
        <f>IF(A346=aux!$B$2,$C$3/9.81,IF(A346=aux!$B$3,$C$3*(1+($F$3-1)*(B346-$J$2)/($J$3-$J$2))/9.81,IF(A346=aux!$B$4,$F$3*$C$3/9.81,"")))</f>
        <v/>
      </c>
      <c r="G346" s="28" t="str">
        <f>IF(A346=aux!$B$5,2*PI()/(981*B346)*J346,"")</f>
        <v/>
      </c>
      <c r="H346" s="28" t="str">
        <f>IF(OR(A346=aux!$B$6,A346=aux!$B$7,A346=aux!$B$8),(2*PI()/B346)^2/981*N346,"")</f>
        <v/>
      </c>
      <c r="I346" s="28" t="str">
        <f>IF(OR(A346=aux!$B$2,A346=aux!$B$3,A346=aux!$B$4),981*B346/(2*PI())*F346,"")</f>
        <v/>
      </c>
      <c r="J346" s="28" t="str">
        <f>IF(A346=aux!$B$5,100*$F$4*$C$4,"")</f>
        <v/>
      </c>
      <c r="K346" s="28" t="str">
        <f>IF(OR(A346=aux!$B$6,A346=aux!$B$7,A346=aux!$B$8),(2*PI()/B346)*N346,"")</f>
        <v/>
      </c>
      <c r="L346" s="28" t="str">
        <f>IF(OR(A346=aux!$B$2,A346=aux!$B$3,A346=aux!$B$4),981*(B346/(2*PI()))^2*F346,"")</f>
        <v/>
      </c>
      <c r="M346" s="28" t="str">
        <f>IF(A346=aux!$B$5,B346/(2*PI())*J346,"")</f>
        <v/>
      </c>
      <c r="N346" s="28" t="str">
        <f>IF(A346=aux!$B$6,100*$F$5*$C$5,IF(A346=aux!$B$7,100*$C$5*($F$5-($F$5-1)*(B346-$J$6)/($J$7-$J$6)),IF(A346=aux!$B$8,100*$C$5,"")))</f>
        <v/>
      </c>
      <c r="O346" s="26" t="str">
        <f t="shared" si="27"/>
        <v/>
      </c>
      <c r="P346" s="26" t="str">
        <f t="shared" si="28"/>
        <v/>
      </c>
      <c r="Q346" s="26" t="str">
        <f t="shared" si="29"/>
        <v/>
      </c>
    </row>
    <row r="347" spans="1:17" x14ac:dyDescent="0.25">
      <c r="A347" s="1" t="str">
        <f>IF(B347="","",IF(B347&lt;$J$2,aux!$B$2,IF(B347&lt;$J$3,aux!$B$3,IF(B347&lt;$J$4,aux!$B$4,IF(B347&lt;$J$5,aux!$B$5,IF(B347&lt;$J$6,aux!$B$6,IF(B347&lt;$J$7,aux!$B$7,aux!$B$8)))))))</f>
        <v/>
      </c>
      <c r="D347" s="2" t="str">
        <f t="shared" si="25"/>
        <v/>
      </c>
      <c r="E347" s="2" t="str">
        <f t="shared" si="26"/>
        <v/>
      </c>
      <c r="F347" s="28" t="str">
        <f>IF(A347=aux!$B$2,$C$3/9.81,IF(A347=aux!$B$3,$C$3*(1+($F$3-1)*(B347-$J$2)/($J$3-$J$2))/9.81,IF(A347=aux!$B$4,$F$3*$C$3/9.81,"")))</f>
        <v/>
      </c>
      <c r="G347" s="28" t="str">
        <f>IF(A347=aux!$B$5,2*PI()/(981*B347)*J347,"")</f>
        <v/>
      </c>
      <c r="H347" s="28" t="str">
        <f>IF(OR(A347=aux!$B$6,A347=aux!$B$7,A347=aux!$B$8),(2*PI()/B347)^2/981*N347,"")</f>
        <v/>
      </c>
      <c r="I347" s="28" t="str">
        <f>IF(OR(A347=aux!$B$2,A347=aux!$B$3,A347=aux!$B$4),981*B347/(2*PI())*F347,"")</f>
        <v/>
      </c>
      <c r="J347" s="28" t="str">
        <f>IF(A347=aux!$B$5,100*$F$4*$C$4,"")</f>
        <v/>
      </c>
      <c r="K347" s="28" t="str">
        <f>IF(OR(A347=aux!$B$6,A347=aux!$B$7,A347=aux!$B$8),(2*PI()/B347)*N347,"")</f>
        <v/>
      </c>
      <c r="L347" s="28" t="str">
        <f>IF(OR(A347=aux!$B$2,A347=aux!$B$3,A347=aux!$B$4),981*(B347/(2*PI()))^2*F347,"")</f>
        <v/>
      </c>
      <c r="M347" s="28" t="str">
        <f>IF(A347=aux!$B$5,B347/(2*PI())*J347,"")</f>
        <v/>
      </c>
      <c r="N347" s="28" t="str">
        <f>IF(A347=aux!$B$6,100*$F$5*$C$5,IF(A347=aux!$B$7,100*$C$5*($F$5-($F$5-1)*(B347-$J$6)/($J$7-$J$6)),IF(A347=aux!$B$8,100*$C$5,"")))</f>
        <v/>
      </c>
      <c r="O347" s="26" t="str">
        <f t="shared" si="27"/>
        <v/>
      </c>
      <c r="P347" s="26" t="str">
        <f t="shared" si="28"/>
        <v/>
      </c>
      <c r="Q347" s="26" t="str">
        <f t="shared" si="29"/>
        <v/>
      </c>
    </row>
    <row r="348" spans="1:17" x14ac:dyDescent="0.25">
      <c r="A348" s="1" t="str">
        <f>IF(B348="","",IF(B348&lt;$J$2,aux!$B$2,IF(B348&lt;$J$3,aux!$B$3,IF(B348&lt;$J$4,aux!$B$4,IF(B348&lt;$J$5,aux!$B$5,IF(B348&lt;$J$6,aux!$B$6,IF(B348&lt;$J$7,aux!$B$7,aux!$B$8)))))))</f>
        <v/>
      </c>
      <c r="D348" s="2" t="str">
        <f t="shared" si="25"/>
        <v/>
      </c>
      <c r="E348" s="2" t="str">
        <f t="shared" si="26"/>
        <v/>
      </c>
      <c r="F348" s="28" t="str">
        <f>IF(A348=aux!$B$2,$C$3/9.81,IF(A348=aux!$B$3,$C$3*(1+($F$3-1)*(B348-$J$2)/($J$3-$J$2))/9.81,IF(A348=aux!$B$4,$F$3*$C$3/9.81,"")))</f>
        <v/>
      </c>
      <c r="G348" s="28" t="str">
        <f>IF(A348=aux!$B$5,2*PI()/(981*B348)*J348,"")</f>
        <v/>
      </c>
      <c r="H348" s="28" t="str">
        <f>IF(OR(A348=aux!$B$6,A348=aux!$B$7,A348=aux!$B$8),(2*PI()/B348)^2/981*N348,"")</f>
        <v/>
      </c>
      <c r="I348" s="28" t="str">
        <f>IF(OR(A348=aux!$B$2,A348=aux!$B$3,A348=aux!$B$4),981*B348/(2*PI())*F348,"")</f>
        <v/>
      </c>
      <c r="J348" s="28" t="str">
        <f>IF(A348=aux!$B$5,100*$F$4*$C$4,"")</f>
        <v/>
      </c>
      <c r="K348" s="28" t="str">
        <f>IF(OR(A348=aux!$B$6,A348=aux!$B$7,A348=aux!$B$8),(2*PI()/B348)*N348,"")</f>
        <v/>
      </c>
      <c r="L348" s="28" t="str">
        <f>IF(OR(A348=aux!$B$2,A348=aux!$B$3,A348=aux!$B$4),981*(B348/(2*PI()))^2*F348,"")</f>
        <v/>
      </c>
      <c r="M348" s="28" t="str">
        <f>IF(A348=aux!$B$5,B348/(2*PI())*J348,"")</f>
        <v/>
      </c>
      <c r="N348" s="28" t="str">
        <f>IF(A348=aux!$B$6,100*$F$5*$C$5,IF(A348=aux!$B$7,100*$C$5*($F$5-($F$5-1)*(B348-$J$6)/($J$7-$J$6)),IF(A348=aux!$B$8,100*$C$5,"")))</f>
        <v/>
      </c>
      <c r="O348" s="26" t="str">
        <f t="shared" si="27"/>
        <v/>
      </c>
      <c r="P348" s="26" t="str">
        <f t="shared" si="28"/>
        <v/>
      </c>
      <c r="Q348" s="26" t="str">
        <f t="shared" si="29"/>
        <v/>
      </c>
    </row>
    <row r="349" spans="1:17" x14ac:dyDescent="0.25">
      <c r="A349" s="1" t="str">
        <f>IF(B349="","",IF(B349&lt;$J$2,aux!$B$2,IF(B349&lt;$J$3,aux!$B$3,IF(B349&lt;$J$4,aux!$B$4,IF(B349&lt;$J$5,aux!$B$5,IF(B349&lt;$J$6,aux!$B$6,IF(B349&lt;$J$7,aux!$B$7,aux!$B$8)))))))</f>
        <v/>
      </c>
      <c r="D349" s="2" t="str">
        <f t="shared" si="25"/>
        <v/>
      </c>
      <c r="E349" s="2" t="str">
        <f t="shared" si="26"/>
        <v/>
      </c>
      <c r="F349" s="28" t="str">
        <f>IF(A349=aux!$B$2,$C$3/9.81,IF(A349=aux!$B$3,$C$3*(1+($F$3-1)*(B349-$J$2)/($J$3-$J$2))/9.81,IF(A349=aux!$B$4,$F$3*$C$3/9.81,"")))</f>
        <v/>
      </c>
      <c r="G349" s="28" t="str">
        <f>IF(A349=aux!$B$5,2*PI()/(981*B349)*J349,"")</f>
        <v/>
      </c>
      <c r="H349" s="28" t="str">
        <f>IF(OR(A349=aux!$B$6,A349=aux!$B$7,A349=aux!$B$8),(2*PI()/B349)^2/981*N349,"")</f>
        <v/>
      </c>
      <c r="I349" s="28" t="str">
        <f>IF(OR(A349=aux!$B$2,A349=aux!$B$3,A349=aux!$B$4),981*B349/(2*PI())*F349,"")</f>
        <v/>
      </c>
      <c r="J349" s="28" t="str">
        <f>IF(A349=aux!$B$5,100*$F$4*$C$4,"")</f>
        <v/>
      </c>
      <c r="K349" s="28" t="str">
        <f>IF(OR(A349=aux!$B$6,A349=aux!$B$7,A349=aux!$B$8),(2*PI()/B349)*N349,"")</f>
        <v/>
      </c>
      <c r="L349" s="28" t="str">
        <f>IF(OR(A349=aux!$B$2,A349=aux!$B$3,A349=aux!$B$4),981*(B349/(2*PI()))^2*F349,"")</f>
        <v/>
      </c>
      <c r="M349" s="28" t="str">
        <f>IF(A349=aux!$B$5,B349/(2*PI())*J349,"")</f>
        <v/>
      </c>
      <c r="N349" s="28" t="str">
        <f>IF(A349=aux!$B$6,100*$F$5*$C$5,IF(A349=aux!$B$7,100*$C$5*($F$5-($F$5-1)*(B349-$J$6)/($J$7-$J$6)),IF(A349=aux!$B$8,100*$C$5,"")))</f>
        <v/>
      </c>
      <c r="O349" s="26" t="str">
        <f t="shared" si="27"/>
        <v/>
      </c>
      <c r="P349" s="26" t="str">
        <f t="shared" si="28"/>
        <v/>
      </c>
      <c r="Q349" s="26" t="str">
        <f t="shared" si="29"/>
        <v/>
      </c>
    </row>
    <row r="350" spans="1:17" x14ac:dyDescent="0.25">
      <c r="A350" s="1" t="str">
        <f>IF(B350="","",IF(B350&lt;$J$2,aux!$B$2,IF(B350&lt;$J$3,aux!$B$3,IF(B350&lt;$J$4,aux!$B$4,IF(B350&lt;$J$5,aux!$B$5,IF(B350&lt;$J$6,aux!$B$6,IF(B350&lt;$J$7,aux!$B$7,aux!$B$8)))))))</f>
        <v/>
      </c>
      <c r="D350" s="2" t="str">
        <f t="shared" si="25"/>
        <v/>
      </c>
      <c r="E350" s="2" t="str">
        <f t="shared" si="26"/>
        <v/>
      </c>
      <c r="F350" s="28" t="str">
        <f>IF(A350=aux!$B$2,$C$3/9.81,IF(A350=aux!$B$3,$C$3*(1+($F$3-1)*(B350-$J$2)/($J$3-$J$2))/9.81,IF(A350=aux!$B$4,$F$3*$C$3/9.81,"")))</f>
        <v/>
      </c>
      <c r="G350" s="28" t="str">
        <f>IF(A350=aux!$B$5,2*PI()/(981*B350)*J350,"")</f>
        <v/>
      </c>
      <c r="H350" s="28" t="str">
        <f>IF(OR(A350=aux!$B$6,A350=aux!$B$7,A350=aux!$B$8),(2*PI()/B350)^2/981*N350,"")</f>
        <v/>
      </c>
      <c r="I350" s="28" t="str">
        <f>IF(OR(A350=aux!$B$2,A350=aux!$B$3,A350=aux!$B$4),981*B350/(2*PI())*F350,"")</f>
        <v/>
      </c>
      <c r="J350" s="28" t="str">
        <f>IF(A350=aux!$B$5,100*$F$4*$C$4,"")</f>
        <v/>
      </c>
      <c r="K350" s="28" t="str">
        <f>IF(OR(A350=aux!$B$6,A350=aux!$B$7,A350=aux!$B$8),(2*PI()/B350)*N350,"")</f>
        <v/>
      </c>
      <c r="L350" s="28" t="str">
        <f>IF(OR(A350=aux!$B$2,A350=aux!$B$3,A350=aux!$B$4),981*(B350/(2*PI()))^2*F350,"")</f>
        <v/>
      </c>
      <c r="M350" s="28" t="str">
        <f>IF(A350=aux!$B$5,B350/(2*PI())*J350,"")</f>
        <v/>
      </c>
      <c r="N350" s="28" t="str">
        <f>IF(A350=aux!$B$6,100*$F$5*$C$5,IF(A350=aux!$B$7,100*$C$5*($F$5-($F$5-1)*(B350-$J$6)/($J$7-$J$6)),IF(A350=aux!$B$8,100*$C$5,"")))</f>
        <v/>
      </c>
      <c r="O350" s="26" t="str">
        <f t="shared" si="27"/>
        <v/>
      </c>
      <c r="P350" s="26" t="str">
        <f t="shared" si="28"/>
        <v/>
      </c>
      <c r="Q350" s="26" t="str">
        <f t="shared" si="29"/>
        <v/>
      </c>
    </row>
    <row r="351" spans="1:17" x14ac:dyDescent="0.25">
      <c r="A351" s="1" t="str">
        <f>IF(B351="","",IF(B351&lt;$J$2,aux!$B$2,IF(B351&lt;$J$3,aux!$B$3,IF(B351&lt;$J$4,aux!$B$4,IF(B351&lt;$J$5,aux!$B$5,IF(B351&lt;$J$6,aux!$B$6,IF(B351&lt;$J$7,aux!$B$7,aux!$B$8)))))))</f>
        <v/>
      </c>
      <c r="D351" s="2" t="str">
        <f t="shared" si="25"/>
        <v/>
      </c>
      <c r="E351" s="2" t="str">
        <f t="shared" si="26"/>
        <v/>
      </c>
      <c r="F351" s="28" t="str">
        <f>IF(A351=aux!$B$2,$C$3/9.81,IF(A351=aux!$B$3,$C$3*(1+($F$3-1)*(B351-$J$2)/($J$3-$J$2))/9.81,IF(A351=aux!$B$4,$F$3*$C$3/9.81,"")))</f>
        <v/>
      </c>
      <c r="G351" s="28" t="str">
        <f>IF(A351=aux!$B$5,2*PI()/(981*B351)*J351,"")</f>
        <v/>
      </c>
      <c r="H351" s="28" t="str">
        <f>IF(OR(A351=aux!$B$6,A351=aux!$B$7,A351=aux!$B$8),(2*PI()/B351)^2/981*N351,"")</f>
        <v/>
      </c>
      <c r="I351" s="28" t="str">
        <f>IF(OR(A351=aux!$B$2,A351=aux!$B$3,A351=aux!$B$4),981*B351/(2*PI())*F351,"")</f>
        <v/>
      </c>
      <c r="J351" s="28" t="str">
        <f>IF(A351=aux!$B$5,100*$F$4*$C$4,"")</f>
        <v/>
      </c>
      <c r="K351" s="28" t="str">
        <f>IF(OR(A351=aux!$B$6,A351=aux!$B$7,A351=aux!$B$8),(2*PI()/B351)*N351,"")</f>
        <v/>
      </c>
      <c r="L351" s="28" t="str">
        <f>IF(OR(A351=aux!$B$2,A351=aux!$B$3,A351=aux!$B$4),981*(B351/(2*PI()))^2*F351,"")</f>
        <v/>
      </c>
      <c r="M351" s="28" t="str">
        <f>IF(A351=aux!$B$5,B351/(2*PI())*J351,"")</f>
        <v/>
      </c>
      <c r="N351" s="28" t="str">
        <f>IF(A351=aux!$B$6,100*$F$5*$C$5,IF(A351=aux!$B$7,100*$C$5*($F$5-($F$5-1)*(B351-$J$6)/($J$7-$J$6)),IF(A351=aux!$B$8,100*$C$5,"")))</f>
        <v/>
      </c>
      <c r="O351" s="26" t="str">
        <f t="shared" si="27"/>
        <v/>
      </c>
      <c r="P351" s="26" t="str">
        <f t="shared" si="28"/>
        <v/>
      </c>
      <c r="Q351" s="26" t="str">
        <f t="shared" si="29"/>
        <v/>
      </c>
    </row>
    <row r="352" spans="1:17" x14ac:dyDescent="0.25">
      <c r="A352" s="1" t="str">
        <f>IF(B352="","",IF(B352&lt;$J$2,aux!$B$2,IF(B352&lt;$J$3,aux!$B$3,IF(B352&lt;$J$4,aux!$B$4,IF(B352&lt;$J$5,aux!$B$5,IF(B352&lt;$J$6,aux!$B$6,IF(B352&lt;$J$7,aux!$B$7,aux!$B$8)))))))</f>
        <v/>
      </c>
      <c r="D352" s="2" t="str">
        <f t="shared" si="25"/>
        <v/>
      </c>
      <c r="E352" s="2" t="str">
        <f t="shared" si="26"/>
        <v/>
      </c>
      <c r="F352" s="28" t="str">
        <f>IF(A352=aux!$B$2,$C$3/9.81,IF(A352=aux!$B$3,$C$3*(1+($F$3-1)*(B352-$J$2)/($J$3-$J$2))/9.81,IF(A352=aux!$B$4,$F$3*$C$3/9.81,"")))</f>
        <v/>
      </c>
      <c r="G352" s="28" t="str">
        <f>IF(A352=aux!$B$5,2*PI()/(981*B352)*J352,"")</f>
        <v/>
      </c>
      <c r="H352" s="28" t="str">
        <f>IF(OR(A352=aux!$B$6,A352=aux!$B$7,A352=aux!$B$8),(2*PI()/B352)^2/981*N352,"")</f>
        <v/>
      </c>
      <c r="I352" s="28" t="str">
        <f>IF(OR(A352=aux!$B$2,A352=aux!$B$3,A352=aux!$B$4),981*B352/(2*PI())*F352,"")</f>
        <v/>
      </c>
      <c r="J352" s="28" t="str">
        <f>IF(A352=aux!$B$5,100*$F$4*$C$4,"")</f>
        <v/>
      </c>
      <c r="K352" s="28" t="str">
        <f>IF(OR(A352=aux!$B$6,A352=aux!$B$7,A352=aux!$B$8),(2*PI()/B352)*N352,"")</f>
        <v/>
      </c>
      <c r="L352" s="28" t="str">
        <f>IF(OR(A352=aux!$B$2,A352=aux!$B$3,A352=aux!$B$4),981*(B352/(2*PI()))^2*F352,"")</f>
        <v/>
      </c>
      <c r="M352" s="28" t="str">
        <f>IF(A352=aux!$B$5,B352/(2*PI())*J352,"")</f>
        <v/>
      </c>
      <c r="N352" s="28" t="str">
        <f>IF(A352=aux!$B$6,100*$F$5*$C$5,IF(A352=aux!$B$7,100*$C$5*($F$5-($F$5-1)*(B352-$J$6)/($J$7-$J$6)),IF(A352=aux!$B$8,100*$C$5,"")))</f>
        <v/>
      </c>
      <c r="O352" s="26" t="str">
        <f t="shared" si="27"/>
        <v/>
      </c>
      <c r="P352" s="26" t="str">
        <f t="shared" si="28"/>
        <v/>
      </c>
      <c r="Q352" s="26" t="str">
        <f t="shared" si="29"/>
        <v/>
      </c>
    </row>
    <row r="353" spans="1:17" x14ac:dyDescent="0.25">
      <c r="A353" s="1" t="str">
        <f>IF(B353="","",IF(B353&lt;$J$2,aux!$B$2,IF(B353&lt;$J$3,aux!$B$3,IF(B353&lt;$J$4,aux!$B$4,IF(B353&lt;$J$5,aux!$B$5,IF(B353&lt;$J$6,aux!$B$6,IF(B353&lt;$J$7,aux!$B$7,aux!$B$8)))))))</f>
        <v/>
      </c>
      <c r="D353" s="2" t="str">
        <f t="shared" si="25"/>
        <v/>
      </c>
      <c r="E353" s="2" t="str">
        <f t="shared" si="26"/>
        <v/>
      </c>
      <c r="F353" s="28" t="str">
        <f>IF(A353=aux!$B$2,$C$3/9.81,IF(A353=aux!$B$3,$C$3*(1+($F$3-1)*(B353-$J$2)/($J$3-$J$2))/9.81,IF(A353=aux!$B$4,$F$3*$C$3/9.81,"")))</f>
        <v/>
      </c>
      <c r="G353" s="28" t="str">
        <f>IF(A353=aux!$B$5,2*PI()/(981*B353)*J353,"")</f>
        <v/>
      </c>
      <c r="H353" s="28" t="str">
        <f>IF(OR(A353=aux!$B$6,A353=aux!$B$7,A353=aux!$B$8),(2*PI()/B353)^2/981*N353,"")</f>
        <v/>
      </c>
      <c r="I353" s="28" t="str">
        <f>IF(OR(A353=aux!$B$2,A353=aux!$B$3,A353=aux!$B$4),981*B353/(2*PI())*F353,"")</f>
        <v/>
      </c>
      <c r="J353" s="28" t="str">
        <f>IF(A353=aux!$B$5,100*$F$4*$C$4,"")</f>
        <v/>
      </c>
      <c r="K353" s="28" t="str">
        <f>IF(OR(A353=aux!$B$6,A353=aux!$B$7,A353=aux!$B$8),(2*PI()/B353)*N353,"")</f>
        <v/>
      </c>
      <c r="L353" s="28" t="str">
        <f>IF(OR(A353=aux!$B$2,A353=aux!$B$3,A353=aux!$B$4),981*(B353/(2*PI()))^2*F353,"")</f>
        <v/>
      </c>
      <c r="M353" s="28" t="str">
        <f>IF(A353=aux!$B$5,B353/(2*PI())*J353,"")</f>
        <v/>
      </c>
      <c r="N353" s="28" t="str">
        <f>IF(A353=aux!$B$6,100*$F$5*$C$5,IF(A353=aux!$B$7,100*$C$5*($F$5-($F$5-1)*(B353-$J$6)/($J$7-$J$6)),IF(A353=aux!$B$8,100*$C$5,"")))</f>
        <v/>
      </c>
      <c r="O353" s="26" t="str">
        <f t="shared" si="27"/>
        <v/>
      </c>
      <c r="P353" s="26" t="str">
        <f t="shared" si="28"/>
        <v/>
      </c>
      <c r="Q353" s="26" t="str">
        <f t="shared" si="29"/>
        <v/>
      </c>
    </row>
    <row r="354" spans="1:17" x14ac:dyDescent="0.25">
      <c r="A354" s="1" t="str">
        <f>IF(B354="","",IF(B354&lt;$J$2,aux!$B$2,IF(B354&lt;$J$3,aux!$B$3,IF(B354&lt;$J$4,aux!$B$4,IF(B354&lt;$J$5,aux!$B$5,IF(B354&lt;$J$6,aux!$B$6,IF(B354&lt;$J$7,aux!$B$7,aux!$B$8)))))))</f>
        <v/>
      </c>
      <c r="D354" s="2" t="str">
        <f t="shared" si="25"/>
        <v/>
      </c>
      <c r="E354" s="2" t="str">
        <f t="shared" si="26"/>
        <v/>
      </c>
      <c r="F354" s="28" t="str">
        <f>IF(A354=aux!$B$2,$C$3/9.81,IF(A354=aux!$B$3,$C$3*(1+($F$3-1)*(B354-$J$2)/($J$3-$J$2))/9.81,IF(A354=aux!$B$4,$F$3*$C$3/9.81,"")))</f>
        <v/>
      </c>
      <c r="G354" s="28" t="str">
        <f>IF(A354=aux!$B$5,2*PI()/(981*B354)*J354,"")</f>
        <v/>
      </c>
      <c r="H354" s="28" t="str">
        <f>IF(OR(A354=aux!$B$6,A354=aux!$B$7,A354=aux!$B$8),(2*PI()/B354)^2/981*N354,"")</f>
        <v/>
      </c>
      <c r="I354" s="28" t="str">
        <f>IF(OR(A354=aux!$B$2,A354=aux!$B$3,A354=aux!$B$4),981*B354/(2*PI())*F354,"")</f>
        <v/>
      </c>
      <c r="J354" s="28" t="str">
        <f>IF(A354=aux!$B$5,100*$F$4*$C$4,"")</f>
        <v/>
      </c>
      <c r="K354" s="28" t="str">
        <f>IF(OR(A354=aux!$B$6,A354=aux!$B$7,A354=aux!$B$8),(2*PI()/B354)*N354,"")</f>
        <v/>
      </c>
      <c r="L354" s="28" t="str">
        <f>IF(OR(A354=aux!$B$2,A354=aux!$B$3,A354=aux!$B$4),981*(B354/(2*PI()))^2*F354,"")</f>
        <v/>
      </c>
      <c r="M354" s="28" t="str">
        <f>IF(A354=aux!$B$5,B354/(2*PI())*J354,"")</f>
        <v/>
      </c>
      <c r="N354" s="28" t="str">
        <f>IF(A354=aux!$B$6,100*$F$5*$C$5,IF(A354=aux!$B$7,100*$C$5*($F$5-($F$5-1)*(B354-$J$6)/($J$7-$J$6)),IF(A354=aux!$B$8,100*$C$5,"")))</f>
        <v/>
      </c>
      <c r="O354" s="26" t="str">
        <f t="shared" si="27"/>
        <v/>
      </c>
      <c r="P354" s="26" t="str">
        <f t="shared" si="28"/>
        <v/>
      </c>
      <c r="Q354" s="26" t="str">
        <f t="shared" si="29"/>
        <v/>
      </c>
    </row>
    <row r="355" spans="1:17" x14ac:dyDescent="0.25">
      <c r="A355" s="1" t="str">
        <f>IF(B355="","",IF(B355&lt;$J$2,aux!$B$2,IF(B355&lt;$J$3,aux!$B$3,IF(B355&lt;$J$4,aux!$B$4,IF(B355&lt;$J$5,aux!$B$5,IF(B355&lt;$J$6,aux!$B$6,IF(B355&lt;$J$7,aux!$B$7,aux!$B$8)))))))</f>
        <v/>
      </c>
      <c r="D355" s="2" t="str">
        <f t="shared" si="25"/>
        <v/>
      </c>
      <c r="E355" s="2" t="str">
        <f t="shared" si="26"/>
        <v/>
      </c>
      <c r="F355" s="28" t="str">
        <f>IF(A355=aux!$B$2,$C$3/9.81,IF(A355=aux!$B$3,$C$3*(1+($F$3-1)*(B355-$J$2)/($J$3-$J$2))/9.81,IF(A355=aux!$B$4,$F$3*$C$3/9.81,"")))</f>
        <v/>
      </c>
      <c r="G355" s="28" t="str">
        <f>IF(A355=aux!$B$5,2*PI()/(981*B355)*J355,"")</f>
        <v/>
      </c>
      <c r="H355" s="28" t="str">
        <f>IF(OR(A355=aux!$B$6,A355=aux!$B$7,A355=aux!$B$8),(2*PI()/B355)^2/981*N355,"")</f>
        <v/>
      </c>
      <c r="I355" s="28" t="str">
        <f>IF(OR(A355=aux!$B$2,A355=aux!$B$3,A355=aux!$B$4),981*B355/(2*PI())*F355,"")</f>
        <v/>
      </c>
      <c r="J355" s="28" t="str">
        <f>IF(A355=aux!$B$5,100*$F$4*$C$4,"")</f>
        <v/>
      </c>
      <c r="K355" s="28" t="str">
        <f>IF(OR(A355=aux!$B$6,A355=aux!$B$7,A355=aux!$B$8),(2*PI()/B355)*N355,"")</f>
        <v/>
      </c>
      <c r="L355" s="28" t="str">
        <f>IF(OR(A355=aux!$B$2,A355=aux!$B$3,A355=aux!$B$4),981*(B355/(2*PI()))^2*F355,"")</f>
        <v/>
      </c>
      <c r="M355" s="28" t="str">
        <f>IF(A355=aux!$B$5,B355/(2*PI())*J355,"")</f>
        <v/>
      </c>
      <c r="N355" s="28" t="str">
        <f>IF(A355=aux!$B$6,100*$F$5*$C$5,IF(A355=aux!$B$7,100*$C$5*($F$5-($F$5-1)*(B355-$J$6)/($J$7-$J$6)),IF(A355=aux!$B$8,100*$C$5,"")))</f>
        <v/>
      </c>
      <c r="O355" s="26" t="str">
        <f t="shared" si="27"/>
        <v/>
      </c>
      <c r="P355" s="26" t="str">
        <f t="shared" si="28"/>
        <v/>
      </c>
      <c r="Q355" s="26" t="str">
        <f t="shared" si="29"/>
        <v/>
      </c>
    </row>
    <row r="356" spans="1:17" x14ac:dyDescent="0.25">
      <c r="A356" s="1" t="str">
        <f>IF(B356="","",IF(B356&lt;$J$2,aux!$B$2,IF(B356&lt;$J$3,aux!$B$3,IF(B356&lt;$J$4,aux!$B$4,IF(B356&lt;$J$5,aux!$B$5,IF(B356&lt;$J$6,aux!$B$6,IF(B356&lt;$J$7,aux!$B$7,aux!$B$8)))))))</f>
        <v/>
      </c>
      <c r="D356" s="2" t="str">
        <f t="shared" si="25"/>
        <v/>
      </c>
      <c r="E356" s="2" t="str">
        <f t="shared" si="26"/>
        <v/>
      </c>
      <c r="F356" s="28" t="str">
        <f>IF(A356=aux!$B$2,$C$3/9.81,IF(A356=aux!$B$3,$C$3*(1+($F$3-1)*(B356-$J$2)/($J$3-$J$2))/9.81,IF(A356=aux!$B$4,$F$3*$C$3/9.81,"")))</f>
        <v/>
      </c>
      <c r="G356" s="28" t="str">
        <f>IF(A356=aux!$B$5,2*PI()/(981*B356)*J356,"")</f>
        <v/>
      </c>
      <c r="H356" s="28" t="str">
        <f>IF(OR(A356=aux!$B$6,A356=aux!$B$7,A356=aux!$B$8),(2*PI()/B356)^2/981*N356,"")</f>
        <v/>
      </c>
      <c r="I356" s="28" t="str">
        <f>IF(OR(A356=aux!$B$2,A356=aux!$B$3,A356=aux!$B$4),981*B356/(2*PI())*F356,"")</f>
        <v/>
      </c>
      <c r="J356" s="28" t="str">
        <f>IF(A356=aux!$B$5,100*$F$4*$C$4,"")</f>
        <v/>
      </c>
      <c r="K356" s="28" t="str">
        <f>IF(OR(A356=aux!$B$6,A356=aux!$B$7,A356=aux!$B$8),(2*PI()/B356)*N356,"")</f>
        <v/>
      </c>
      <c r="L356" s="28" t="str">
        <f>IF(OR(A356=aux!$B$2,A356=aux!$B$3,A356=aux!$B$4),981*(B356/(2*PI()))^2*F356,"")</f>
        <v/>
      </c>
      <c r="M356" s="28" t="str">
        <f>IF(A356=aux!$B$5,B356/(2*PI())*J356,"")</f>
        <v/>
      </c>
      <c r="N356" s="28" t="str">
        <f>IF(A356=aux!$B$6,100*$F$5*$C$5,IF(A356=aux!$B$7,100*$C$5*($F$5-($F$5-1)*(B356-$J$6)/($J$7-$J$6)),IF(A356=aux!$B$8,100*$C$5,"")))</f>
        <v/>
      </c>
      <c r="O356" s="26" t="str">
        <f t="shared" si="27"/>
        <v/>
      </c>
      <c r="P356" s="26" t="str">
        <f t="shared" si="28"/>
        <v/>
      </c>
      <c r="Q356" s="26" t="str">
        <f t="shared" si="29"/>
        <v/>
      </c>
    </row>
    <row r="357" spans="1:17" x14ac:dyDescent="0.25">
      <c r="A357" s="1" t="str">
        <f>IF(B357="","",IF(B357&lt;$J$2,aux!$B$2,IF(B357&lt;$J$3,aux!$B$3,IF(B357&lt;$J$4,aux!$B$4,IF(B357&lt;$J$5,aux!$B$5,IF(B357&lt;$J$6,aux!$B$6,IF(B357&lt;$J$7,aux!$B$7,aux!$B$8)))))))</f>
        <v/>
      </c>
      <c r="D357" s="2" t="str">
        <f t="shared" si="25"/>
        <v/>
      </c>
      <c r="E357" s="2" t="str">
        <f t="shared" si="26"/>
        <v/>
      </c>
      <c r="F357" s="28" t="str">
        <f>IF(A357=aux!$B$2,$C$3/9.81,IF(A357=aux!$B$3,$C$3*(1+($F$3-1)*(B357-$J$2)/($J$3-$J$2))/9.81,IF(A357=aux!$B$4,$F$3*$C$3/9.81,"")))</f>
        <v/>
      </c>
      <c r="G357" s="28" t="str">
        <f>IF(A357=aux!$B$5,2*PI()/(981*B357)*J357,"")</f>
        <v/>
      </c>
      <c r="H357" s="28" t="str">
        <f>IF(OR(A357=aux!$B$6,A357=aux!$B$7,A357=aux!$B$8),(2*PI()/B357)^2/981*N357,"")</f>
        <v/>
      </c>
      <c r="I357" s="28" t="str">
        <f>IF(OR(A357=aux!$B$2,A357=aux!$B$3,A357=aux!$B$4),981*B357/(2*PI())*F357,"")</f>
        <v/>
      </c>
      <c r="J357" s="28" t="str">
        <f>IF(A357=aux!$B$5,100*$F$4*$C$4,"")</f>
        <v/>
      </c>
      <c r="K357" s="28" t="str">
        <f>IF(OR(A357=aux!$B$6,A357=aux!$B$7,A357=aux!$B$8),(2*PI()/B357)*N357,"")</f>
        <v/>
      </c>
      <c r="L357" s="28" t="str">
        <f>IF(OR(A357=aux!$B$2,A357=aux!$B$3,A357=aux!$B$4),981*(B357/(2*PI()))^2*F357,"")</f>
        <v/>
      </c>
      <c r="M357" s="28" t="str">
        <f>IF(A357=aux!$B$5,B357/(2*PI())*J357,"")</f>
        <v/>
      </c>
      <c r="N357" s="28" t="str">
        <f>IF(A357=aux!$B$6,100*$F$5*$C$5,IF(A357=aux!$B$7,100*$C$5*($F$5-($F$5-1)*(B357-$J$6)/($J$7-$J$6)),IF(A357=aux!$B$8,100*$C$5,"")))</f>
        <v/>
      </c>
      <c r="O357" s="26" t="str">
        <f t="shared" si="27"/>
        <v/>
      </c>
      <c r="P357" s="26" t="str">
        <f t="shared" si="28"/>
        <v/>
      </c>
      <c r="Q357" s="26" t="str">
        <f t="shared" si="29"/>
        <v/>
      </c>
    </row>
    <row r="358" spans="1:17" x14ac:dyDescent="0.25">
      <c r="A358" s="1" t="str">
        <f>IF(B358="","",IF(B358&lt;$J$2,aux!$B$2,IF(B358&lt;$J$3,aux!$B$3,IF(B358&lt;$J$4,aux!$B$4,IF(B358&lt;$J$5,aux!$B$5,IF(B358&lt;$J$6,aux!$B$6,IF(B358&lt;$J$7,aux!$B$7,aux!$B$8)))))))</f>
        <v/>
      </c>
      <c r="D358" s="2" t="str">
        <f t="shared" si="25"/>
        <v/>
      </c>
      <c r="E358" s="2" t="str">
        <f t="shared" si="26"/>
        <v/>
      </c>
      <c r="F358" s="28" t="str">
        <f>IF(A358=aux!$B$2,$C$3/9.81,IF(A358=aux!$B$3,$C$3*(1+($F$3-1)*(B358-$J$2)/($J$3-$J$2))/9.81,IF(A358=aux!$B$4,$F$3*$C$3/9.81,"")))</f>
        <v/>
      </c>
      <c r="G358" s="28" t="str">
        <f>IF(A358=aux!$B$5,2*PI()/(981*B358)*J358,"")</f>
        <v/>
      </c>
      <c r="H358" s="28" t="str">
        <f>IF(OR(A358=aux!$B$6,A358=aux!$B$7,A358=aux!$B$8),(2*PI()/B358)^2/981*N358,"")</f>
        <v/>
      </c>
      <c r="I358" s="28" t="str">
        <f>IF(OR(A358=aux!$B$2,A358=aux!$B$3,A358=aux!$B$4),981*B358/(2*PI())*F358,"")</f>
        <v/>
      </c>
      <c r="J358" s="28" t="str">
        <f>IF(A358=aux!$B$5,100*$F$4*$C$4,"")</f>
        <v/>
      </c>
      <c r="K358" s="28" t="str">
        <f>IF(OR(A358=aux!$B$6,A358=aux!$B$7,A358=aux!$B$8),(2*PI()/B358)*N358,"")</f>
        <v/>
      </c>
      <c r="L358" s="28" t="str">
        <f>IF(OR(A358=aux!$B$2,A358=aux!$B$3,A358=aux!$B$4),981*(B358/(2*PI()))^2*F358,"")</f>
        <v/>
      </c>
      <c r="M358" s="28" t="str">
        <f>IF(A358=aux!$B$5,B358/(2*PI())*J358,"")</f>
        <v/>
      </c>
      <c r="N358" s="28" t="str">
        <f>IF(A358=aux!$B$6,100*$F$5*$C$5,IF(A358=aux!$B$7,100*$C$5*($F$5-($F$5-1)*(B358-$J$6)/($J$7-$J$6)),IF(A358=aux!$B$8,100*$C$5,"")))</f>
        <v/>
      </c>
      <c r="O358" s="26" t="str">
        <f t="shared" si="27"/>
        <v/>
      </c>
      <c r="P358" s="26" t="str">
        <f t="shared" si="28"/>
        <v/>
      </c>
      <c r="Q358" s="26" t="str">
        <f t="shared" si="29"/>
        <v/>
      </c>
    </row>
    <row r="359" spans="1:17" x14ac:dyDescent="0.25">
      <c r="A359" s="1" t="str">
        <f>IF(B359="","",IF(B359&lt;$J$2,aux!$B$2,IF(B359&lt;$J$3,aux!$B$3,IF(B359&lt;$J$4,aux!$B$4,IF(B359&lt;$J$5,aux!$B$5,IF(B359&lt;$J$6,aux!$B$6,IF(B359&lt;$J$7,aux!$B$7,aux!$B$8)))))))</f>
        <v/>
      </c>
      <c r="D359" s="2" t="str">
        <f t="shared" si="25"/>
        <v/>
      </c>
      <c r="E359" s="2" t="str">
        <f t="shared" si="26"/>
        <v/>
      </c>
      <c r="F359" s="28" t="str">
        <f>IF(A359=aux!$B$2,$C$3/9.81,IF(A359=aux!$B$3,$C$3*(1+($F$3-1)*(B359-$J$2)/($J$3-$J$2))/9.81,IF(A359=aux!$B$4,$F$3*$C$3/9.81,"")))</f>
        <v/>
      </c>
      <c r="G359" s="28" t="str">
        <f>IF(A359=aux!$B$5,2*PI()/(981*B359)*J359,"")</f>
        <v/>
      </c>
      <c r="H359" s="28" t="str">
        <f>IF(OR(A359=aux!$B$6,A359=aux!$B$7,A359=aux!$B$8),(2*PI()/B359)^2/981*N359,"")</f>
        <v/>
      </c>
      <c r="I359" s="28" t="str">
        <f>IF(OR(A359=aux!$B$2,A359=aux!$B$3,A359=aux!$B$4),981*B359/(2*PI())*F359,"")</f>
        <v/>
      </c>
      <c r="J359" s="28" t="str">
        <f>IF(A359=aux!$B$5,100*$F$4*$C$4,"")</f>
        <v/>
      </c>
      <c r="K359" s="28" t="str">
        <f>IF(OR(A359=aux!$B$6,A359=aux!$B$7,A359=aux!$B$8),(2*PI()/B359)*N359,"")</f>
        <v/>
      </c>
      <c r="L359" s="28" t="str">
        <f>IF(OR(A359=aux!$B$2,A359=aux!$B$3,A359=aux!$B$4),981*(B359/(2*PI()))^2*F359,"")</f>
        <v/>
      </c>
      <c r="M359" s="28" t="str">
        <f>IF(A359=aux!$B$5,B359/(2*PI())*J359,"")</f>
        <v/>
      </c>
      <c r="N359" s="28" t="str">
        <f>IF(A359=aux!$B$6,100*$F$5*$C$5,IF(A359=aux!$B$7,100*$C$5*($F$5-($F$5-1)*(B359-$J$6)/($J$7-$J$6)),IF(A359=aux!$B$8,100*$C$5,"")))</f>
        <v/>
      </c>
      <c r="O359" s="26" t="str">
        <f t="shared" si="27"/>
        <v/>
      </c>
      <c r="P359" s="26" t="str">
        <f t="shared" si="28"/>
        <v/>
      </c>
      <c r="Q359" s="26" t="str">
        <f t="shared" si="29"/>
        <v/>
      </c>
    </row>
    <row r="360" spans="1:17" x14ac:dyDescent="0.25">
      <c r="A360" s="1" t="str">
        <f>IF(B360="","",IF(B360&lt;$J$2,aux!$B$2,IF(B360&lt;$J$3,aux!$B$3,IF(B360&lt;$J$4,aux!$B$4,IF(B360&lt;$J$5,aux!$B$5,IF(B360&lt;$J$6,aux!$B$6,IF(B360&lt;$J$7,aux!$B$7,aux!$B$8)))))))</f>
        <v/>
      </c>
      <c r="D360" s="2" t="str">
        <f t="shared" si="25"/>
        <v/>
      </c>
      <c r="E360" s="2" t="str">
        <f t="shared" si="26"/>
        <v/>
      </c>
      <c r="F360" s="28" t="str">
        <f>IF(A360=aux!$B$2,$C$3/9.81,IF(A360=aux!$B$3,$C$3*(1+($F$3-1)*(B360-$J$2)/($J$3-$J$2))/9.81,IF(A360=aux!$B$4,$F$3*$C$3/9.81,"")))</f>
        <v/>
      </c>
      <c r="G360" s="28" t="str">
        <f>IF(A360=aux!$B$5,2*PI()/(981*B360)*J360,"")</f>
        <v/>
      </c>
      <c r="H360" s="28" t="str">
        <f>IF(OR(A360=aux!$B$6,A360=aux!$B$7,A360=aux!$B$8),(2*PI()/B360)^2/981*N360,"")</f>
        <v/>
      </c>
      <c r="I360" s="28" t="str">
        <f>IF(OR(A360=aux!$B$2,A360=aux!$B$3,A360=aux!$B$4),981*B360/(2*PI())*F360,"")</f>
        <v/>
      </c>
      <c r="J360" s="28" t="str">
        <f>IF(A360=aux!$B$5,100*$F$4*$C$4,"")</f>
        <v/>
      </c>
      <c r="K360" s="28" t="str">
        <f>IF(OR(A360=aux!$B$6,A360=aux!$B$7,A360=aux!$B$8),(2*PI()/B360)*N360,"")</f>
        <v/>
      </c>
      <c r="L360" s="28" t="str">
        <f>IF(OR(A360=aux!$B$2,A360=aux!$B$3,A360=aux!$B$4),981*(B360/(2*PI()))^2*F360,"")</f>
        <v/>
      </c>
      <c r="M360" s="28" t="str">
        <f>IF(A360=aux!$B$5,B360/(2*PI())*J360,"")</f>
        <v/>
      </c>
      <c r="N360" s="28" t="str">
        <f>IF(A360=aux!$B$6,100*$F$5*$C$5,IF(A360=aux!$B$7,100*$C$5*($F$5-($F$5-1)*(B360-$J$6)/($J$7-$J$6)),IF(A360=aux!$B$8,100*$C$5,"")))</f>
        <v/>
      </c>
      <c r="O360" s="26" t="str">
        <f t="shared" si="27"/>
        <v/>
      </c>
      <c r="P360" s="26" t="str">
        <f t="shared" si="28"/>
        <v/>
      </c>
      <c r="Q360" s="26" t="str">
        <f t="shared" si="29"/>
        <v/>
      </c>
    </row>
    <row r="361" spans="1:17" x14ac:dyDescent="0.25">
      <c r="A361" s="1" t="str">
        <f>IF(B361="","",IF(B361&lt;$J$2,aux!$B$2,IF(B361&lt;$J$3,aux!$B$3,IF(B361&lt;$J$4,aux!$B$4,IF(B361&lt;$J$5,aux!$B$5,IF(B361&lt;$J$6,aux!$B$6,IF(B361&lt;$J$7,aux!$B$7,aux!$B$8)))))))</f>
        <v/>
      </c>
      <c r="D361" s="2" t="str">
        <f t="shared" si="25"/>
        <v/>
      </c>
      <c r="E361" s="2" t="str">
        <f t="shared" si="26"/>
        <v/>
      </c>
      <c r="F361" s="28" t="str">
        <f>IF(A361=aux!$B$2,$C$3/9.81,IF(A361=aux!$B$3,$C$3*(1+($F$3-1)*(B361-$J$2)/($J$3-$J$2))/9.81,IF(A361=aux!$B$4,$F$3*$C$3/9.81,"")))</f>
        <v/>
      </c>
      <c r="G361" s="28" t="str">
        <f>IF(A361=aux!$B$5,2*PI()/(981*B361)*J361,"")</f>
        <v/>
      </c>
      <c r="H361" s="28" t="str">
        <f>IF(OR(A361=aux!$B$6,A361=aux!$B$7,A361=aux!$B$8),(2*PI()/B361)^2/981*N361,"")</f>
        <v/>
      </c>
      <c r="I361" s="28" t="str">
        <f>IF(OR(A361=aux!$B$2,A361=aux!$B$3,A361=aux!$B$4),981*B361/(2*PI())*F361,"")</f>
        <v/>
      </c>
      <c r="J361" s="28" t="str">
        <f>IF(A361=aux!$B$5,100*$F$4*$C$4,"")</f>
        <v/>
      </c>
      <c r="K361" s="28" t="str">
        <f>IF(OR(A361=aux!$B$6,A361=aux!$B$7,A361=aux!$B$8),(2*PI()/B361)*N361,"")</f>
        <v/>
      </c>
      <c r="L361" s="28" t="str">
        <f>IF(OR(A361=aux!$B$2,A361=aux!$B$3,A361=aux!$B$4),981*(B361/(2*PI()))^2*F361,"")</f>
        <v/>
      </c>
      <c r="M361" s="28" t="str">
        <f>IF(A361=aux!$B$5,B361/(2*PI())*J361,"")</f>
        <v/>
      </c>
      <c r="N361" s="28" t="str">
        <f>IF(A361=aux!$B$6,100*$F$5*$C$5,IF(A361=aux!$B$7,100*$C$5*($F$5-($F$5-1)*(B361-$J$6)/($J$7-$J$6)),IF(A361=aux!$B$8,100*$C$5,"")))</f>
        <v/>
      </c>
      <c r="O361" s="26" t="str">
        <f t="shared" si="27"/>
        <v/>
      </c>
      <c r="P361" s="26" t="str">
        <f t="shared" si="28"/>
        <v/>
      </c>
      <c r="Q361" s="26" t="str">
        <f t="shared" si="29"/>
        <v/>
      </c>
    </row>
    <row r="362" spans="1:17" x14ac:dyDescent="0.25">
      <c r="A362" s="1" t="str">
        <f>IF(B362="","",IF(B362&lt;$J$2,aux!$B$2,IF(B362&lt;$J$3,aux!$B$3,IF(B362&lt;$J$4,aux!$B$4,IF(B362&lt;$J$5,aux!$B$5,IF(B362&lt;$J$6,aux!$B$6,IF(B362&lt;$J$7,aux!$B$7,aux!$B$8)))))))</f>
        <v/>
      </c>
      <c r="D362" s="2" t="str">
        <f t="shared" si="25"/>
        <v/>
      </c>
      <c r="E362" s="2" t="str">
        <f t="shared" si="26"/>
        <v/>
      </c>
      <c r="F362" s="28" t="str">
        <f>IF(A362=aux!$B$2,$C$3/9.81,IF(A362=aux!$B$3,$C$3*(1+($F$3-1)*(B362-$J$2)/($J$3-$J$2))/9.81,IF(A362=aux!$B$4,$F$3*$C$3/9.81,"")))</f>
        <v/>
      </c>
      <c r="G362" s="28" t="str">
        <f>IF(A362=aux!$B$5,2*PI()/(981*B362)*J362,"")</f>
        <v/>
      </c>
      <c r="H362" s="28" t="str">
        <f>IF(OR(A362=aux!$B$6,A362=aux!$B$7,A362=aux!$B$8),(2*PI()/B362)^2/981*N362,"")</f>
        <v/>
      </c>
      <c r="I362" s="28" t="str">
        <f>IF(OR(A362=aux!$B$2,A362=aux!$B$3,A362=aux!$B$4),981*B362/(2*PI())*F362,"")</f>
        <v/>
      </c>
      <c r="J362" s="28" t="str">
        <f>IF(A362=aux!$B$5,100*$F$4*$C$4,"")</f>
        <v/>
      </c>
      <c r="K362" s="28" t="str">
        <f>IF(OR(A362=aux!$B$6,A362=aux!$B$7,A362=aux!$B$8),(2*PI()/B362)*N362,"")</f>
        <v/>
      </c>
      <c r="L362" s="28" t="str">
        <f>IF(OR(A362=aux!$B$2,A362=aux!$B$3,A362=aux!$B$4),981*(B362/(2*PI()))^2*F362,"")</f>
        <v/>
      </c>
      <c r="M362" s="28" t="str">
        <f>IF(A362=aux!$B$5,B362/(2*PI())*J362,"")</f>
        <v/>
      </c>
      <c r="N362" s="28" t="str">
        <f>IF(A362=aux!$B$6,100*$F$5*$C$5,IF(A362=aux!$B$7,100*$C$5*($F$5-($F$5-1)*(B362-$J$6)/($J$7-$J$6)),IF(A362=aux!$B$8,100*$C$5,"")))</f>
        <v/>
      </c>
      <c r="O362" s="26" t="str">
        <f t="shared" si="27"/>
        <v/>
      </c>
      <c r="P362" s="26" t="str">
        <f t="shared" si="28"/>
        <v/>
      </c>
      <c r="Q362" s="26" t="str">
        <f t="shared" si="29"/>
        <v/>
      </c>
    </row>
    <row r="363" spans="1:17" x14ac:dyDescent="0.25">
      <c r="A363" s="1" t="str">
        <f>IF(B363="","",IF(B363&lt;$J$2,aux!$B$2,IF(B363&lt;$J$3,aux!$B$3,IF(B363&lt;$J$4,aux!$B$4,IF(B363&lt;$J$5,aux!$B$5,IF(B363&lt;$J$6,aux!$B$6,IF(B363&lt;$J$7,aux!$B$7,aux!$B$8)))))))</f>
        <v/>
      </c>
      <c r="D363" s="2" t="str">
        <f t="shared" si="25"/>
        <v/>
      </c>
      <c r="E363" s="2" t="str">
        <f t="shared" si="26"/>
        <v/>
      </c>
      <c r="F363" s="28" t="str">
        <f>IF(A363=aux!$B$2,$C$3/9.81,IF(A363=aux!$B$3,$C$3*(1+($F$3-1)*(B363-$J$2)/($J$3-$J$2))/9.81,IF(A363=aux!$B$4,$F$3*$C$3/9.81,"")))</f>
        <v/>
      </c>
      <c r="G363" s="28" t="str">
        <f>IF(A363=aux!$B$5,2*PI()/(981*B363)*J363,"")</f>
        <v/>
      </c>
      <c r="H363" s="28" t="str">
        <f>IF(OR(A363=aux!$B$6,A363=aux!$B$7,A363=aux!$B$8),(2*PI()/B363)^2/981*N363,"")</f>
        <v/>
      </c>
      <c r="I363" s="28" t="str">
        <f>IF(OR(A363=aux!$B$2,A363=aux!$B$3,A363=aux!$B$4),981*B363/(2*PI())*F363,"")</f>
        <v/>
      </c>
      <c r="J363" s="28" t="str">
        <f>IF(A363=aux!$B$5,100*$F$4*$C$4,"")</f>
        <v/>
      </c>
      <c r="K363" s="28" t="str">
        <f>IF(OR(A363=aux!$B$6,A363=aux!$B$7,A363=aux!$B$8),(2*PI()/B363)*N363,"")</f>
        <v/>
      </c>
      <c r="L363" s="28" t="str">
        <f>IF(OR(A363=aux!$B$2,A363=aux!$B$3,A363=aux!$B$4),981*(B363/(2*PI()))^2*F363,"")</f>
        <v/>
      </c>
      <c r="M363" s="28" t="str">
        <f>IF(A363=aux!$B$5,B363/(2*PI())*J363,"")</f>
        <v/>
      </c>
      <c r="N363" s="28" t="str">
        <f>IF(A363=aux!$B$6,100*$F$5*$C$5,IF(A363=aux!$B$7,100*$C$5*($F$5-($F$5-1)*(B363-$J$6)/($J$7-$J$6)),IF(A363=aux!$B$8,100*$C$5,"")))</f>
        <v/>
      </c>
      <c r="O363" s="26" t="str">
        <f t="shared" si="27"/>
        <v/>
      </c>
      <c r="P363" s="26" t="str">
        <f t="shared" si="28"/>
        <v/>
      </c>
      <c r="Q363" s="26" t="str">
        <f t="shared" si="29"/>
        <v/>
      </c>
    </row>
    <row r="364" spans="1:17" x14ac:dyDescent="0.25">
      <c r="A364" s="1" t="str">
        <f>IF(B364="","",IF(B364&lt;$J$2,aux!$B$2,IF(B364&lt;$J$3,aux!$B$3,IF(B364&lt;$J$4,aux!$B$4,IF(B364&lt;$J$5,aux!$B$5,IF(B364&lt;$J$6,aux!$B$6,IF(B364&lt;$J$7,aux!$B$7,aux!$B$8)))))))</f>
        <v/>
      </c>
      <c r="D364" s="2" t="str">
        <f t="shared" si="25"/>
        <v/>
      </c>
      <c r="E364" s="2" t="str">
        <f t="shared" si="26"/>
        <v/>
      </c>
      <c r="F364" s="28" t="str">
        <f>IF(A364=aux!$B$2,$C$3/9.81,IF(A364=aux!$B$3,$C$3*(1+($F$3-1)*(B364-$J$2)/($J$3-$J$2))/9.81,IF(A364=aux!$B$4,$F$3*$C$3/9.81,"")))</f>
        <v/>
      </c>
      <c r="G364" s="28" t="str">
        <f>IF(A364=aux!$B$5,2*PI()/(981*B364)*J364,"")</f>
        <v/>
      </c>
      <c r="H364" s="28" t="str">
        <f>IF(OR(A364=aux!$B$6,A364=aux!$B$7,A364=aux!$B$8),(2*PI()/B364)^2/981*N364,"")</f>
        <v/>
      </c>
      <c r="I364" s="28" t="str">
        <f>IF(OR(A364=aux!$B$2,A364=aux!$B$3,A364=aux!$B$4),981*B364/(2*PI())*F364,"")</f>
        <v/>
      </c>
      <c r="J364" s="28" t="str">
        <f>IF(A364=aux!$B$5,100*$F$4*$C$4,"")</f>
        <v/>
      </c>
      <c r="K364" s="28" t="str">
        <f>IF(OR(A364=aux!$B$6,A364=aux!$B$7,A364=aux!$B$8),(2*PI()/B364)*N364,"")</f>
        <v/>
      </c>
      <c r="L364" s="28" t="str">
        <f>IF(OR(A364=aux!$B$2,A364=aux!$B$3,A364=aux!$B$4),981*(B364/(2*PI()))^2*F364,"")</f>
        <v/>
      </c>
      <c r="M364" s="28" t="str">
        <f>IF(A364=aux!$B$5,B364/(2*PI())*J364,"")</f>
        <v/>
      </c>
      <c r="N364" s="28" t="str">
        <f>IF(A364=aux!$B$6,100*$F$5*$C$5,IF(A364=aux!$B$7,100*$C$5*($F$5-($F$5-1)*(B364-$J$6)/($J$7-$J$6)),IF(A364=aux!$B$8,100*$C$5,"")))</f>
        <v/>
      </c>
      <c r="O364" s="26" t="str">
        <f t="shared" si="27"/>
        <v/>
      </c>
      <c r="P364" s="26" t="str">
        <f t="shared" si="28"/>
        <v/>
      </c>
      <c r="Q364" s="26" t="str">
        <f t="shared" si="29"/>
        <v/>
      </c>
    </row>
    <row r="365" spans="1:17" x14ac:dyDescent="0.25">
      <c r="A365" s="1" t="str">
        <f>IF(B365="","",IF(B365&lt;$J$2,aux!$B$2,IF(B365&lt;$J$3,aux!$B$3,IF(B365&lt;$J$4,aux!$B$4,IF(B365&lt;$J$5,aux!$B$5,IF(B365&lt;$J$6,aux!$B$6,IF(B365&lt;$J$7,aux!$B$7,aux!$B$8)))))))</f>
        <v/>
      </c>
      <c r="D365" s="2" t="str">
        <f t="shared" si="25"/>
        <v/>
      </c>
      <c r="E365" s="2" t="str">
        <f t="shared" si="26"/>
        <v/>
      </c>
      <c r="F365" s="28" t="str">
        <f>IF(A365=aux!$B$2,$C$3/9.81,IF(A365=aux!$B$3,$C$3*(1+($F$3-1)*(B365-$J$2)/($J$3-$J$2))/9.81,IF(A365=aux!$B$4,$F$3*$C$3/9.81,"")))</f>
        <v/>
      </c>
      <c r="G365" s="28" t="str">
        <f>IF(A365=aux!$B$5,2*PI()/(981*B365)*J365,"")</f>
        <v/>
      </c>
      <c r="H365" s="28" t="str">
        <f>IF(OR(A365=aux!$B$6,A365=aux!$B$7,A365=aux!$B$8),(2*PI()/B365)^2/981*N365,"")</f>
        <v/>
      </c>
      <c r="I365" s="28" t="str">
        <f>IF(OR(A365=aux!$B$2,A365=aux!$B$3,A365=aux!$B$4),981*B365/(2*PI())*F365,"")</f>
        <v/>
      </c>
      <c r="J365" s="28" t="str">
        <f>IF(A365=aux!$B$5,100*$F$4*$C$4,"")</f>
        <v/>
      </c>
      <c r="K365" s="28" t="str">
        <f>IF(OR(A365=aux!$B$6,A365=aux!$B$7,A365=aux!$B$8),(2*PI()/B365)*N365,"")</f>
        <v/>
      </c>
      <c r="L365" s="28" t="str">
        <f>IF(OR(A365=aux!$B$2,A365=aux!$B$3,A365=aux!$B$4),981*(B365/(2*PI()))^2*F365,"")</f>
        <v/>
      </c>
      <c r="M365" s="28" t="str">
        <f>IF(A365=aux!$B$5,B365/(2*PI())*J365,"")</f>
        <v/>
      </c>
      <c r="N365" s="28" t="str">
        <f>IF(A365=aux!$B$6,100*$F$5*$C$5,IF(A365=aux!$B$7,100*$C$5*($F$5-($F$5-1)*(B365-$J$6)/($J$7-$J$6)),IF(A365=aux!$B$8,100*$C$5,"")))</f>
        <v/>
      </c>
      <c r="O365" s="26" t="str">
        <f t="shared" si="27"/>
        <v/>
      </c>
      <c r="P365" s="26" t="str">
        <f t="shared" si="28"/>
        <v/>
      </c>
      <c r="Q365" s="26" t="str">
        <f t="shared" si="29"/>
        <v/>
      </c>
    </row>
    <row r="366" spans="1:17" x14ac:dyDescent="0.25">
      <c r="A366" s="1" t="str">
        <f>IF(B366="","",IF(B366&lt;$J$2,aux!$B$2,IF(B366&lt;$J$3,aux!$B$3,IF(B366&lt;$J$4,aux!$B$4,IF(B366&lt;$J$5,aux!$B$5,IF(B366&lt;$J$6,aux!$B$6,IF(B366&lt;$J$7,aux!$B$7,aux!$B$8)))))))</f>
        <v/>
      </c>
      <c r="D366" s="2" t="str">
        <f t="shared" si="25"/>
        <v/>
      </c>
      <c r="E366" s="2" t="str">
        <f t="shared" si="26"/>
        <v/>
      </c>
      <c r="F366" s="28" t="str">
        <f>IF(A366=aux!$B$2,$C$3/9.81,IF(A366=aux!$B$3,$C$3*(1+($F$3-1)*(B366-$J$2)/($J$3-$J$2))/9.81,IF(A366=aux!$B$4,$F$3*$C$3/9.81,"")))</f>
        <v/>
      </c>
      <c r="G366" s="28" t="str">
        <f>IF(A366=aux!$B$5,2*PI()/(981*B366)*J366,"")</f>
        <v/>
      </c>
      <c r="H366" s="28" t="str">
        <f>IF(OR(A366=aux!$B$6,A366=aux!$B$7,A366=aux!$B$8),(2*PI()/B366)^2/981*N366,"")</f>
        <v/>
      </c>
      <c r="I366" s="28" t="str">
        <f>IF(OR(A366=aux!$B$2,A366=aux!$B$3,A366=aux!$B$4),981*B366/(2*PI())*F366,"")</f>
        <v/>
      </c>
      <c r="J366" s="28" t="str">
        <f>IF(A366=aux!$B$5,100*$F$4*$C$4,"")</f>
        <v/>
      </c>
      <c r="K366" s="28" t="str">
        <f>IF(OR(A366=aux!$B$6,A366=aux!$B$7,A366=aux!$B$8),(2*PI()/B366)*N366,"")</f>
        <v/>
      </c>
      <c r="L366" s="28" t="str">
        <f>IF(OR(A366=aux!$B$2,A366=aux!$B$3,A366=aux!$B$4),981*(B366/(2*PI()))^2*F366,"")</f>
        <v/>
      </c>
      <c r="M366" s="28" t="str">
        <f>IF(A366=aux!$B$5,B366/(2*PI())*J366,"")</f>
        <v/>
      </c>
      <c r="N366" s="28" t="str">
        <f>IF(A366=aux!$B$6,100*$F$5*$C$5,IF(A366=aux!$B$7,100*$C$5*($F$5-($F$5-1)*(B366-$J$6)/($J$7-$J$6)),IF(A366=aux!$B$8,100*$C$5,"")))</f>
        <v/>
      </c>
      <c r="O366" s="26" t="str">
        <f t="shared" si="27"/>
        <v/>
      </c>
      <c r="P366" s="26" t="str">
        <f t="shared" si="28"/>
        <v/>
      </c>
      <c r="Q366" s="26" t="str">
        <f t="shared" si="29"/>
        <v/>
      </c>
    </row>
    <row r="367" spans="1:17" x14ac:dyDescent="0.25">
      <c r="A367" s="1" t="str">
        <f>IF(B367="","",IF(B367&lt;$J$2,aux!$B$2,IF(B367&lt;$J$3,aux!$B$3,IF(B367&lt;$J$4,aux!$B$4,IF(B367&lt;$J$5,aux!$B$5,IF(B367&lt;$J$6,aux!$B$6,IF(B367&lt;$J$7,aux!$B$7,aux!$B$8)))))))</f>
        <v/>
      </c>
      <c r="D367" s="2" t="str">
        <f t="shared" si="25"/>
        <v/>
      </c>
      <c r="E367" s="2" t="str">
        <f t="shared" si="26"/>
        <v/>
      </c>
      <c r="F367" s="28" t="str">
        <f>IF(A367=aux!$B$2,$C$3/9.81,IF(A367=aux!$B$3,$C$3*(1+($F$3-1)*(B367-$J$2)/($J$3-$J$2))/9.81,IF(A367=aux!$B$4,$F$3*$C$3/9.81,"")))</f>
        <v/>
      </c>
      <c r="G367" s="28" t="str">
        <f>IF(A367=aux!$B$5,2*PI()/(981*B367)*J367,"")</f>
        <v/>
      </c>
      <c r="H367" s="28" t="str">
        <f>IF(OR(A367=aux!$B$6,A367=aux!$B$7,A367=aux!$B$8),(2*PI()/B367)^2/981*N367,"")</f>
        <v/>
      </c>
      <c r="I367" s="28" t="str">
        <f>IF(OR(A367=aux!$B$2,A367=aux!$B$3,A367=aux!$B$4),981*B367/(2*PI())*F367,"")</f>
        <v/>
      </c>
      <c r="J367" s="28" t="str">
        <f>IF(A367=aux!$B$5,100*$F$4*$C$4,"")</f>
        <v/>
      </c>
      <c r="K367" s="28" t="str">
        <f>IF(OR(A367=aux!$B$6,A367=aux!$B$7,A367=aux!$B$8),(2*PI()/B367)*N367,"")</f>
        <v/>
      </c>
      <c r="L367" s="28" t="str">
        <f>IF(OR(A367=aux!$B$2,A367=aux!$B$3,A367=aux!$B$4),981*(B367/(2*PI()))^2*F367,"")</f>
        <v/>
      </c>
      <c r="M367" s="28" t="str">
        <f>IF(A367=aux!$B$5,B367/(2*PI())*J367,"")</f>
        <v/>
      </c>
      <c r="N367" s="28" t="str">
        <f>IF(A367=aux!$B$6,100*$F$5*$C$5,IF(A367=aux!$B$7,100*$C$5*($F$5-($F$5-1)*(B367-$J$6)/($J$7-$J$6)),IF(A367=aux!$B$8,100*$C$5,"")))</f>
        <v/>
      </c>
      <c r="O367" s="26" t="str">
        <f t="shared" si="27"/>
        <v/>
      </c>
      <c r="P367" s="26" t="str">
        <f t="shared" si="28"/>
        <v/>
      </c>
      <c r="Q367" s="26" t="str">
        <f t="shared" si="29"/>
        <v/>
      </c>
    </row>
    <row r="368" spans="1:17" x14ac:dyDescent="0.25">
      <c r="A368" s="1" t="str">
        <f>IF(B368="","",IF(B368&lt;$J$2,aux!$B$2,IF(B368&lt;$J$3,aux!$B$3,IF(B368&lt;$J$4,aux!$B$4,IF(B368&lt;$J$5,aux!$B$5,IF(B368&lt;$J$6,aux!$B$6,IF(B368&lt;$J$7,aux!$B$7,aux!$B$8)))))))</f>
        <v/>
      </c>
      <c r="D368" s="2" t="str">
        <f t="shared" si="25"/>
        <v/>
      </c>
      <c r="E368" s="2" t="str">
        <f t="shared" si="26"/>
        <v/>
      </c>
      <c r="F368" s="28" t="str">
        <f>IF(A368=aux!$B$2,$C$3/9.81,IF(A368=aux!$B$3,$C$3*(1+($F$3-1)*(B368-$J$2)/($J$3-$J$2))/9.81,IF(A368=aux!$B$4,$F$3*$C$3/9.81,"")))</f>
        <v/>
      </c>
      <c r="G368" s="28" t="str">
        <f>IF(A368=aux!$B$5,2*PI()/(981*B368)*J368,"")</f>
        <v/>
      </c>
      <c r="H368" s="28" t="str">
        <f>IF(OR(A368=aux!$B$6,A368=aux!$B$7,A368=aux!$B$8),(2*PI()/B368)^2/981*N368,"")</f>
        <v/>
      </c>
      <c r="I368" s="28" t="str">
        <f>IF(OR(A368=aux!$B$2,A368=aux!$B$3,A368=aux!$B$4),981*B368/(2*PI())*F368,"")</f>
        <v/>
      </c>
      <c r="J368" s="28" t="str">
        <f>IF(A368=aux!$B$5,100*$F$4*$C$4,"")</f>
        <v/>
      </c>
      <c r="K368" s="28" t="str">
        <f>IF(OR(A368=aux!$B$6,A368=aux!$B$7,A368=aux!$B$8),(2*PI()/B368)*N368,"")</f>
        <v/>
      </c>
      <c r="L368" s="28" t="str">
        <f>IF(OR(A368=aux!$B$2,A368=aux!$B$3,A368=aux!$B$4),981*(B368/(2*PI()))^2*F368,"")</f>
        <v/>
      </c>
      <c r="M368" s="28" t="str">
        <f>IF(A368=aux!$B$5,B368/(2*PI())*J368,"")</f>
        <v/>
      </c>
      <c r="N368" s="28" t="str">
        <f>IF(A368=aux!$B$6,100*$F$5*$C$5,IF(A368=aux!$B$7,100*$C$5*($F$5-($F$5-1)*(B368-$J$6)/($J$7-$J$6)),IF(A368=aux!$B$8,100*$C$5,"")))</f>
        <v/>
      </c>
      <c r="O368" s="26" t="str">
        <f t="shared" si="27"/>
        <v/>
      </c>
      <c r="P368" s="26" t="str">
        <f t="shared" si="28"/>
        <v/>
      </c>
      <c r="Q368" s="26" t="str">
        <f t="shared" si="29"/>
        <v/>
      </c>
    </row>
    <row r="369" spans="1:17" x14ac:dyDescent="0.25">
      <c r="A369" s="1" t="str">
        <f>IF(B369="","",IF(B369&lt;$J$2,aux!$B$2,IF(B369&lt;$J$3,aux!$B$3,IF(B369&lt;$J$4,aux!$B$4,IF(B369&lt;$J$5,aux!$B$5,IF(B369&lt;$J$6,aux!$B$6,IF(B369&lt;$J$7,aux!$B$7,aux!$B$8)))))))</f>
        <v/>
      </c>
      <c r="D369" s="2" t="str">
        <f t="shared" si="25"/>
        <v/>
      </c>
      <c r="E369" s="2" t="str">
        <f t="shared" si="26"/>
        <v/>
      </c>
      <c r="F369" s="28" t="str">
        <f>IF(A369=aux!$B$2,$C$3/9.81,IF(A369=aux!$B$3,$C$3*(1+($F$3-1)*(B369-$J$2)/($J$3-$J$2))/9.81,IF(A369=aux!$B$4,$F$3*$C$3/9.81,"")))</f>
        <v/>
      </c>
      <c r="G369" s="28" t="str">
        <f>IF(A369=aux!$B$5,2*PI()/(981*B369)*J369,"")</f>
        <v/>
      </c>
      <c r="H369" s="28" t="str">
        <f>IF(OR(A369=aux!$B$6,A369=aux!$B$7,A369=aux!$B$8),(2*PI()/B369)^2/981*N369,"")</f>
        <v/>
      </c>
      <c r="I369" s="28" t="str">
        <f>IF(OR(A369=aux!$B$2,A369=aux!$B$3,A369=aux!$B$4),981*B369/(2*PI())*F369,"")</f>
        <v/>
      </c>
      <c r="J369" s="28" t="str">
        <f>IF(A369=aux!$B$5,100*$F$4*$C$4,"")</f>
        <v/>
      </c>
      <c r="K369" s="28" t="str">
        <f>IF(OR(A369=aux!$B$6,A369=aux!$B$7,A369=aux!$B$8),(2*PI()/B369)*N369,"")</f>
        <v/>
      </c>
      <c r="L369" s="28" t="str">
        <f>IF(OR(A369=aux!$B$2,A369=aux!$B$3,A369=aux!$B$4),981*(B369/(2*PI()))^2*F369,"")</f>
        <v/>
      </c>
      <c r="M369" s="28" t="str">
        <f>IF(A369=aux!$B$5,B369/(2*PI())*J369,"")</f>
        <v/>
      </c>
      <c r="N369" s="28" t="str">
        <f>IF(A369=aux!$B$6,100*$F$5*$C$5,IF(A369=aux!$B$7,100*$C$5*($F$5-($F$5-1)*(B369-$J$6)/($J$7-$J$6)),IF(A369=aux!$B$8,100*$C$5,"")))</f>
        <v/>
      </c>
      <c r="O369" s="26" t="str">
        <f t="shared" si="27"/>
        <v/>
      </c>
      <c r="P369" s="26" t="str">
        <f t="shared" si="28"/>
        <v/>
      </c>
      <c r="Q369" s="26" t="str">
        <f t="shared" si="29"/>
        <v/>
      </c>
    </row>
    <row r="370" spans="1:17" x14ac:dyDescent="0.25">
      <c r="A370" s="1" t="str">
        <f>IF(B370="","",IF(B370&lt;$J$2,aux!$B$2,IF(B370&lt;$J$3,aux!$B$3,IF(B370&lt;$J$4,aux!$B$4,IF(B370&lt;$J$5,aux!$B$5,IF(B370&lt;$J$6,aux!$B$6,IF(B370&lt;$J$7,aux!$B$7,aux!$B$8)))))))</f>
        <v/>
      </c>
      <c r="D370" s="2" t="str">
        <f t="shared" si="25"/>
        <v/>
      </c>
      <c r="E370" s="2" t="str">
        <f t="shared" si="26"/>
        <v/>
      </c>
      <c r="F370" s="28" t="str">
        <f>IF(A370=aux!$B$2,$C$3/9.81,IF(A370=aux!$B$3,$C$3*(1+($F$3-1)*(B370-$J$2)/($J$3-$J$2))/9.81,IF(A370=aux!$B$4,$F$3*$C$3/9.81,"")))</f>
        <v/>
      </c>
      <c r="G370" s="28" t="str">
        <f>IF(A370=aux!$B$5,2*PI()/(981*B370)*J370,"")</f>
        <v/>
      </c>
      <c r="H370" s="28" t="str">
        <f>IF(OR(A370=aux!$B$6,A370=aux!$B$7,A370=aux!$B$8),(2*PI()/B370)^2/981*N370,"")</f>
        <v/>
      </c>
      <c r="I370" s="28" t="str">
        <f>IF(OR(A370=aux!$B$2,A370=aux!$B$3,A370=aux!$B$4),981*B370/(2*PI())*F370,"")</f>
        <v/>
      </c>
      <c r="J370" s="28" t="str">
        <f>IF(A370=aux!$B$5,100*$F$4*$C$4,"")</f>
        <v/>
      </c>
      <c r="K370" s="28" t="str">
        <f>IF(OR(A370=aux!$B$6,A370=aux!$B$7,A370=aux!$B$8),(2*PI()/B370)*N370,"")</f>
        <v/>
      </c>
      <c r="L370" s="28" t="str">
        <f>IF(OR(A370=aux!$B$2,A370=aux!$B$3,A370=aux!$B$4),981*(B370/(2*PI()))^2*F370,"")</f>
        <v/>
      </c>
      <c r="M370" s="28" t="str">
        <f>IF(A370=aux!$B$5,B370/(2*PI())*J370,"")</f>
        <v/>
      </c>
      <c r="N370" s="28" t="str">
        <f>IF(A370=aux!$B$6,100*$F$5*$C$5,IF(A370=aux!$B$7,100*$C$5*($F$5-($F$5-1)*(B370-$J$6)/($J$7-$J$6)),IF(A370=aux!$B$8,100*$C$5,"")))</f>
        <v/>
      </c>
      <c r="O370" s="26" t="str">
        <f t="shared" si="27"/>
        <v/>
      </c>
      <c r="P370" s="26" t="str">
        <f t="shared" si="28"/>
        <v/>
      </c>
      <c r="Q370" s="26" t="str">
        <f t="shared" si="29"/>
        <v/>
      </c>
    </row>
    <row r="371" spans="1:17" x14ac:dyDescent="0.25">
      <c r="A371" s="1" t="str">
        <f>IF(B371="","",IF(B371&lt;$J$2,aux!$B$2,IF(B371&lt;$J$3,aux!$B$3,IF(B371&lt;$J$4,aux!$B$4,IF(B371&lt;$J$5,aux!$B$5,IF(B371&lt;$J$6,aux!$B$6,IF(B371&lt;$J$7,aux!$B$7,aux!$B$8)))))))</f>
        <v/>
      </c>
      <c r="D371" s="2" t="str">
        <f t="shared" si="25"/>
        <v/>
      </c>
      <c r="E371" s="2" t="str">
        <f t="shared" si="26"/>
        <v/>
      </c>
      <c r="F371" s="28" t="str">
        <f>IF(A371=aux!$B$2,$C$3/9.81,IF(A371=aux!$B$3,$C$3*(1+($F$3-1)*(B371-$J$2)/($J$3-$J$2))/9.81,IF(A371=aux!$B$4,$F$3*$C$3/9.81,"")))</f>
        <v/>
      </c>
      <c r="G371" s="28" t="str">
        <f>IF(A371=aux!$B$5,2*PI()/(981*B371)*J371,"")</f>
        <v/>
      </c>
      <c r="H371" s="28" t="str">
        <f>IF(OR(A371=aux!$B$6,A371=aux!$B$7,A371=aux!$B$8),(2*PI()/B371)^2/981*N371,"")</f>
        <v/>
      </c>
      <c r="I371" s="28" t="str">
        <f>IF(OR(A371=aux!$B$2,A371=aux!$B$3,A371=aux!$B$4),981*B371/(2*PI())*F371,"")</f>
        <v/>
      </c>
      <c r="J371" s="28" t="str">
        <f>IF(A371=aux!$B$5,100*$F$4*$C$4,"")</f>
        <v/>
      </c>
      <c r="K371" s="28" t="str">
        <f>IF(OR(A371=aux!$B$6,A371=aux!$B$7,A371=aux!$B$8),(2*PI()/B371)*N371,"")</f>
        <v/>
      </c>
      <c r="L371" s="28" t="str">
        <f>IF(OR(A371=aux!$B$2,A371=aux!$B$3,A371=aux!$B$4),981*(B371/(2*PI()))^2*F371,"")</f>
        <v/>
      </c>
      <c r="M371" s="28" t="str">
        <f>IF(A371=aux!$B$5,B371/(2*PI())*J371,"")</f>
        <v/>
      </c>
      <c r="N371" s="28" t="str">
        <f>IF(A371=aux!$B$6,100*$F$5*$C$5,IF(A371=aux!$B$7,100*$C$5*($F$5-($F$5-1)*(B371-$J$6)/($J$7-$J$6)),IF(A371=aux!$B$8,100*$C$5,"")))</f>
        <v/>
      </c>
      <c r="O371" s="26" t="str">
        <f t="shared" si="27"/>
        <v/>
      </c>
      <c r="P371" s="26" t="str">
        <f t="shared" si="28"/>
        <v/>
      </c>
      <c r="Q371" s="26" t="str">
        <f t="shared" si="29"/>
        <v/>
      </c>
    </row>
    <row r="372" spans="1:17" x14ac:dyDescent="0.25">
      <c r="A372" s="1" t="str">
        <f>IF(B372="","",IF(B372&lt;$J$2,aux!$B$2,IF(B372&lt;$J$3,aux!$B$3,IF(B372&lt;$J$4,aux!$B$4,IF(B372&lt;$J$5,aux!$B$5,IF(B372&lt;$J$6,aux!$B$6,IF(B372&lt;$J$7,aux!$B$7,aux!$B$8)))))))</f>
        <v/>
      </c>
      <c r="D372" s="2" t="str">
        <f t="shared" si="25"/>
        <v/>
      </c>
      <c r="E372" s="2" t="str">
        <f t="shared" si="26"/>
        <v/>
      </c>
      <c r="F372" s="28" t="str">
        <f>IF(A372=aux!$B$2,$C$3/9.81,IF(A372=aux!$B$3,$C$3*(1+($F$3-1)*(B372-$J$2)/($J$3-$J$2))/9.81,IF(A372=aux!$B$4,$F$3*$C$3/9.81,"")))</f>
        <v/>
      </c>
      <c r="G372" s="28" t="str">
        <f>IF(A372=aux!$B$5,2*PI()/(981*B372)*J372,"")</f>
        <v/>
      </c>
      <c r="H372" s="28" t="str">
        <f>IF(OR(A372=aux!$B$6,A372=aux!$B$7,A372=aux!$B$8),(2*PI()/B372)^2/981*N372,"")</f>
        <v/>
      </c>
      <c r="I372" s="28" t="str">
        <f>IF(OR(A372=aux!$B$2,A372=aux!$B$3,A372=aux!$B$4),981*B372/(2*PI())*F372,"")</f>
        <v/>
      </c>
      <c r="J372" s="28" t="str">
        <f>IF(A372=aux!$B$5,100*$F$4*$C$4,"")</f>
        <v/>
      </c>
      <c r="K372" s="28" t="str">
        <f>IF(OR(A372=aux!$B$6,A372=aux!$B$7,A372=aux!$B$8),(2*PI()/B372)*N372,"")</f>
        <v/>
      </c>
      <c r="L372" s="28" t="str">
        <f>IF(OR(A372=aux!$B$2,A372=aux!$B$3,A372=aux!$B$4),981*(B372/(2*PI()))^2*F372,"")</f>
        <v/>
      </c>
      <c r="M372" s="28" t="str">
        <f>IF(A372=aux!$B$5,B372/(2*PI())*J372,"")</f>
        <v/>
      </c>
      <c r="N372" s="28" t="str">
        <f>IF(A372=aux!$B$6,100*$F$5*$C$5,IF(A372=aux!$B$7,100*$C$5*($F$5-($F$5-1)*(B372-$J$6)/($J$7-$J$6)),IF(A372=aux!$B$8,100*$C$5,"")))</f>
        <v/>
      </c>
      <c r="O372" s="26" t="str">
        <f t="shared" si="27"/>
        <v/>
      </c>
      <c r="P372" s="26" t="str">
        <f t="shared" si="28"/>
        <v/>
      </c>
      <c r="Q372" s="26" t="str">
        <f t="shared" si="29"/>
        <v/>
      </c>
    </row>
    <row r="373" spans="1:17" x14ac:dyDescent="0.25">
      <c r="A373" s="1" t="str">
        <f>IF(B373="","",IF(B373&lt;$J$2,aux!$B$2,IF(B373&lt;$J$3,aux!$B$3,IF(B373&lt;$J$4,aux!$B$4,IF(B373&lt;$J$5,aux!$B$5,IF(B373&lt;$J$6,aux!$B$6,IF(B373&lt;$J$7,aux!$B$7,aux!$B$8)))))))</f>
        <v/>
      </c>
      <c r="D373" s="2" t="str">
        <f t="shared" si="25"/>
        <v/>
      </c>
      <c r="E373" s="2" t="str">
        <f t="shared" si="26"/>
        <v/>
      </c>
      <c r="F373" s="28" t="str">
        <f>IF(A373=aux!$B$2,$C$3/9.81,IF(A373=aux!$B$3,$C$3*(1+($F$3-1)*(B373-$J$2)/($J$3-$J$2))/9.81,IF(A373=aux!$B$4,$F$3*$C$3/9.81,"")))</f>
        <v/>
      </c>
      <c r="G373" s="28" t="str">
        <f>IF(A373=aux!$B$5,2*PI()/(981*B373)*J373,"")</f>
        <v/>
      </c>
      <c r="H373" s="28" t="str">
        <f>IF(OR(A373=aux!$B$6,A373=aux!$B$7,A373=aux!$B$8),(2*PI()/B373)^2/981*N373,"")</f>
        <v/>
      </c>
      <c r="I373" s="28" t="str">
        <f>IF(OR(A373=aux!$B$2,A373=aux!$B$3,A373=aux!$B$4),981*B373/(2*PI())*F373,"")</f>
        <v/>
      </c>
      <c r="J373" s="28" t="str">
        <f>IF(A373=aux!$B$5,100*$F$4*$C$4,"")</f>
        <v/>
      </c>
      <c r="K373" s="28" t="str">
        <f>IF(OR(A373=aux!$B$6,A373=aux!$B$7,A373=aux!$B$8),(2*PI()/B373)*N373,"")</f>
        <v/>
      </c>
      <c r="L373" s="28" t="str">
        <f>IF(OR(A373=aux!$B$2,A373=aux!$B$3,A373=aux!$B$4),981*(B373/(2*PI()))^2*F373,"")</f>
        <v/>
      </c>
      <c r="M373" s="28" t="str">
        <f>IF(A373=aux!$B$5,B373/(2*PI())*J373,"")</f>
        <v/>
      </c>
      <c r="N373" s="28" t="str">
        <f>IF(A373=aux!$B$6,100*$F$5*$C$5,IF(A373=aux!$B$7,100*$C$5*($F$5-($F$5-1)*(B373-$J$6)/($J$7-$J$6)),IF(A373=aux!$B$8,100*$C$5,"")))</f>
        <v/>
      </c>
      <c r="O373" s="26" t="str">
        <f t="shared" si="27"/>
        <v/>
      </c>
      <c r="P373" s="26" t="str">
        <f t="shared" si="28"/>
        <v/>
      </c>
      <c r="Q373" s="26" t="str">
        <f t="shared" si="29"/>
        <v/>
      </c>
    </row>
    <row r="374" spans="1:17" x14ac:dyDescent="0.25">
      <c r="A374" s="1" t="str">
        <f>IF(B374="","",IF(B374&lt;$J$2,aux!$B$2,IF(B374&lt;$J$3,aux!$B$3,IF(B374&lt;$J$4,aux!$B$4,IF(B374&lt;$J$5,aux!$B$5,IF(B374&lt;$J$6,aux!$B$6,IF(B374&lt;$J$7,aux!$B$7,aux!$B$8)))))))</f>
        <v/>
      </c>
      <c r="D374" s="2" t="str">
        <f t="shared" si="25"/>
        <v/>
      </c>
      <c r="E374" s="2" t="str">
        <f t="shared" si="26"/>
        <v/>
      </c>
      <c r="F374" s="28" t="str">
        <f>IF(A374=aux!$B$2,$C$3/9.81,IF(A374=aux!$B$3,$C$3*(1+($F$3-1)*(B374-$J$2)/($J$3-$J$2))/9.81,IF(A374=aux!$B$4,$F$3*$C$3/9.81,"")))</f>
        <v/>
      </c>
      <c r="G374" s="28" t="str">
        <f>IF(A374=aux!$B$5,2*PI()/(981*B374)*J374,"")</f>
        <v/>
      </c>
      <c r="H374" s="28" t="str">
        <f>IF(OR(A374=aux!$B$6,A374=aux!$B$7,A374=aux!$B$8),(2*PI()/B374)^2/981*N374,"")</f>
        <v/>
      </c>
      <c r="I374" s="28" t="str">
        <f>IF(OR(A374=aux!$B$2,A374=aux!$B$3,A374=aux!$B$4),981*B374/(2*PI())*F374,"")</f>
        <v/>
      </c>
      <c r="J374" s="28" t="str">
        <f>IF(A374=aux!$B$5,100*$F$4*$C$4,"")</f>
        <v/>
      </c>
      <c r="K374" s="28" t="str">
        <f>IF(OR(A374=aux!$B$6,A374=aux!$B$7,A374=aux!$B$8),(2*PI()/B374)*N374,"")</f>
        <v/>
      </c>
      <c r="L374" s="28" t="str">
        <f>IF(OR(A374=aux!$B$2,A374=aux!$B$3,A374=aux!$B$4),981*(B374/(2*PI()))^2*F374,"")</f>
        <v/>
      </c>
      <c r="M374" s="28" t="str">
        <f>IF(A374=aux!$B$5,B374/(2*PI())*J374,"")</f>
        <v/>
      </c>
      <c r="N374" s="28" t="str">
        <f>IF(A374=aux!$B$6,100*$F$5*$C$5,IF(A374=aux!$B$7,100*$C$5*($F$5-($F$5-1)*(B374-$J$6)/($J$7-$J$6)),IF(A374=aux!$B$8,100*$C$5,"")))</f>
        <v/>
      </c>
      <c r="O374" s="26" t="str">
        <f t="shared" si="27"/>
        <v/>
      </c>
      <c r="P374" s="26" t="str">
        <f t="shared" si="28"/>
        <v/>
      </c>
      <c r="Q374" s="26" t="str">
        <f t="shared" si="29"/>
        <v/>
      </c>
    </row>
    <row r="375" spans="1:17" x14ac:dyDescent="0.25">
      <c r="A375" s="1" t="str">
        <f>IF(B375="","",IF(B375&lt;$J$2,aux!$B$2,IF(B375&lt;$J$3,aux!$B$3,IF(B375&lt;$J$4,aux!$B$4,IF(B375&lt;$J$5,aux!$B$5,IF(B375&lt;$J$6,aux!$B$6,IF(B375&lt;$J$7,aux!$B$7,aux!$B$8)))))))</f>
        <v/>
      </c>
      <c r="D375" s="2" t="str">
        <f t="shared" si="25"/>
        <v/>
      </c>
      <c r="E375" s="2" t="str">
        <f t="shared" si="26"/>
        <v/>
      </c>
      <c r="F375" s="28" t="str">
        <f>IF(A375=aux!$B$2,$C$3/9.81,IF(A375=aux!$B$3,$C$3*(1+($F$3-1)*(B375-$J$2)/($J$3-$J$2))/9.81,IF(A375=aux!$B$4,$F$3*$C$3/9.81,"")))</f>
        <v/>
      </c>
      <c r="G375" s="28" t="str">
        <f>IF(A375=aux!$B$5,2*PI()/(981*B375)*J375,"")</f>
        <v/>
      </c>
      <c r="H375" s="28" t="str">
        <f>IF(OR(A375=aux!$B$6,A375=aux!$B$7,A375=aux!$B$8),(2*PI()/B375)^2/981*N375,"")</f>
        <v/>
      </c>
      <c r="I375" s="28" t="str">
        <f>IF(OR(A375=aux!$B$2,A375=aux!$B$3,A375=aux!$B$4),981*B375/(2*PI())*F375,"")</f>
        <v/>
      </c>
      <c r="J375" s="28" t="str">
        <f>IF(A375=aux!$B$5,100*$F$4*$C$4,"")</f>
        <v/>
      </c>
      <c r="K375" s="28" t="str">
        <f>IF(OR(A375=aux!$B$6,A375=aux!$B$7,A375=aux!$B$8),(2*PI()/B375)*N375,"")</f>
        <v/>
      </c>
      <c r="L375" s="28" t="str">
        <f>IF(OR(A375=aux!$B$2,A375=aux!$B$3,A375=aux!$B$4),981*(B375/(2*PI()))^2*F375,"")</f>
        <v/>
      </c>
      <c r="M375" s="28" t="str">
        <f>IF(A375=aux!$B$5,B375/(2*PI())*J375,"")</f>
        <v/>
      </c>
      <c r="N375" s="28" t="str">
        <f>IF(A375=aux!$B$6,100*$F$5*$C$5,IF(A375=aux!$B$7,100*$C$5*($F$5-($F$5-1)*(B375-$J$6)/($J$7-$J$6)),IF(A375=aux!$B$8,100*$C$5,"")))</f>
        <v/>
      </c>
      <c r="O375" s="26" t="str">
        <f t="shared" si="27"/>
        <v/>
      </c>
      <c r="P375" s="26" t="str">
        <f t="shared" si="28"/>
        <v/>
      </c>
      <c r="Q375" s="26" t="str">
        <f t="shared" si="29"/>
        <v/>
      </c>
    </row>
    <row r="376" spans="1:17" x14ac:dyDescent="0.25">
      <c r="A376" s="1" t="str">
        <f>IF(B376="","",IF(B376&lt;$J$2,aux!$B$2,IF(B376&lt;$J$3,aux!$B$3,IF(B376&lt;$J$4,aux!$B$4,IF(B376&lt;$J$5,aux!$B$5,IF(B376&lt;$J$6,aux!$B$6,IF(B376&lt;$J$7,aux!$B$7,aux!$B$8)))))))</f>
        <v/>
      </c>
      <c r="D376" s="2" t="str">
        <f t="shared" si="25"/>
        <v/>
      </c>
      <c r="E376" s="2" t="str">
        <f t="shared" si="26"/>
        <v/>
      </c>
      <c r="F376" s="28" t="str">
        <f>IF(A376=aux!$B$2,$C$3/9.81,IF(A376=aux!$B$3,$C$3*(1+($F$3-1)*(B376-$J$2)/($J$3-$J$2))/9.81,IF(A376=aux!$B$4,$F$3*$C$3/9.81,"")))</f>
        <v/>
      </c>
      <c r="G376" s="28" t="str">
        <f>IF(A376=aux!$B$5,2*PI()/(981*B376)*J376,"")</f>
        <v/>
      </c>
      <c r="H376" s="28" t="str">
        <f>IF(OR(A376=aux!$B$6,A376=aux!$B$7,A376=aux!$B$8),(2*PI()/B376)^2/981*N376,"")</f>
        <v/>
      </c>
      <c r="I376" s="28" t="str">
        <f>IF(OR(A376=aux!$B$2,A376=aux!$B$3,A376=aux!$B$4),981*B376/(2*PI())*F376,"")</f>
        <v/>
      </c>
      <c r="J376" s="28" t="str">
        <f>IF(A376=aux!$B$5,100*$F$4*$C$4,"")</f>
        <v/>
      </c>
      <c r="K376" s="28" t="str">
        <f>IF(OR(A376=aux!$B$6,A376=aux!$B$7,A376=aux!$B$8),(2*PI()/B376)*N376,"")</f>
        <v/>
      </c>
      <c r="L376" s="28" t="str">
        <f>IF(OR(A376=aux!$B$2,A376=aux!$B$3,A376=aux!$B$4),981*(B376/(2*PI()))^2*F376,"")</f>
        <v/>
      </c>
      <c r="M376" s="28" t="str">
        <f>IF(A376=aux!$B$5,B376/(2*PI())*J376,"")</f>
        <v/>
      </c>
      <c r="N376" s="28" t="str">
        <f>IF(A376=aux!$B$6,100*$F$5*$C$5,IF(A376=aux!$B$7,100*$C$5*($F$5-($F$5-1)*(B376-$J$6)/($J$7-$J$6)),IF(A376=aux!$B$8,100*$C$5,"")))</f>
        <v/>
      </c>
      <c r="O376" s="26" t="str">
        <f t="shared" si="27"/>
        <v/>
      </c>
      <c r="P376" s="26" t="str">
        <f t="shared" si="28"/>
        <v/>
      </c>
      <c r="Q376" s="26" t="str">
        <f t="shared" si="29"/>
        <v/>
      </c>
    </row>
    <row r="377" spans="1:17" x14ac:dyDescent="0.25">
      <c r="A377" s="1" t="str">
        <f>IF(B377="","",IF(B377&lt;$J$2,aux!$B$2,IF(B377&lt;$J$3,aux!$B$3,IF(B377&lt;$J$4,aux!$B$4,IF(B377&lt;$J$5,aux!$B$5,IF(B377&lt;$J$6,aux!$B$6,IF(B377&lt;$J$7,aux!$B$7,aux!$B$8)))))))</f>
        <v/>
      </c>
      <c r="D377" s="2" t="str">
        <f t="shared" si="25"/>
        <v/>
      </c>
      <c r="E377" s="2" t="str">
        <f t="shared" si="26"/>
        <v/>
      </c>
      <c r="F377" s="28" t="str">
        <f>IF(A377=aux!$B$2,$C$3/9.81,IF(A377=aux!$B$3,$C$3*(1+($F$3-1)*(B377-$J$2)/($J$3-$J$2))/9.81,IF(A377=aux!$B$4,$F$3*$C$3/9.81,"")))</f>
        <v/>
      </c>
      <c r="G377" s="28" t="str">
        <f>IF(A377=aux!$B$5,2*PI()/(981*B377)*J377,"")</f>
        <v/>
      </c>
      <c r="H377" s="28" t="str">
        <f>IF(OR(A377=aux!$B$6,A377=aux!$B$7,A377=aux!$B$8),(2*PI()/B377)^2/981*N377,"")</f>
        <v/>
      </c>
      <c r="I377" s="28" t="str">
        <f>IF(OR(A377=aux!$B$2,A377=aux!$B$3,A377=aux!$B$4),981*B377/(2*PI())*F377,"")</f>
        <v/>
      </c>
      <c r="J377" s="28" t="str">
        <f>IF(A377=aux!$B$5,100*$F$4*$C$4,"")</f>
        <v/>
      </c>
      <c r="K377" s="28" t="str">
        <f>IF(OR(A377=aux!$B$6,A377=aux!$B$7,A377=aux!$B$8),(2*PI()/B377)*N377,"")</f>
        <v/>
      </c>
      <c r="L377" s="28" t="str">
        <f>IF(OR(A377=aux!$B$2,A377=aux!$B$3,A377=aux!$B$4),981*(B377/(2*PI()))^2*F377,"")</f>
        <v/>
      </c>
      <c r="M377" s="28" t="str">
        <f>IF(A377=aux!$B$5,B377/(2*PI())*J377,"")</f>
        <v/>
      </c>
      <c r="N377" s="28" t="str">
        <f>IF(A377=aux!$B$6,100*$F$5*$C$5,IF(A377=aux!$B$7,100*$C$5*($F$5-($F$5-1)*(B377-$J$6)/($J$7-$J$6)),IF(A377=aux!$B$8,100*$C$5,"")))</f>
        <v/>
      </c>
      <c r="O377" s="26" t="str">
        <f t="shared" si="27"/>
        <v/>
      </c>
      <c r="P377" s="26" t="str">
        <f t="shared" si="28"/>
        <v/>
      </c>
      <c r="Q377" s="26" t="str">
        <f t="shared" si="29"/>
        <v/>
      </c>
    </row>
    <row r="378" spans="1:17" x14ac:dyDescent="0.25">
      <c r="A378" s="1" t="str">
        <f>IF(B378="","",IF(B378&lt;$J$2,aux!$B$2,IF(B378&lt;$J$3,aux!$B$3,IF(B378&lt;$J$4,aux!$B$4,IF(B378&lt;$J$5,aux!$B$5,IF(B378&lt;$J$6,aux!$B$6,IF(B378&lt;$J$7,aux!$B$7,aux!$B$8)))))))</f>
        <v/>
      </c>
      <c r="D378" s="2" t="str">
        <f t="shared" si="25"/>
        <v/>
      </c>
      <c r="E378" s="2" t="str">
        <f t="shared" si="26"/>
        <v/>
      </c>
      <c r="F378" s="28" t="str">
        <f>IF(A378=aux!$B$2,$C$3/9.81,IF(A378=aux!$B$3,$C$3*(1+($F$3-1)*(B378-$J$2)/($J$3-$J$2))/9.81,IF(A378=aux!$B$4,$F$3*$C$3/9.81,"")))</f>
        <v/>
      </c>
      <c r="G378" s="28" t="str">
        <f>IF(A378=aux!$B$5,2*PI()/(981*B378)*J378,"")</f>
        <v/>
      </c>
      <c r="H378" s="28" t="str">
        <f>IF(OR(A378=aux!$B$6,A378=aux!$B$7,A378=aux!$B$8),(2*PI()/B378)^2/981*N378,"")</f>
        <v/>
      </c>
      <c r="I378" s="28" t="str">
        <f>IF(OR(A378=aux!$B$2,A378=aux!$B$3,A378=aux!$B$4),981*B378/(2*PI())*F378,"")</f>
        <v/>
      </c>
      <c r="J378" s="28" t="str">
        <f>IF(A378=aux!$B$5,100*$F$4*$C$4,"")</f>
        <v/>
      </c>
      <c r="K378" s="28" t="str">
        <f>IF(OR(A378=aux!$B$6,A378=aux!$B$7,A378=aux!$B$8),(2*PI()/B378)*N378,"")</f>
        <v/>
      </c>
      <c r="L378" s="28" t="str">
        <f>IF(OR(A378=aux!$B$2,A378=aux!$B$3,A378=aux!$B$4),981*(B378/(2*PI()))^2*F378,"")</f>
        <v/>
      </c>
      <c r="M378" s="28" t="str">
        <f>IF(A378=aux!$B$5,B378/(2*PI())*J378,"")</f>
        <v/>
      </c>
      <c r="N378" s="28" t="str">
        <f>IF(A378=aux!$B$6,100*$F$5*$C$5,IF(A378=aux!$B$7,100*$C$5*($F$5-($F$5-1)*(B378-$J$6)/($J$7-$J$6)),IF(A378=aux!$B$8,100*$C$5,"")))</f>
        <v/>
      </c>
      <c r="O378" s="26" t="str">
        <f t="shared" si="27"/>
        <v/>
      </c>
      <c r="P378" s="26" t="str">
        <f t="shared" si="28"/>
        <v/>
      </c>
      <c r="Q378" s="26" t="str">
        <f t="shared" si="29"/>
        <v/>
      </c>
    </row>
    <row r="379" spans="1:17" x14ac:dyDescent="0.25">
      <c r="A379" s="1" t="str">
        <f>IF(B379="","",IF(B379&lt;$J$2,aux!$B$2,IF(B379&lt;$J$3,aux!$B$3,IF(B379&lt;$J$4,aux!$B$4,IF(B379&lt;$J$5,aux!$B$5,IF(B379&lt;$J$6,aux!$B$6,IF(B379&lt;$J$7,aux!$B$7,aux!$B$8)))))))</f>
        <v/>
      </c>
      <c r="D379" s="2" t="str">
        <f t="shared" si="25"/>
        <v/>
      </c>
      <c r="E379" s="2" t="str">
        <f t="shared" si="26"/>
        <v/>
      </c>
      <c r="F379" s="28" t="str">
        <f>IF(A379=aux!$B$2,$C$3/9.81,IF(A379=aux!$B$3,$C$3*(1+($F$3-1)*(B379-$J$2)/($J$3-$J$2))/9.81,IF(A379=aux!$B$4,$F$3*$C$3/9.81,"")))</f>
        <v/>
      </c>
      <c r="G379" s="28" t="str">
        <f>IF(A379=aux!$B$5,2*PI()/(981*B379)*J379,"")</f>
        <v/>
      </c>
      <c r="H379" s="28" t="str">
        <f>IF(OR(A379=aux!$B$6,A379=aux!$B$7,A379=aux!$B$8),(2*PI()/B379)^2/981*N379,"")</f>
        <v/>
      </c>
      <c r="I379" s="28" t="str">
        <f>IF(OR(A379=aux!$B$2,A379=aux!$B$3,A379=aux!$B$4),981*B379/(2*PI())*F379,"")</f>
        <v/>
      </c>
      <c r="J379" s="28" t="str">
        <f>IF(A379=aux!$B$5,100*$F$4*$C$4,"")</f>
        <v/>
      </c>
      <c r="K379" s="28" t="str">
        <f>IF(OR(A379=aux!$B$6,A379=aux!$B$7,A379=aux!$B$8),(2*PI()/B379)*N379,"")</f>
        <v/>
      </c>
      <c r="L379" s="28" t="str">
        <f>IF(OR(A379=aux!$B$2,A379=aux!$B$3,A379=aux!$B$4),981*(B379/(2*PI()))^2*F379,"")</f>
        <v/>
      </c>
      <c r="M379" s="28" t="str">
        <f>IF(A379=aux!$B$5,B379/(2*PI())*J379,"")</f>
        <v/>
      </c>
      <c r="N379" s="28" t="str">
        <f>IF(A379=aux!$B$6,100*$F$5*$C$5,IF(A379=aux!$B$7,100*$C$5*($F$5-($F$5-1)*(B379-$J$6)/($J$7-$J$6)),IF(A379=aux!$B$8,100*$C$5,"")))</f>
        <v/>
      </c>
      <c r="O379" s="26" t="str">
        <f t="shared" si="27"/>
        <v/>
      </c>
      <c r="P379" s="26" t="str">
        <f t="shared" si="28"/>
        <v/>
      </c>
      <c r="Q379" s="26" t="str">
        <f t="shared" si="29"/>
        <v/>
      </c>
    </row>
    <row r="380" spans="1:17" x14ac:dyDescent="0.25">
      <c r="A380" s="1" t="str">
        <f>IF(B380="","",IF(B380&lt;$J$2,aux!$B$2,IF(B380&lt;$J$3,aux!$B$3,IF(B380&lt;$J$4,aux!$B$4,IF(B380&lt;$J$5,aux!$B$5,IF(B380&lt;$J$6,aux!$B$6,IF(B380&lt;$J$7,aux!$B$7,aux!$B$8)))))))</f>
        <v/>
      </c>
      <c r="D380" s="2" t="str">
        <f t="shared" si="25"/>
        <v/>
      </c>
      <c r="E380" s="2" t="str">
        <f t="shared" si="26"/>
        <v/>
      </c>
      <c r="F380" s="28" t="str">
        <f>IF(A380=aux!$B$2,$C$3/9.81,IF(A380=aux!$B$3,$C$3*(1+($F$3-1)*(B380-$J$2)/($J$3-$J$2))/9.81,IF(A380=aux!$B$4,$F$3*$C$3/9.81,"")))</f>
        <v/>
      </c>
      <c r="G380" s="28" t="str">
        <f>IF(A380=aux!$B$5,2*PI()/(981*B380)*J380,"")</f>
        <v/>
      </c>
      <c r="H380" s="28" t="str">
        <f>IF(OR(A380=aux!$B$6,A380=aux!$B$7,A380=aux!$B$8),(2*PI()/B380)^2/981*N380,"")</f>
        <v/>
      </c>
      <c r="I380" s="28" t="str">
        <f>IF(OR(A380=aux!$B$2,A380=aux!$B$3,A380=aux!$B$4),981*B380/(2*PI())*F380,"")</f>
        <v/>
      </c>
      <c r="J380" s="28" t="str">
        <f>IF(A380=aux!$B$5,100*$F$4*$C$4,"")</f>
        <v/>
      </c>
      <c r="K380" s="28" t="str">
        <f>IF(OR(A380=aux!$B$6,A380=aux!$B$7,A380=aux!$B$8),(2*PI()/B380)*N380,"")</f>
        <v/>
      </c>
      <c r="L380" s="28" t="str">
        <f>IF(OR(A380=aux!$B$2,A380=aux!$B$3,A380=aux!$B$4),981*(B380/(2*PI()))^2*F380,"")</f>
        <v/>
      </c>
      <c r="M380" s="28" t="str">
        <f>IF(A380=aux!$B$5,B380/(2*PI())*J380,"")</f>
        <v/>
      </c>
      <c r="N380" s="28" t="str">
        <f>IF(A380=aux!$B$6,100*$F$5*$C$5,IF(A380=aux!$B$7,100*$C$5*($F$5-($F$5-1)*(B380-$J$6)/($J$7-$J$6)),IF(A380=aux!$B$8,100*$C$5,"")))</f>
        <v/>
      </c>
      <c r="O380" s="26" t="str">
        <f t="shared" si="27"/>
        <v/>
      </c>
      <c r="P380" s="26" t="str">
        <f t="shared" si="28"/>
        <v/>
      </c>
      <c r="Q380" s="26" t="str">
        <f t="shared" si="29"/>
        <v/>
      </c>
    </row>
    <row r="381" spans="1:17" x14ac:dyDescent="0.25">
      <c r="A381" s="1" t="str">
        <f>IF(B381="","",IF(B381&lt;$J$2,aux!$B$2,IF(B381&lt;$J$3,aux!$B$3,IF(B381&lt;$J$4,aux!$B$4,IF(B381&lt;$J$5,aux!$B$5,IF(B381&lt;$J$6,aux!$B$6,IF(B381&lt;$J$7,aux!$B$7,aux!$B$8)))))))</f>
        <v/>
      </c>
      <c r="D381" s="2" t="str">
        <f t="shared" si="25"/>
        <v/>
      </c>
      <c r="E381" s="2" t="str">
        <f t="shared" si="26"/>
        <v/>
      </c>
      <c r="F381" s="28" t="str">
        <f>IF(A381=aux!$B$2,$C$3/9.81,IF(A381=aux!$B$3,$C$3*(1+($F$3-1)*(B381-$J$2)/($J$3-$J$2))/9.81,IF(A381=aux!$B$4,$F$3*$C$3/9.81,"")))</f>
        <v/>
      </c>
      <c r="G381" s="28" t="str">
        <f>IF(A381=aux!$B$5,2*PI()/(981*B381)*J381,"")</f>
        <v/>
      </c>
      <c r="H381" s="28" t="str">
        <f>IF(OR(A381=aux!$B$6,A381=aux!$B$7,A381=aux!$B$8),(2*PI()/B381)^2/981*N381,"")</f>
        <v/>
      </c>
      <c r="I381" s="28" t="str">
        <f>IF(OR(A381=aux!$B$2,A381=aux!$B$3,A381=aux!$B$4),981*B381/(2*PI())*F381,"")</f>
        <v/>
      </c>
      <c r="J381" s="28" t="str">
        <f>IF(A381=aux!$B$5,100*$F$4*$C$4,"")</f>
        <v/>
      </c>
      <c r="K381" s="28" t="str">
        <f>IF(OR(A381=aux!$B$6,A381=aux!$B$7,A381=aux!$B$8),(2*PI()/B381)*N381,"")</f>
        <v/>
      </c>
      <c r="L381" s="28" t="str">
        <f>IF(OR(A381=aux!$B$2,A381=aux!$B$3,A381=aux!$B$4),981*(B381/(2*PI()))^2*F381,"")</f>
        <v/>
      </c>
      <c r="M381" s="28" t="str">
        <f>IF(A381=aux!$B$5,B381/(2*PI())*J381,"")</f>
        <v/>
      </c>
      <c r="N381" s="28" t="str">
        <f>IF(A381=aux!$B$6,100*$F$5*$C$5,IF(A381=aux!$B$7,100*$C$5*($F$5-($F$5-1)*(B381-$J$6)/($J$7-$J$6)),IF(A381=aux!$B$8,100*$C$5,"")))</f>
        <v/>
      </c>
      <c r="O381" s="26" t="str">
        <f t="shared" si="27"/>
        <v/>
      </c>
      <c r="P381" s="26" t="str">
        <f t="shared" si="28"/>
        <v/>
      </c>
      <c r="Q381" s="26" t="str">
        <f t="shared" si="29"/>
        <v/>
      </c>
    </row>
    <row r="382" spans="1:17" x14ac:dyDescent="0.25">
      <c r="A382" s="1" t="str">
        <f>IF(B382="","",IF(B382&lt;$J$2,aux!$B$2,IF(B382&lt;$J$3,aux!$B$3,IF(B382&lt;$J$4,aux!$B$4,IF(B382&lt;$J$5,aux!$B$5,IF(B382&lt;$J$6,aux!$B$6,IF(B382&lt;$J$7,aux!$B$7,aux!$B$8)))))))</f>
        <v/>
      </c>
      <c r="D382" s="2" t="str">
        <f t="shared" si="25"/>
        <v/>
      </c>
      <c r="E382" s="2" t="str">
        <f t="shared" si="26"/>
        <v/>
      </c>
      <c r="F382" s="28" t="str">
        <f>IF(A382=aux!$B$2,$C$3/9.81,IF(A382=aux!$B$3,$C$3*(1+($F$3-1)*(B382-$J$2)/($J$3-$J$2))/9.81,IF(A382=aux!$B$4,$F$3*$C$3/9.81,"")))</f>
        <v/>
      </c>
      <c r="G382" s="28" t="str">
        <f>IF(A382=aux!$B$5,2*PI()/(981*B382)*J382,"")</f>
        <v/>
      </c>
      <c r="H382" s="28" t="str">
        <f>IF(OR(A382=aux!$B$6,A382=aux!$B$7,A382=aux!$B$8),(2*PI()/B382)^2/981*N382,"")</f>
        <v/>
      </c>
      <c r="I382" s="28" t="str">
        <f>IF(OR(A382=aux!$B$2,A382=aux!$B$3,A382=aux!$B$4),981*B382/(2*PI())*F382,"")</f>
        <v/>
      </c>
      <c r="J382" s="28" t="str">
        <f>IF(A382=aux!$B$5,100*$F$4*$C$4,"")</f>
        <v/>
      </c>
      <c r="K382" s="28" t="str">
        <f>IF(OR(A382=aux!$B$6,A382=aux!$B$7,A382=aux!$B$8),(2*PI()/B382)*N382,"")</f>
        <v/>
      </c>
      <c r="L382" s="28" t="str">
        <f>IF(OR(A382=aux!$B$2,A382=aux!$B$3,A382=aux!$B$4),981*(B382/(2*PI()))^2*F382,"")</f>
        <v/>
      </c>
      <c r="M382" s="28" t="str">
        <f>IF(A382=aux!$B$5,B382/(2*PI())*J382,"")</f>
        <v/>
      </c>
      <c r="N382" s="28" t="str">
        <f>IF(A382=aux!$B$6,100*$F$5*$C$5,IF(A382=aux!$B$7,100*$C$5*($F$5-($F$5-1)*(B382-$J$6)/($J$7-$J$6)),IF(A382=aux!$B$8,100*$C$5,"")))</f>
        <v/>
      </c>
      <c r="O382" s="26" t="str">
        <f t="shared" si="27"/>
        <v/>
      </c>
      <c r="P382" s="26" t="str">
        <f t="shared" si="28"/>
        <v/>
      </c>
      <c r="Q382" s="26" t="str">
        <f t="shared" si="29"/>
        <v/>
      </c>
    </row>
    <row r="383" spans="1:17" x14ac:dyDescent="0.25">
      <c r="A383" s="1" t="str">
        <f>IF(B383="","",IF(B383&lt;$J$2,aux!$B$2,IF(B383&lt;$J$3,aux!$B$3,IF(B383&lt;$J$4,aux!$B$4,IF(B383&lt;$J$5,aux!$B$5,IF(B383&lt;$J$6,aux!$B$6,IF(B383&lt;$J$7,aux!$B$7,aux!$B$8)))))))</f>
        <v/>
      </c>
      <c r="D383" s="2" t="str">
        <f t="shared" si="25"/>
        <v/>
      </c>
      <c r="E383" s="2" t="str">
        <f t="shared" si="26"/>
        <v/>
      </c>
      <c r="F383" s="28" t="str">
        <f>IF(A383=aux!$B$2,$C$3/9.81,IF(A383=aux!$B$3,$C$3*(1+($F$3-1)*(B383-$J$2)/($J$3-$J$2))/9.81,IF(A383=aux!$B$4,$F$3*$C$3/9.81,"")))</f>
        <v/>
      </c>
      <c r="G383" s="28" t="str">
        <f>IF(A383=aux!$B$5,2*PI()/(981*B383)*J383,"")</f>
        <v/>
      </c>
      <c r="H383" s="28" t="str">
        <f>IF(OR(A383=aux!$B$6,A383=aux!$B$7,A383=aux!$B$8),(2*PI()/B383)^2/981*N383,"")</f>
        <v/>
      </c>
      <c r="I383" s="28" t="str">
        <f>IF(OR(A383=aux!$B$2,A383=aux!$B$3,A383=aux!$B$4),981*B383/(2*PI())*F383,"")</f>
        <v/>
      </c>
      <c r="J383" s="28" t="str">
        <f>IF(A383=aux!$B$5,100*$F$4*$C$4,"")</f>
        <v/>
      </c>
      <c r="K383" s="28" t="str">
        <f>IF(OR(A383=aux!$B$6,A383=aux!$B$7,A383=aux!$B$8),(2*PI()/B383)*N383,"")</f>
        <v/>
      </c>
      <c r="L383" s="28" t="str">
        <f>IF(OR(A383=aux!$B$2,A383=aux!$B$3,A383=aux!$B$4),981*(B383/(2*PI()))^2*F383,"")</f>
        <v/>
      </c>
      <c r="M383" s="28" t="str">
        <f>IF(A383=aux!$B$5,B383/(2*PI())*J383,"")</f>
        <v/>
      </c>
      <c r="N383" s="28" t="str">
        <f>IF(A383=aux!$B$6,100*$F$5*$C$5,IF(A383=aux!$B$7,100*$C$5*($F$5-($F$5-1)*(B383-$J$6)/($J$7-$J$6)),IF(A383=aux!$B$8,100*$C$5,"")))</f>
        <v/>
      </c>
      <c r="O383" s="26" t="str">
        <f t="shared" si="27"/>
        <v/>
      </c>
      <c r="P383" s="26" t="str">
        <f t="shared" si="28"/>
        <v/>
      </c>
      <c r="Q383" s="26" t="str">
        <f t="shared" si="29"/>
        <v/>
      </c>
    </row>
    <row r="384" spans="1:17" x14ac:dyDescent="0.25">
      <c r="A384" s="1" t="str">
        <f>IF(B384="","",IF(B384&lt;$J$2,aux!$B$2,IF(B384&lt;$J$3,aux!$B$3,IF(B384&lt;$J$4,aux!$B$4,IF(B384&lt;$J$5,aux!$B$5,IF(B384&lt;$J$6,aux!$B$6,IF(B384&lt;$J$7,aux!$B$7,aux!$B$8)))))))</f>
        <v/>
      </c>
      <c r="D384" s="2" t="str">
        <f t="shared" si="25"/>
        <v/>
      </c>
      <c r="E384" s="2" t="str">
        <f t="shared" si="26"/>
        <v/>
      </c>
      <c r="F384" s="28" t="str">
        <f>IF(A384=aux!$B$2,$C$3/9.81,IF(A384=aux!$B$3,$C$3*(1+($F$3-1)*(B384-$J$2)/($J$3-$J$2))/9.81,IF(A384=aux!$B$4,$F$3*$C$3/9.81,"")))</f>
        <v/>
      </c>
      <c r="G384" s="28" t="str">
        <f>IF(A384=aux!$B$5,2*PI()/(981*B384)*J384,"")</f>
        <v/>
      </c>
      <c r="H384" s="28" t="str">
        <f>IF(OR(A384=aux!$B$6,A384=aux!$B$7,A384=aux!$B$8),(2*PI()/B384)^2/981*N384,"")</f>
        <v/>
      </c>
      <c r="I384" s="28" t="str">
        <f>IF(OR(A384=aux!$B$2,A384=aux!$B$3,A384=aux!$B$4),981*B384/(2*PI())*F384,"")</f>
        <v/>
      </c>
      <c r="J384" s="28" t="str">
        <f>IF(A384=aux!$B$5,100*$F$4*$C$4,"")</f>
        <v/>
      </c>
      <c r="K384" s="28" t="str">
        <f>IF(OR(A384=aux!$B$6,A384=aux!$B$7,A384=aux!$B$8),(2*PI()/B384)*N384,"")</f>
        <v/>
      </c>
      <c r="L384" s="28" t="str">
        <f>IF(OR(A384=aux!$B$2,A384=aux!$B$3,A384=aux!$B$4),981*(B384/(2*PI()))^2*F384,"")</f>
        <v/>
      </c>
      <c r="M384" s="28" t="str">
        <f>IF(A384=aux!$B$5,B384/(2*PI())*J384,"")</f>
        <v/>
      </c>
      <c r="N384" s="28" t="str">
        <f>IF(A384=aux!$B$6,100*$F$5*$C$5,IF(A384=aux!$B$7,100*$C$5*($F$5-($F$5-1)*(B384-$J$6)/($J$7-$J$6)),IF(A384=aux!$B$8,100*$C$5,"")))</f>
        <v/>
      </c>
      <c r="O384" s="26" t="str">
        <f t="shared" si="27"/>
        <v/>
      </c>
      <c r="P384" s="26" t="str">
        <f t="shared" si="28"/>
        <v/>
      </c>
      <c r="Q384" s="26" t="str">
        <f t="shared" si="29"/>
        <v/>
      </c>
    </row>
    <row r="385" spans="1:17" x14ac:dyDescent="0.25">
      <c r="A385" s="1" t="str">
        <f>IF(B385="","",IF(B385&lt;$J$2,aux!$B$2,IF(B385&lt;$J$3,aux!$B$3,IF(B385&lt;$J$4,aux!$B$4,IF(B385&lt;$J$5,aux!$B$5,IF(B385&lt;$J$6,aux!$B$6,IF(B385&lt;$J$7,aux!$B$7,aux!$B$8)))))))</f>
        <v/>
      </c>
      <c r="D385" s="2" t="str">
        <f t="shared" si="25"/>
        <v/>
      </c>
      <c r="E385" s="2" t="str">
        <f t="shared" si="26"/>
        <v/>
      </c>
      <c r="F385" s="28" t="str">
        <f>IF(A385=aux!$B$2,$C$3/9.81,IF(A385=aux!$B$3,$C$3*(1+($F$3-1)*(B385-$J$2)/($J$3-$J$2))/9.81,IF(A385=aux!$B$4,$F$3*$C$3/9.81,"")))</f>
        <v/>
      </c>
      <c r="G385" s="28" t="str">
        <f>IF(A385=aux!$B$5,2*PI()/(981*B385)*J385,"")</f>
        <v/>
      </c>
      <c r="H385" s="28" t="str">
        <f>IF(OR(A385=aux!$B$6,A385=aux!$B$7,A385=aux!$B$8),(2*PI()/B385)^2/981*N385,"")</f>
        <v/>
      </c>
      <c r="I385" s="28" t="str">
        <f>IF(OR(A385=aux!$B$2,A385=aux!$B$3,A385=aux!$B$4),981*B385/(2*PI())*F385,"")</f>
        <v/>
      </c>
      <c r="J385" s="28" t="str">
        <f>IF(A385=aux!$B$5,100*$F$4*$C$4,"")</f>
        <v/>
      </c>
      <c r="K385" s="28" t="str">
        <f>IF(OR(A385=aux!$B$6,A385=aux!$B$7,A385=aux!$B$8),(2*PI()/B385)*N385,"")</f>
        <v/>
      </c>
      <c r="L385" s="28" t="str">
        <f>IF(OR(A385=aux!$B$2,A385=aux!$B$3,A385=aux!$B$4),981*(B385/(2*PI()))^2*F385,"")</f>
        <v/>
      </c>
      <c r="M385" s="28" t="str">
        <f>IF(A385=aux!$B$5,B385/(2*PI())*J385,"")</f>
        <v/>
      </c>
      <c r="N385" s="28" t="str">
        <f>IF(A385=aux!$B$6,100*$F$5*$C$5,IF(A385=aux!$B$7,100*$C$5*($F$5-($F$5-1)*(B385-$J$6)/($J$7-$J$6)),IF(A385=aux!$B$8,100*$C$5,"")))</f>
        <v/>
      </c>
      <c r="O385" s="26" t="str">
        <f t="shared" si="27"/>
        <v/>
      </c>
      <c r="P385" s="26" t="str">
        <f t="shared" si="28"/>
        <v/>
      </c>
      <c r="Q385" s="26" t="str">
        <f t="shared" si="29"/>
        <v/>
      </c>
    </row>
    <row r="386" spans="1:17" x14ac:dyDescent="0.25">
      <c r="A386" s="1" t="str">
        <f>IF(B386="","",IF(B386&lt;$J$2,aux!$B$2,IF(B386&lt;$J$3,aux!$B$3,IF(B386&lt;$J$4,aux!$B$4,IF(B386&lt;$J$5,aux!$B$5,IF(B386&lt;$J$6,aux!$B$6,IF(B386&lt;$J$7,aux!$B$7,aux!$B$8)))))))</f>
        <v/>
      </c>
      <c r="D386" s="2" t="str">
        <f t="shared" si="25"/>
        <v/>
      </c>
      <c r="E386" s="2" t="str">
        <f t="shared" si="26"/>
        <v/>
      </c>
      <c r="F386" s="28" t="str">
        <f>IF(A386=aux!$B$2,$C$3/9.81,IF(A386=aux!$B$3,$C$3*(1+($F$3-1)*(B386-$J$2)/($J$3-$J$2))/9.81,IF(A386=aux!$B$4,$F$3*$C$3/9.81,"")))</f>
        <v/>
      </c>
      <c r="G386" s="28" t="str">
        <f>IF(A386=aux!$B$5,2*PI()/(981*B386)*J386,"")</f>
        <v/>
      </c>
      <c r="H386" s="28" t="str">
        <f>IF(OR(A386=aux!$B$6,A386=aux!$B$7,A386=aux!$B$8),(2*PI()/B386)^2/981*N386,"")</f>
        <v/>
      </c>
      <c r="I386" s="28" t="str">
        <f>IF(OR(A386=aux!$B$2,A386=aux!$B$3,A386=aux!$B$4),981*B386/(2*PI())*F386,"")</f>
        <v/>
      </c>
      <c r="J386" s="28" t="str">
        <f>IF(A386=aux!$B$5,100*$F$4*$C$4,"")</f>
        <v/>
      </c>
      <c r="K386" s="28" t="str">
        <f>IF(OR(A386=aux!$B$6,A386=aux!$B$7,A386=aux!$B$8),(2*PI()/B386)*N386,"")</f>
        <v/>
      </c>
      <c r="L386" s="28" t="str">
        <f>IF(OR(A386=aux!$B$2,A386=aux!$B$3,A386=aux!$B$4),981*(B386/(2*PI()))^2*F386,"")</f>
        <v/>
      </c>
      <c r="M386" s="28" t="str">
        <f>IF(A386=aux!$B$5,B386/(2*PI())*J386,"")</f>
        <v/>
      </c>
      <c r="N386" s="28" t="str">
        <f>IF(A386=aux!$B$6,100*$F$5*$C$5,IF(A386=aux!$B$7,100*$C$5*($F$5-($F$5-1)*(B386-$J$6)/($J$7-$J$6)),IF(A386=aux!$B$8,100*$C$5,"")))</f>
        <v/>
      </c>
      <c r="O386" s="26" t="str">
        <f t="shared" si="27"/>
        <v/>
      </c>
      <c r="P386" s="26" t="str">
        <f t="shared" si="28"/>
        <v/>
      </c>
      <c r="Q386" s="26" t="str">
        <f t="shared" si="29"/>
        <v/>
      </c>
    </row>
    <row r="387" spans="1:17" x14ac:dyDescent="0.25">
      <c r="A387" s="1" t="str">
        <f>IF(B387="","",IF(B387&lt;$J$2,aux!$B$2,IF(B387&lt;$J$3,aux!$B$3,IF(B387&lt;$J$4,aux!$B$4,IF(B387&lt;$J$5,aux!$B$5,IF(B387&lt;$J$6,aux!$B$6,IF(B387&lt;$J$7,aux!$B$7,aux!$B$8)))))))</f>
        <v/>
      </c>
      <c r="D387" s="2" t="str">
        <f t="shared" si="25"/>
        <v/>
      </c>
      <c r="E387" s="2" t="str">
        <f t="shared" si="26"/>
        <v/>
      </c>
      <c r="F387" s="28" t="str">
        <f>IF(A387=aux!$B$2,$C$3/9.81,IF(A387=aux!$B$3,$C$3*(1+($F$3-1)*(B387-$J$2)/($J$3-$J$2))/9.81,IF(A387=aux!$B$4,$F$3*$C$3/9.81,"")))</f>
        <v/>
      </c>
      <c r="G387" s="28" t="str">
        <f>IF(A387=aux!$B$5,2*PI()/(981*B387)*J387,"")</f>
        <v/>
      </c>
      <c r="H387" s="28" t="str">
        <f>IF(OR(A387=aux!$B$6,A387=aux!$B$7,A387=aux!$B$8),(2*PI()/B387)^2/981*N387,"")</f>
        <v/>
      </c>
      <c r="I387" s="28" t="str">
        <f>IF(OR(A387=aux!$B$2,A387=aux!$B$3,A387=aux!$B$4),981*B387/(2*PI())*F387,"")</f>
        <v/>
      </c>
      <c r="J387" s="28" t="str">
        <f>IF(A387=aux!$B$5,100*$F$4*$C$4,"")</f>
        <v/>
      </c>
      <c r="K387" s="28" t="str">
        <f>IF(OR(A387=aux!$B$6,A387=aux!$B$7,A387=aux!$B$8),(2*PI()/B387)*N387,"")</f>
        <v/>
      </c>
      <c r="L387" s="28" t="str">
        <f>IF(OR(A387=aux!$B$2,A387=aux!$B$3,A387=aux!$B$4),981*(B387/(2*PI()))^2*F387,"")</f>
        <v/>
      </c>
      <c r="M387" s="28" t="str">
        <f>IF(A387=aux!$B$5,B387/(2*PI())*J387,"")</f>
        <v/>
      </c>
      <c r="N387" s="28" t="str">
        <f>IF(A387=aux!$B$6,100*$F$5*$C$5,IF(A387=aux!$B$7,100*$C$5*($F$5-($F$5-1)*(B387-$J$6)/($J$7-$J$6)),IF(A387=aux!$B$8,100*$C$5,"")))</f>
        <v/>
      </c>
      <c r="O387" s="26" t="str">
        <f t="shared" si="27"/>
        <v/>
      </c>
      <c r="P387" s="26" t="str">
        <f t="shared" si="28"/>
        <v/>
      </c>
      <c r="Q387" s="26" t="str">
        <f t="shared" si="29"/>
        <v/>
      </c>
    </row>
    <row r="388" spans="1:17" x14ac:dyDescent="0.25">
      <c r="A388" s="1" t="str">
        <f>IF(B388="","",IF(B388&lt;$J$2,aux!$B$2,IF(B388&lt;$J$3,aux!$B$3,IF(B388&lt;$J$4,aux!$B$4,IF(B388&lt;$J$5,aux!$B$5,IF(B388&lt;$J$6,aux!$B$6,IF(B388&lt;$J$7,aux!$B$7,aux!$B$8)))))))</f>
        <v/>
      </c>
      <c r="D388" s="2" t="str">
        <f t="shared" si="25"/>
        <v/>
      </c>
      <c r="E388" s="2" t="str">
        <f t="shared" si="26"/>
        <v/>
      </c>
      <c r="F388" s="28" t="str">
        <f>IF(A388=aux!$B$2,$C$3/9.81,IF(A388=aux!$B$3,$C$3*(1+($F$3-1)*(B388-$J$2)/($J$3-$J$2))/9.81,IF(A388=aux!$B$4,$F$3*$C$3/9.81,"")))</f>
        <v/>
      </c>
      <c r="G388" s="28" t="str">
        <f>IF(A388=aux!$B$5,2*PI()/(981*B388)*J388,"")</f>
        <v/>
      </c>
      <c r="H388" s="28" t="str">
        <f>IF(OR(A388=aux!$B$6,A388=aux!$B$7,A388=aux!$B$8),(2*PI()/B388)^2/981*N388,"")</f>
        <v/>
      </c>
      <c r="I388" s="28" t="str">
        <f>IF(OR(A388=aux!$B$2,A388=aux!$B$3,A388=aux!$B$4),981*B388/(2*PI())*F388,"")</f>
        <v/>
      </c>
      <c r="J388" s="28" t="str">
        <f>IF(A388=aux!$B$5,100*$F$4*$C$4,"")</f>
        <v/>
      </c>
      <c r="K388" s="28" t="str">
        <f>IF(OR(A388=aux!$B$6,A388=aux!$B$7,A388=aux!$B$8),(2*PI()/B388)*N388,"")</f>
        <v/>
      </c>
      <c r="L388" s="28" t="str">
        <f>IF(OR(A388=aux!$B$2,A388=aux!$B$3,A388=aux!$B$4),981*(B388/(2*PI()))^2*F388,"")</f>
        <v/>
      </c>
      <c r="M388" s="28" t="str">
        <f>IF(A388=aux!$B$5,B388/(2*PI())*J388,"")</f>
        <v/>
      </c>
      <c r="N388" s="28" t="str">
        <f>IF(A388=aux!$B$6,100*$F$5*$C$5,IF(A388=aux!$B$7,100*$C$5*($F$5-($F$5-1)*(B388-$J$6)/($J$7-$J$6)),IF(A388=aux!$B$8,100*$C$5,"")))</f>
        <v/>
      </c>
      <c r="O388" s="26" t="str">
        <f t="shared" si="27"/>
        <v/>
      </c>
      <c r="P388" s="26" t="str">
        <f t="shared" si="28"/>
        <v/>
      </c>
      <c r="Q388" s="26" t="str">
        <f t="shared" si="29"/>
        <v/>
      </c>
    </row>
    <row r="389" spans="1:17" x14ac:dyDescent="0.25">
      <c r="A389" s="1" t="str">
        <f>IF(B389="","",IF(B389&lt;$J$2,aux!$B$2,IF(B389&lt;$J$3,aux!$B$3,IF(B389&lt;$J$4,aux!$B$4,IF(B389&lt;$J$5,aux!$B$5,IF(B389&lt;$J$6,aux!$B$6,IF(B389&lt;$J$7,aux!$B$7,aux!$B$8)))))))</f>
        <v/>
      </c>
      <c r="D389" s="2" t="str">
        <f t="shared" si="25"/>
        <v/>
      </c>
      <c r="E389" s="2" t="str">
        <f t="shared" si="26"/>
        <v/>
      </c>
      <c r="F389" s="28" t="str">
        <f>IF(A389=aux!$B$2,$C$3/9.81,IF(A389=aux!$B$3,$C$3*(1+($F$3-1)*(B389-$J$2)/($J$3-$J$2))/9.81,IF(A389=aux!$B$4,$F$3*$C$3/9.81,"")))</f>
        <v/>
      </c>
      <c r="G389" s="28" t="str">
        <f>IF(A389=aux!$B$5,2*PI()/(981*B389)*J389,"")</f>
        <v/>
      </c>
      <c r="H389" s="28" t="str">
        <f>IF(OR(A389=aux!$B$6,A389=aux!$B$7,A389=aux!$B$8),(2*PI()/B389)^2/981*N389,"")</f>
        <v/>
      </c>
      <c r="I389" s="28" t="str">
        <f>IF(OR(A389=aux!$B$2,A389=aux!$B$3,A389=aux!$B$4),981*B389/(2*PI())*F389,"")</f>
        <v/>
      </c>
      <c r="J389" s="28" t="str">
        <f>IF(A389=aux!$B$5,100*$F$4*$C$4,"")</f>
        <v/>
      </c>
      <c r="K389" s="28" t="str">
        <f>IF(OR(A389=aux!$B$6,A389=aux!$B$7,A389=aux!$B$8),(2*PI()/B389)*N389,"")</f>
        <v/>
      </c>
      <c r="L389" s="28" t="str">
        <f>IF(OR(A389=aux!$B$2,A389=aux!$B$3,A389=aux!$B$4),981*(B389/(2*PI()))^2*F389,"")</f>
        <v/>
      </c>
      <c r="M389" s="28" t="str">
        <f>IF(A389=aux!$B$5,B389/(2*PI())*J389,"")</f>
        <v/>
      </c>
      <c r="N389" s="28" t="str">
        <f>IF(A389=aux!$B$6,100*$F$5*$C$5,IF(A389=aux!$B$7,100*$C$5*($F$5-($F$5-1)*(B389-$J$6)/($J$7-$J$6)),IF(A389=aux!$B$8,100*$C$5,"")))</f>
        <v/>
      </c>
      <c r="O389" s="26" t="str">
        <f t="shared" si="27"/>
        <v/>
      </c>
      <c r="P389" s="26" t="str">
        <f t="shared" si="28"/>
        <v/>
      </c>
      <c r="Q389" s="26" t="str">
        <f t="shared" si="29"/>
        <v/>
      </c>
    </row>
    <row r="390" spans="1:17" x14ac:dyDescent="0.25">
      <c r="A390" s="1" t="str">
        <f>IF(B390="","",IF(B390&lt;$J$2,aux!$B$2,IF(B390&lt;$J$3,aux!$B$3,IF(B390&lt;$J$4,aux!$B$4,IF(B390&lt;$J$5,aux!$B$5,IF(B390&lt;$J$6,aux!$B$6,IF(B390&lt;$J$7,aux!$B$7,aux!$B$8)))))))</f>
        <v/>
      </c>
      <c r="D390" s="2" t="str">
        <f t="shared" si="25"/>
        <v/>
      </c>
      <c r="E390" s="2" t="str">
        <f t="shared" si="26"/>
        <v/>
      </c>
      <c r="F390" s="28" t="str">
        <f>IF(A390=aux!$B$2,$C$3/9.81,IF(A390=aux!$B$3,$C$3*(1+($F$3-1)*(B390-$J$2)/($J$3-$J$2))/9.81,IF(A390=aux!$B$4,$F$3*$C$3/9.81,"")))</f>
        <v/>
      </c>
      <c r="G390" s="28" t="str">
        <f>IF(A390=aux!$B$5,2*PI()/(981*B390)*J390,"")</f>
        <v/>
      </c>
      <c r="H390" s="28" t="str">
        <f>IF(OR(A390=aux!$B$6,A390=aux!$B$7,A390=aux!$B$8),(2*PI()/B390)^2/981*N390,"")</f>
        <v/>
      </c>
      <c r="I390" s="28" t="str">
        <f>IF(OR(A390=aux!$B$2,A390=aux!$B$3,A390=aux!$B$4),981*B390/(2*PI())*F390,"")</f>
        <v/>
      </c>
      <c r="J390" s="28" t="str">
        <f>IF(A390=aux!$B$5,100*$F$4*$C$4,"")</f>
        <v/>
      </c>
      <c r="K390" s="28" t="str">
        <f>IF(OR(A390=aux!$B$6,A390=aux!$B$7,A390=aux!$B$8),(2*PI()/B390)*N390,"")</f>
        <v/>
      </c>
      <c r="L390" s="28" t="str">
        <f>IF(OR(A390=aux!$B$2,A390=aux!$B$3,A390=aux!$B$4),981*(B390/(2*PI()))^2*F390,"")</f>
        <v/>
      </c>
      <c r="M390" s="28" t="str">
        <f>IF(A390=aux!$B$5,B390/(2*PI())*J390,"")</f>
        <v/>
      </c>
      <c r="N390" s="28" t="str">
        <f>IF(A390=aux!$B$6,100*$F$5*$C$5,IF(A390=aux!$B$7,100*$C$5*($F$5-($F$5-1)*(B390-$J$6)/($J$7-$J$6)),IF(A390=aux!$B$8,100*$C$5,"")))</f>
        <v/>
      </c>
      <c r="O390" s="26" t="str">
        <f t="shared" si="27"/>
        <v/>
      </c>
      <c r="P390" s="26" t="str">
        <f t="shared" si="28"/>
        <v/>
      </c>
      <c r="Q390" s="26" t="str">
        <f t="shared" si="29"/>
        <v/>
      </c>
    </row>
    <row r="391" spans="1:17" x14ac:dyDescent="0.25">
      <c r="A391" s="1" t="str">
        <f>IF(B391="","",IF(B391&lt;$J$2,aux!$B$2,IF(B391&lt;$J$3,aux!$B$3,IF(B391&lt;$J$4,aux!$B$4,IF(B391&lt;$J$5,aux!$B$5,IF(B391&lt;$J$6,aux!$B$6,IF(B391&lt;$J$7,aux!$B$7,aux!$B$8)))))))</f>
        <v/>
      </c>
      <c r="D391" s="2" t="str">
        <f t="shared" si="25"/>
        <v/>
      </c>
      <c r="E391" s="2" t="str">
        <f t="shared" si="26"/>
        <v/>
      </c>
      <c r="F391" s="28" t="str">
        <f>IF(A391=aux!$B$2,$C$3/9.81,IF(A391=aux!$B$3,$C$3*(1+($F$3-1)*(B391-$J$2)/($J$3-$J$2))/9.81,IF(A391=aux!$B$4,$F$3*$C$3/9.81,"")))</f>
        <v/>
      </c>
      <c r="G391" s="28" t="str">
        <f>IF(A391=aux!$B$5,2*PI()/(981*B391)*J391,"")</f>
        <v/>
      </c>
      <c r="H391" s="28" t="str">
        <f>IF(OR(A391=aux!$B$6,A391=aux!$B$7,A391=aux!$B$8),(2*PI()/B391)^2/981*N391,"")</f>
        <v/>
      </c>
      <c r="I391" s="28" t="str">
        <f>IF(OR(A391=aux!$B$2,A391=aux!$B$3,A391=aux!$B$4),981*B391/(2*PI())*F391,"")</f>
        <v/>
      </c>
      <c r="J391" s="28" t="str">
        <f>IF(A391=aux!$B$5,100*$F$4*$C$4,"")</f>
        <v/>
      </c>
      <c r="K391" s="28" t="str">
        <f>IF(OR(A391=aux!$B$6,A391=aux!$B$7,A391=aux!$B$8),(2*PI()/B391)*N391,"")</f>
        <v/>
      </c>
      <c r="L391" s="28" t="str">
        <f>IF(OR(A391=aux!$B$2,A391=aux!$B$3,A391=aux!$B$4),981*(B391/(2*PI()))^2*F391,"")</f>
        <v/>
      </c>
      <c r="M391" s="28" t="str">
        <f>IF(A391=aux!$B$5,B391/(2*PI())*J391,"")</f>
        <v/>
      </c>
      <c r="N391" s="28" t="str">
        <f>IF(A391=aux!$B$6,100*$F$5*$C$5,IF(A391=aux!$B$7,100*$C$5*($F$5-($F$5-1)*(B391-$J$6)/($J$7-$J$6)),IF(A391=aux!$B$8,100*$C$5,"")))</f>
        <v/>
      </c>
      <c r="O391" s="26" t="str">
        <f t="shared" si="27"/>
        <v/>
      </c>
      <c r="P391" s="26" t="str">
        <f t="shared" si="28"/>
        <v/>
      </c>
      <c r="Q391" s="26" t="str">
        <f t="shared" si="29"/>
        <v/>
      </c>
    </row>
    <row r="392" spans="1:17" x14ac:dyDescent="0.25">
      <c r="A392" s="1" t="str">
        <f>IF(B392="","",IF(B392&lt;$J$2,aux!$B$2,IF(B392&lt;$J$3,aux!$B$3,IF(B392&lt;$J$4,aux!$B$4,IF(B392&lt;$J$5,aux!$B$5,IF(B392&lt;$J$6,aux!$B$6,IF(B392&lt;$J$7,aux!$B$7,aux!$B$8)))))))</f>
        <v/>
      </c>
      <c r="D392" s="2" t="str">
        <f t="shared" si="25"/>
        <v/>
      </c>
      <c r="E392" s="2" t="str">
        <f t="shared" si="26"/>
        <v/>
      </c>
      <c r="F392" s="28" t="str">
        <f>IF(A392=aux!$B$2,$C$3/9.81,IF(A392=aux!$B$3,$C$3*(1+($F$3-1)*(B392-$J$2)/($J$3-$J$2))/9.81,IF(A392=aux!$B$4,$F$3*$C$3/9.81,"")))</f>
        <v/>
      </c>
      <c r="G392" s="28" t="str">
        <f>IF(A392=aux!$B$5,2*PI()/(981*B392)*J392,"")</f>
        <v/>
      </c>
      <c r="H392" s="28" t="str">
        <f>IF(OR(A392=aux!$B$6,A392=aux!$B$7,A392=aux!$B$8),(2*PI()/B392)^2/981*N392,"")</f>
        <v/>
      </c>
      <c r="I392" s="28" t="str">
        <f>IF(OR(A392=aux!$B$2,A392=aux!$B$3,A392=aux!$B$4),981*B392/(2*PI())*F392,"")</f>
        <v/>
      </c>
      <c r="J392" s="28" t="str">
        <f>IF(A392=aux!$B$5,100*$F$4*$C$4,"")</f>
        <v/>
      </c>
      <c r="K392" s="28" t="str">
        <f>IF(OR(A392=aux!$B$6,A392=aux!$B$7,A392=aux!$B$8),(2*PI()/B392)*N392,"")</f>
        <v/>
      </c>
      <c r="L392" s="28" t="str">
        <f>IF(OR(A392=aux!$B$2,A392=aux!$B$3,A392=aux!$B$4),981*(B392/(2*PI()))^2*F392,"")</f>
        <v/>
      </c>
      <c r="M392" s="28" t="str">
        <f>IF(A392=aux!$B$5,B392/(2*PI())*J392,"")</f>
        <v/>
      </c>
      <c r="N392" s="28" t="str">
        <f>IF(A392=aux!$B$6,100*$F$5*$C$5,IF(A392=aux!$B$7,100*$C$5*($F$5-($F$5-1)*(B392-$J$6)/($J$7-$J$6)),IF(A392=aux!$B$8,100*$C$5,"")))</f>
        <v/>
      </c>
      <c r="O392" s="26" t="str">
        <f t="shared" si="27"/>
        <v/>
      </c>
      <c r="P392" s="26" t="str">
        <f t="shared" si="28"/>
        <v/>
      </c>
      <c r="Q392" s="26" t="str">
        <f t="shared" si="29"/>
        <v/>
      </c>
    </row>
    <row r="393" spans="1:17" x14ac:dyDescent="0.25">
      <c r="A393" s="1" t="str">
        <f>IF(B393="","",IF(B393&lt;$J$2,aux!$B$2,IF(B393&lt;$J$3,aux!$B$3,IF(B393&lt;$J$4,aux!$B$4,IF(B393&lt;$J$5,aux!$B$5,IF(B393&lt;$J$6,aux!$B$6,IF(B393&lt;$J$7,aux!$B$7,aux!$B$8)))))))</f>
        <v/>
      </c>
      <c r="D393" s="2" t="str">
        <f t="shared" si="25"/>
        <v/>
      </c>
      <c r="E393" s="2" t="str">
        <f t="shared" si="26"/>
        <v/>
      </c>
      <c r="F393" s="28" t="str">
        <f>IF(A393=aux!$B$2,$C$3/9.81,IF(A393=aux!$B$3,$C$3*(1+($F$3-1)*(B393-$J$2)/($J$3-$J$2))/9.81,IF(A393=aux!$B$4,$F$3*$C$3/9.81,"")))</f>
        <v/>
      </c>
      <c r="G393" s="28" t="str">
        <f>IF(A393=aux!$B$5,2*PI()/(981*B393)*J393,"")</f>
        <v/>
      </c>
      <c r="H393" s="28" t="str">
        <f>IF(OR(A393=aux!$B$6,A393=aux!$B$7,A393=aux!$B$8),(2*PI()/B393)^2/981*N393,"")</f>
        <v/>
      </c>
      <c r="I393" s="28" t="str">
        <f>IF(OR(A393=aux!$B$2,A393=aux!$B$3,A393=aux!$B$4),981*B393/(2*PI())*F393,"")</f>
        <v/>
      </c>
      <c r="J393" s="28" t="str">
        <f>IF(A393=aux!$B$5,100*$F$4*$C$4,"")</f>
        <v/>
      </c>
      <c r="K393" s="28" t="str">
        <f>IF(OR(A393=aux!$B$6,A393=aux!$B$7,A393=aux!$B$8),(2*PI()/B393)*N393,"")</f>
        <v/>
      </c>
      <c r="L393" s="28" t="str">
        <f>IF(OR(A393=aux!$B$2,A393=aux!$B$3,A393=aux!$B$4),981*(B393/(2*PI()))^2*F393,"")</f>
        <v/>
      </c>
      <c r="M393" s="28" t="str">
        <f>IF(A393=aux!$B$5,B393/(2*PI())*J393,"")</f>
        <v/>
      </c>
      <c r="N393" s="28" t="str">
        <f>IF(A393=aux!$B$6,100*$F$5*$C$5,IF(A393=aux!$B$7,100*$C$5*($F$5-($F$5-1)*(B393-$J$6)/($J$7-$J$6)),IF(A393=aux!$B$8,100*$C$5,"")))</f>
        <v/>
      </c>
      <c r="O393" s="26" t="str">
        <f t="shared" si="27"/>
        <v/>
      </c>
      <c r="P393" s="26" t="str">
        <f t="shared" si="28"/>
        <v/>
      </c>
      <c r="Q393" s="26" t="str">
        <f t="shared" si="29"/>
        <v/>
      </c>
    </row>
    <row r="394" spans="1:17" x14ac:dyDescent="0.25">
      <c r="A394" s="1" t="str">
        <f>IF(B394="","",IF(B394&lt;$J$2,aux!$B$2,IF(B394&lt;$J$3,aux!$B$3,IF(B394&lt;$J$4,aux!$B$4,IF(B394&lt;$J$5,aux!$B$5,IF(B394&lt;$J$6,aux!$B$6,IF(B394&lt;$J$7,aux!$B$7,aux!$B$8)))))))</f>
        <v/>
      </c>
      <c r="D394" s="2" t="str">
        <f t="shared" si="25"/>
        <v/>
      </c>
      <c r="E394" s="2" t="str">
        <f t="shared" si="26"/>
        <v/>
      </c>
      <c r="F394" s="28" t="str">
        <f>IF(A394=aux!$B$2,$C$3/9.81,IF(A394=aux!$B$3,$C$3*(1+($F$3-1)*(B394-$J$2)/($J$3-$J$2))/9.81,IF(A394=aux!$B$4,$F$3*$C$3/9.81,"")))</f>
        <v/>
      </c>
      <c r="G394" s="28" t="str">
        <f>IF(A394=aux!$B$5,2*PI()/(981*B394)*J394,"")</f>
        <v/>
      </c>
      <c r="H394" s="28" t="str">
        <f>IF(OR(A394=aux!$B$6,A394=aux!$B$7,A394=aux!$B$8),(2*PI()/B394)^2/981*N394,"")</f>
        <v/>
      </c>
      <c r="I394" s="28" t="str">
        <f>IF(OR(A394=aux!$B$2,A394=aux!$B$3,A394=aux!$B$4),981*B394/(2*PI())*F394,"")</f>
        <v/>
      </c>
      <c r="J394" s="28" t="str">
        <f>IF(A394=aux!$B$5,100*$F$4*$C$4,"")</f>
        <v/>
      </c>
      <c r="K394" s="28" t="str">
        <f>IF(OR(A394=aux!$B$6,A394=aux!$B$7,A394=aux!$B$8),(2*PI()/B394)*N394,"")</f>
        <v/>
      </c>
      <c r="L394" s="28" t="str">
        <f>IF(OR(A394=aux!$B$2,A394=aux!$B$3,A394=aux!$B$4),981*(B394/(2*PI()))^2*F394,"")</f>
        <v/>
      </c>
      <c r="M394" s="28" t="str">
        <f>IF(A394=aux!$B$5,B394/(2*PI())*J394,"")</f>
        <v/>
      </c>
      <c r="N394" s="28" t="str">
        <f>IF(A394=aux!$B$6,100*$F$5*$C$5,IF(A394=aux!$B$7,100*$C$5*($F$5-($F$5-1)*(B394-$J$6)/($J$7-$J$6)),IF(A394=aux!$B$8,100*$C$5,"")))</f>
        <v/>
      </c>
      <c r="O394" s="26" t="str">
        <f t="shared" si="27"/>
        <v/>
      </c>
      <c r="P394" s="26" t="str">
        <f t="shared" si="28"/>
        <v/>
      </c>
      <c r="Q394" s="26" t="str">
        <f t="shared" si="29"/>
        <v/>
      </c>
    </row>
    <row r="395" spans="1:17" x14ac:dyDescent="0.25">
      <c r="A395" s="1" t="str">
        <f>IF(B395="","",IF(B395&lt;$J$2,aux!$B$2,IF(B395&lt;$J$3,aux!$B$3,IF(B395&lt;$J$4,aux!$B$4,IF(B395&lt;$J$5,aux!$B$5,IF(B395&lt;$J$6,aux!$B$6,IF(B395&lt;$J$7,aux!$B$7,aux!$B$8)))))))</f>
        <v/>
      </c>
      <c r="D395" s="2" t="str">
        <f t="shared" si="25"/>
        <v/>
      </c>
      <c r="E395" s="2" t="str">
        <f t="shared" si="26"/>
        <v/>
      </c>
      <c r="F395" s="28" t="str">
        <f>IF(A395=aux!$B$2,$C$3/9.81,IF(A395=aux!$B$3,$C$3*(1+($F$3-1)*(B395-$J$2)/($J$3-$J$2))/9.81,IF(A395=aux!$B$4,$F$3*$C$3/9.81,"")))</f>
        <v/>
      </c>
      <c r="G395" s="28" t="str">
        <f>IF(A395=aux!$B$5,2*PI()/(981*B395)*J395,"")</f>
        <v/>
      </c>
      <c r="H395" s="28" t="str">
        <f>IF(OR(A395=aux!$B$6,A395=aux!$B$7,A395=aux!$B$8),(2*PI()/B395)^2/981*N395,"")</f>
        <v/>
      </c>
      <c r="I395" s="28" t="str">
        <f>IF(OR(A395=aux!$B$2,A395=aux!$B$3,A395=aux!$B$4),981*B395/(2*PI())*F395,"")</f>
        <v/>
      </c>
      <c r="J395" s="28" t="str">
        <f>IF(A395=aux!$B$5,100*$F$4*$C$4,"")</f>
        <v/>
      </c>
      <c r="K395" s="28" t="str">
        <f>IF(OR(A395=aux!$B$6,A395=aux!$B$7,A395=aux!$B$8),(2*PI()/B395)*N395,"")</f>
        <v/>
      </c>
      <c r="L395" s="28" t="str">
        <f>IF(OR(A395=aux!$B$2,A395=aux!$B$3,A395=aux!$B$4),981*(B395/(2*PI()))^2*F395,"")</f>
        <v/>
      </c>
      <c r="M395" s="28" t="str">
        <f>IF(A395=aux!$B$5,B395/(2*PI())*J395,"")</f>
        <v/>
      </c>
      <c r="N395" s="28" t="str">
        <f>IF(A395=aux!$B$6,100*$F$5*$C$5,IF(A395=aux!$B$7,100*$C$5*($F$5-($F$5-1)*(B395-$J$6)/($J$7-$J$6)),IF(A395=aux!$B$8,100*$C$5,"")))</f>
        <v/>
      </c>
      <c r="O395" s="26" t="str">
        <f t="shared" si="27"/>
        <v/>
      </c>
      <c r="P395" s="26" t="str">
        <f t="shared" si="28"/>
        <v/>
      </c>
      <c r="Q395" s="26" t="str">
        <f t="shared" si="29"/>
        <v/>
      </c>
    </row>
    <row r="396" spans="1:17" x14ac:dyDescent="0.25">
      <c r="A396" s="1" t="str">
        <f>IF(B396="","",IF(B396&lt;$J$2,aux!$B$2,IF(B396&lt;$J$3,aux!$B$3,IF(B396&lt;$J$4,aux!$B$4,IF(B396&lt;$J$5,aux!$B$5,IF(B396&lt;$J$6,aux!$B$6,IF(B396&lt;$J$7,aux!$B$7,aux!$B$8)))))))</f>
        <v/>
      </c>
      <c r="D396" s="2" t="str">
        <f t="shared" si="25"/>
        <v/>
      </c>
      <c r="E396" s="2" t="str">
        <f t="shared" si="26"/>
        <v/>
      </c>
      <c r="F396" s="28" t="str">
        <f>IF(A396=aux!$B$2,$C$3/9.81,IF(A396=aux!$B$3,$C$3*(1+($F$3-1)*(B396-$J$2)/($J$3-$J$2))/9.81,IF(A396=aux!$B$4,$F$3*$C$3/9.81,"")))</f>
        <v/>
      </c>
      <c r="G396" s="28" t="str">
        <f>IF(A396=aux!$B$5,2*PI()/(981*B396)*J396,"")</f>
        <v/>
      </c>
      <c r="H396" s="28" t="str">
        <f>IF(OR(A396=aux!$B$6,A396=aux!$B$7,A396=aux!$B$8),(2*PI()/B396)^2/981*N396,"")</f>
        <v/>
      </c>
      <c r="I396" s="28" t="str">
        <f>IF(OR(A396=aux!$B$2,A396=aux!$B$3,A396=aux!$B$4),981*B396/(2*PI())*F396,"")</f>
        <v/>
      </c>
      <c r="J396" s="28" t="str">
        <f>IF(A396=aux!$B$5,100*$F$4*$C$4,"")</f>
        <v/>
      </c>
      <c r="K396" s="28" t="str">
        <f>IF(OR(A396=aux!$B$6,A396=aux!$B$7,A396=aux!$B$8),(2*PI()/B396)*N396,"")</f>
        <v/>
      </c>
      <c r="L396" s="28" t="str">
        <f>IF(OR(A396=aux!$B$2,A396=aux!$B$3,A396=aux!$B$4),981*(B396/(2*PI()))^2*F396,"")</f>
        <v/>
      </c>
      <c r="M396" s="28" t="str">
        <f>IF(A396=aux!$B$5,B396/(2*PI())*J396,"")</f>
        <v/>
      </c>
      <c r="N396" s="28" t="str">
        <f>IF(A396=aux!$B$6,100*$F$5*$C$5,IF(A396=aux!$B$7,100*$C$5*($F$5-($F$5-1)*(B396-$J$6)/($J$7-$J$6)),IF(A396=aux!$B$8,100*$C$5,"")))</f>
        <v/>
      </c>
      <c r="O396" s="26" t="str">
        <f t="shared" si="27"/>
        <v/>
      </c>
      <c r="P396" s="26" t="str">
        <f t="shared" si="28"/>
        <v/>
      </c>
      <c r="Q396" s="26" t="str">
        <f t="shared" si="29"/>
        <v/>
      </c>
    </row>
    <row r="397" spans="1:17" x14ac:dyDescent="0.25">
      <c r="A397" s="1" t="str">
        <f>IF(B397="","",IF(B397&lt;$J$2,aux!$B$2,IF(B397&lt;$J$3,aux!$B$3,IF(B397&lt;$J$4,aux!$B$4,IF(B397&lt;$J$5,aux!$B$5,IF(B397&lt;$J$6,aux!$B$6,IF(B397&lt;$J$7,aux!$B$7,aux!$B$8)))))))</f>
        <v/>
      </c>
      <c r="D397" s="2" t="str">
        <f t="shared" si="25"/>
        <v/>
      </c>
      <c r="E397" s="2" t="str">
        <f t="shared" si="26"/>
        <v/>
      </c>
      <c r="F397" s="28" t="str">
        <f>IF(A397=aux!$B$2,$C$3/9.81,IF(A397=aux!$B$3,$C$3*(1+($F$3-1)*(B397-$J$2)/($J$3-$J$2))/9.81,IF(A397=aux!$B$4,$F$3*$C$3/9.81,"")))</f>
        <v/>
      </c>
      <c r="G397" s="28" t="str">
        <f>IF(A397=aux!$B$5,2*PI()/(981*B397)*J397,"")</f>
        <v/>
      </c>
      <c r="H397" s="28" t="str">
        <f>IF(OR(A397=aux!$B$6,A397=aux!$B$7,A397=aux!$B$8),(2*PI()/B397)^2/981*N397,"")</f>
        <v/>
      </c>
      <c r="I397" s="28" t="str">
        <f>IF(OR(A397=aux!$B$2,A397=aux!$B$3,A397=aux!$B$4),981*B397/(2*PI())*F397,"")</f>
        <v/>
      </c>
      <c r="J397" s="28" t="str">
        <f>IF(A397=aux!$B$5,100*$F$4*$C$4,"")</f>
        <v/>
      </c>
      <c r="K397" s="28" t="str">
        <f>IF(OR(A397=aux!$B$6,A397=aux!$B$7,A397=aux!$B$8),(2*PI()/B397)*N397,"")</f>
        <v/>
      </c>
      <c r="L397" s="28" t="str">
        <f>IF(OR(A397=aux!$B$2,A397=aux!$B$3,A397=aux!$B$4),981*(B397/(2*PI()))^2*F397,"")</f>
        <v/>
      </c>
      <c r="M397" s="28" t="str">
        <f>IF(A397=aux!$B$5,B397/(2*PI())*J397,"")</f>
        <v/>
      </c>
      <c r="N397" s="28" t="str">
        <f>IF(A397=aux!$B$6,100*$F$5*$C$5,IF(A397=aux!$B$7,100*$C$5*($F$5-($F$5-1)*(B397-$J$6)/($J$7-$J$6)),IF(A397=aux!$B$8,100*$C$5,"")))</f>
        <v/>
      </c>
      <c r="O397" s="26" t="str">
        <f t="shared" si="27"/>
        <v/>
      </c>
      <c r="P397" s="26" t="str">
        <f t="shared" si="28"/>
        <v/>
      </c>
      <c r="Q397" s="26" t="str">
        <f t="shared" si="29"/>
        <v/>
      </c>
    </row>
    <row r="398" spans="1:17" x14ac:dyDescent="0.25">
      <c r="A398" s="1" t="str">
        <f>IF(B398="","",IF(B398&lt;$J$2,aux!$B$2,IF(B398&lt;$J$3,aux!$B$3,IF(B398&lt;$J$4,aux!$B$4,IF(B398&lt;$J$5,aux!$B$5,IF(B398&lt;$J$6,aux!$B$6,IF(B398&lt;$J$7,aux!$B$7,aux!$B$8)))))))</f>
        <v/>
      </c>
      <c r="D398" s="2" t="str">
        <f t="shared" ref="D398:D461" si="30">IF(B398="","",981*B398/(2*PI())*C398)</f>
        <v/>
      </c>
      <c r="E398" s="2" t="str">
        <f t="shared" ref="E398:E461" si="31">IF(B398="","",981*(B398/(2*PI()))^2*C398)</f>
        <v/>
      </c>
      <c r="F398" s="28" t="str">
        <f>IF(A398=aux!$B$2,$C$3/9.81,IF(A398=aux!$B$3,$C$3*(1+($F$3-1)*(B398-$J$2)/($J$3-$J$2))/9.81,IF(A398=aux!$B$4,$F$3*$C$3/9.81,"")))</f>
        <v/>
      </c>
      <c r="G398" s="28" t="str">
        <f>IF(A398=aux!$B$5,2*PI()/(981*B398)*J398,"")</f>
        <v/>
      </c>
      <c r="H398" s="28" t="str">
        <f>IF(OR(A398=aux!$B$6,A398=aux!$B$7,A398=aux!$B$8),(2*PI()/B398)^2/981*N398,"")</f>
        <v/>
      </c>
      <c r="I398" s="28" t="str">
        <f>IF(OR(A398=aux!$B$2,A398=aux!$B$3,A398=aux!$B$4),981*B398/(2*PI())*F398,"")</f>
        <v/>
      </c>
      <c r="J398" s="28" t="str">
        <f>IF(A398=aux!$B$5,100*$F$4*$C$4,"")</f>
        <v/>
      </c>
      <c r="K398" s="28" t="str">
        <f>IF(OR(A398=aux!$B$6,A398=aux!$B$7,A398=aux!$B$8),(2*PI()/B398)*N398,"")</f>
        <v/>
      </c>
      <c r="L398" s="28" t="str">
        <f>IF(OR(A398=aux!$B$2,A398=aux!$B$3,A398=aux!$B$4),981*(B398/(2*PI()))^2*F398,"")</f>
        <v/>
      </c>
      <c r="M398" s="28" t="str">
        <f>IF(A398=aux!$B$5,B398/(2*PI())*J398,"")</f>
        <v/>
      </c>
      <c r="N398" s="28" t="str">
        <f>IF(A398=aux!$B$6,100*$F$5*$C$5,IF(A398=aux!$B$7,100*$C$5*($F$5-($F$5-1)*(B398-$J$6)/($J$7-$J$6)),IF(A398=aux!$B$8,100*$C$5,"")))</f>
        <v/>
      </c>
      <c r="O398" s="26" t="str">
        <f t="shared" ref="O398:O461" si="32">IF(B398="","",MAX(F398:H398))</f>
        <v/>
      </c>
      <c r="P398" s="26" t="str">
        <f t="shared" ref="P398:P461" si="33">IF(B398="","",MAX(I398:K398))</f>
        <v/>
      </c>
      <c r="Q398" s="26" t="str">
        <f t="shared" ref="Q398:Q461" si="34">IF(B398="","",MAX(L398:N398))</f>
        <v/>
      </c>
    </row>
    <row r="399" spans="1:17" x14ac:dyDescent="0.25">
      <c r="A399" s="1" t="str">
        <f>IF(B399="","",IF(B399&lt;$J$2,aux!$B$2,IF(B399&lt;$J$3,aux!$B$3,IF(B399&lt;$J$4,aux!$B$4,IF(B399&lt;$J$5,aux!$B$5,IF(B399&lt;$J$6,aux!$B$6,IF(B399&lt;$J$7,aux!$B$7,aux!$B$8)))))))</f>
        <v/>
      </c>
      <c r="D399" s="2" t="str">
        <f t="shared" si="30"/>
        <v/>
      </c>
      <c r="E399" s="2" t="str">
        <f t="shared" si="31"/>
        <v/>
      </c>
      <c r="F399" s="28" t="str">
        <f>IF(A399=aux!$B$2,$C$3/9.81,IF(A399=aux!$B$3,$C$3*(1+($F$3-1)*(B399-$J$2)/($J$3-$J$2))/9.81,IF(A399=aux!$B$4,$F$3*$C$3/9.81,"")))</f>
        <v/>
      </c>
      <c r="G399" s="28" t="str">
        <f>IF(A399=aux!$B$5,2*PI()/(981*B399)*J399,"")</f>
        <v/>
      </c>
      <c r="H399" s="28" t="str">
        <f>IF(OR(A399=aux!$B$6,A399=aux!$B$7,A399=aux!$B$8),(2*PI()/B399)^2/981*N399,"")</f>
        <v/>
      </c>
      <c r="I399" s="28" t="str">
        <f>IF(OR(A399=aux!$B$2,A399=aux!$B$3,A399=aux!$B$4),981*B399/(2*PI())*F399,"")</f>
        <v/>
      </c>
      <c r="J399" s="28" t="str">
        <f>IF(A399=aux!$B$5,100*$F$4*$C$4,"")</f>
        <v/>
      </c>
      <c r="K399" s="28" t="str">
        <f>IF(OR(A399=aux!$B$6,A399=aux!$B$7,A399=aux!$B$8),(2*PI()/B399)*N399,"")</f>
        <v/>
      </c>
      <c r="L399" s="28" t="str">
        <f>IF(OR(A399=aux!$B$2,A399=aux!$B$3,A399=aux!$B$4),981*(B399/(2*PI()))^2*F399,"")</f>
        <v/>
      </c>
      <c r="M399" s="28" t="str">
        <f>IF(A399=aux!$B$5,B399/(2*PI())*J399,"")</f>
        <v/>
      </c>
      <c r="N399" s="28" t="str">
        <f>IF(A399=aux!$B$6,100*$F$5*$C$5,IF(A399=aux!$B$7,100*$C$5*($F$5-($F$5-1)*(B399-$J$6)/($J$7-$J$6)),IF(A399=aux!$B$8,100*$C$5,"")))</f>
        <v/>
      </c>
      <c r="O399" s="26" t="str">
        <f t="shared" si="32"/>
        <v/>
      </c>
      <c r="P399" s="26" t="str">
        <f t="shared" si="33"/>
        <v/>
      </c>
      <c r="Q399" s="26" t="str">
        <f t="shared" si="34"/>
        <v/>
      </c>
    </row>
    <row r="400" spans="1:17" x14ac:dyDescent="0.25">
      <c r="A400" s="1" t="str">
        <f>IF(B400="","",IF(B400&lt;$J$2,aux!$B$2,IF(B400&lt;$J$3,aux!$B$3,IF(B400&lt;$J$4,aux!$B$4,IF(B400&lt;$J$5,aux!$B$5,IF(B400&lt;$J$6,aux!$B$6,IF(B400&lt;$J$7,aux!$B$7,aux!$B$8)))))))</f>
        <v/>
      </c>
      <c r="D400" s="2" t="str">
        <f t="shared" si="30"/>
        <v/>
      </c>
      <c r="E400" s="2" t="str">
        <f t="shared" si="31"/>
        <v/>
      </c>
      <c r="F400" s="28" t="str">
        <f>IF(A400=aux!$B$2,$C$3/9.81,IF(A400=aux!$B$3,$C$3*(1+($F$3-1)*(B400-$J$2)/($J$3-$J$2))/9.81,IF(A400=aux!$B$4,$F$3*$C$3/9.81,"")))</f>
        <v/>
      </c>
      <c r="G400" s="28" t="str">
        <f>IF(A400=aux!$B$5,2*PI()/(981*B400)*J400,"")</f>
        <v/>
      </c>
      <c r="H400" s="28" t="str">
        <f>IF(OR(A400=aux!$B$6,A400=aux!$B$7,A400=aux!$B$8),(2*PI()/B400)^2/981*N400,"")</f>
        <v/>
      </c>
      <c r="I400" s="28" t="str">
        <f>IF(OR(A400=aux!$B$2,A400=aux!$B$3,A400=aux!$B$4),981*B400/(2*PI())*F400,"")</f>
        <v/>
      </c>
      <c r="J400" s="28" t="str">
        <f>IF(A400=aux!$B$5,100*$F$4*$C$4,"")</f>
        <v/>
      </c>
      <c r="K400" s="28" t="str">
        <f>IF(OR(A400=aux!$B$6,A400=aux!$B$7,A400=aux!$B$8),(2*PI()/B400)*N400,"")</f>
        <v/>
      </c>
      <c r="L400" s="28" t="str">
        <f>IF(OR(A400=aux!$B$2,A400=aux!$B$3,A400=aux!$B$4),981*(B400/(2*PI()))^2*F400,"")</f>
        <v/>
      </c>
      <c r="M400" s="28" t="str">
        <f>IF(A400=aux!$B$5,B400/(2*PI())*J400,"")</f>
        <v/>
      </c>
      <c r="N400" s="28" t="str">
        <f>IF(A400=aux!$B$6,100*$F$5*$C$5,IF(A400=aux!$B$7,100*$C$5*($F$5-($F$5-1)*(B400-$J$6)/($J$7-$J$6)),IF(A400=aux!$B$8,100*$C$5,"")))</f>
        <v/>
      </c>
      <c r="O400" s="26" t="str">
        <f t="shared" si="32"/>
        <v/>
      </c>
      <c r="P400" s="26" t="str">
        <f t="shared" si="33"/>
        <v/>
      </c>
      <c r="Q400" s="26" t="str">
        <f t="shared" si="34"/>
        <v/>
      </c>
    </row>
    <row r="401" spans="1:17" x14ac:dyDescent="0.25">
      <c r="A401" s="1" t="str">
        <f>IF(B401="","",IF(B401&lt;$J$2,aux!$B$2,IF(B401&lt;$J$3,aux!$B$3,IF(B401&lt;$J$4,aux!$B$4,IF(B401&lt;$J$5,aux!$B$5,IF(B401&lt;$J$6,aux!$B$6,IF(B401&lt;$J$7,aux!$B$7,aux!$B$8)))))))</f>
        <v/>
      </c>
      <c r="D401" s="2" t="str">
        <f t="shared" si="30"/>
        <v/>
      </c>
      <c r="E401" s="2" t="str">
        <f t="shared" si="31"/>
        <v/>
      </c>
      <c r="F401" s="28" t="str">
        <f>IF(A401=aux!$B$2,$C$3/9.81,IF(A401=aux!$B$3,$C$3*(1+($F$3-1)*(B401-$J$2)/($J$3-$J$2))/9.81,IF(A401=aux!$B$4,$F$3*$C$3/9.81,"")))</f>
        <v/>
      </c>
      <c r="G401" s="28" t="str">
        <f>IF(A401=aux!$B$5,2*PI()/(981*B401)*J401,"")</f>
        <v/>
      </c>
      <c r="H401" s="28" t="str">
        <f>IF(OR(A401=aux!$B$6,A401=aux!$B$7,A401=aux!$B$8),(2*PI()/B401)^2/981*N401,"")</f>
        <v/>
      </c>
      <c r="I401" s="28" t="str">
        <f>IF(OR(A401=aux!$B$2,A401=aux!$B$3,A401=aux!$B$4),981*B401/(2*PI())*F401,"")</f>
        <v/>
      </c>
      <c r="J401" s="28" t="str">
        <f>IF(A401=aux!$B$5,100*$F$4*$C$4,"")</f>
        <v/>
      </c>
      <c r="K401" s="28" t="str">
        <f>IF(OR(A401=aux!$B$6,A401=aux!$B$7,A401=aux!$B$8),(2*PI()/B401)*N401,"")</f>
        <v/>
      </c>
      <c r="L401" s="28" t="str">
        <f>IF(OR(A401=aux!$B$2,A401=aux!$B$3,A401=aux!$B$4),981*(B401/(2*PI()))^2*F401,"")</f>
        <v/>
      </c>
      <c r="M401" s="28" t="str">
        <f>IF(A401=aux!$B$5,B401/(2*PI())*J401,"")</f>
        <v/>
      </c>
      <c r="N401" s="28" t="str">
        <f>IF(A401=aux!$B$6,100*$F$5*$C$5,IF(A401=aux!$B$7,100*$C$5*($F$5-($F$5-1)*(B401-$J$6)/($J$7-$J$6)),IF(A401=aux!$B$8,100*$C$5,"")))</f>
        <v/>
      </c>
      <c r="O401" s="26" t="str">
        <f t="shared" si="32"/>
        <v/>
      </c>
      <c r="P401" s="26" t="str">
        <f t="shared" si="33"/>
        <v/>
      </c>
      <c r="Q401" s="26" t="str">
        <f t="shared" si="34"/>
        <v/>
      </c>
    </row>
    <row r="402" spans="1:17" x14ac:dyDescent="0.25">
      <c r="A402" s="1" t="str">
        <f>IF(B402="","",IF(B402&lt;$J$2,aux!$B$2,IF(B402&lt;$J$3,aux!$B$3,IF(B402&lt;$J$4,aux!$B$4,IF(B402&lt;$J$5,aux!$B$5,IF(B402&lt;$J$6,aux!$B$6,IF(B402&lt;$J$7,aux!$B$7,aux!$B$8)))))))</f>
        <v/>
      </c>
      <c r="D402" s="2" t="str">
        <f t="shared" si="30"/>
        <v/>
      </c>
      <c r="E402" s="2" t="str">
        <f t="shared" si="31"/>
        <v/>
      </c>
      <c r="F402" s="28" t="str">
        <f>IF(A402=aux!$B$2,$C$3/9.81,IF(A402=aux!$B$3,$C$3*(1+($F$3-1)*(B402-$J$2)/($J$3-$J$2))/9.81,IF(A402=aux!$B$4,$F$3*$C$3/9.81,"")))</f>
        <v/>
      </c>
      <c r="G402" s="28" t="str">
        <f>IF(A402=aux!$B$5,2*PI()/(981*B402)*J402,"")</f>
        <v/>
      </c>
      <c r="H402" s="28" t="str">
        <f>IF(OR(A402=aux!$B$6,A402=aux!$B$7,A402=aux!$B$8),(2*PI()/B402)^2/981*N402,"")</f>
        <v/>
      </c>
      <c r="I402" s="28" t="str">
        <f>IF(OR(A402=aux!$B$2,A402=aux!$B$3,A402=aux!$B$4),981*B402/(2*PI())*F402,"")</f>
        <v/>
      </c>
      <c r="J402" s="28" t="str">
        <f>IF(A402=aux!$B$5,100*$F$4*$C$4,"")</f>
        <v/>
      </c>
      <c r="K402" s="28" t="str">
        <f>IF(OR(A402=aux!$B$6,A402=aux!$B$7,A402=aux!$B$8),(2*PI()/B402)*N402,"")</f>
        <v/>
      </c>
      <c r="L402" s="28" t="str">
        <f>IF(OR(A402=aux!$B$2,A402=aux!$B$3,A402=aux!$B$4),981*(B402/(2*PI()))^2*F402,"")</f>
        <v/>
      </c>
      <c r="M402" s="28" t="str">
        <f>IF(A402=aux!$B$5,B402/(2*PI())*J402,"")</f>
        <v/>
      </c>
      <c r="N402" s="28" t="str">
        <f>IF(A402=aux!$B$6,100*$F$5*$C$5,IF(A402=aux!$B$7,100*$C$5*($F$5-($F$5-1)*(B402-$J$6)/($J$7-$J$6)),IF(A402=aux!$B$8,100*$C$5,"")))</f>
        <v/>
      </c>
      <c r="O402" s="26" t="str">
        <f t="shared" si="32"/>
        <v/>
      </c>
      <c r="P402" s="26" t="str">
        <f t="shared" si="33"/>
        <v/>
      </c>
      <c r="Q402" s="26" t="str">
        <f t="shared" si="34"/>
        <v/>
      </c>
    </row>
    <row r="403" spans="1:17" x14ac:dyDescent="0.25">
      <c r="A403" s="1" t="str">
        <f>IF(B403="","",IF(B403&lt;$J$2,aux!$B$2,IF(B403&lt;$J$3,aux!$B$3,IF(B403&lt;$J$4,aux!$B$4,IF(B403&lt;$J$5,aux!$B$5,IF(B403&lt;$J$6,aux!$B$6,IF(B403&lt;$J$7,aux!$B$7,aux!$B$8)))))))</f>
        <v/>
      </c>
      <c r="D403" s="2" t="str">
        <f t="shared" si="30"/>
        <v/>
      </c>
      <c r="E403" s="2" t="str">
        <f t="shared" si="31"/>
        <v/>
      </c>
      <c r="F403" s="28" t="str">
        <f>IF(A403=aux!$B$2,$C$3/9.81,IF(A403=aux!$B$3,$C$3*(1+($F$3-1)*(B403-$J$2)/($J$3-$J$2))/9.81,IF(A403=aux!$B$4,$F$3*$C$3/9.81,"")))</f>
        <v/>
      </c>
      <c r="G403" s="28" t="str">
        <f>IF(A403=aux!$B$5,2*PI()/(981*B403)*J403,"")</f>
        <v/>
      </c>
      <c r="H403" s="28" t="str">
        <f>IF(OR(A403=aux!$B$6,A403=aux!$B$7,A403=aux!$B$8),(2*PI()/B403)^2/981*N403,"")</f>
        <v/>
      </c>
      <c r="I403" s="28" t="str">
        <f>IF(OR(A403=aux!$B$2,A403=aux!$B$3,A403=aux!$B$4),981*B403/(2*PI())*F403,"")</f>
        <v/>
      </c>
      <c r="J403" s="28" t="str">
        <f>IF(A403=aux!$B$5,100*$F$4*$C$4,"")</f>
        <v/>
      </c>
      <c r="K403" s="28" t="str">
        <f>IF(OR(A403=aux!$B$6,A403=aux!$B$7,A403=aux!$B$8),(2*PI()/B403)*N403,"")</f>
        <v/>
      </c>
      <c r="L403" s="28" t="str">
        <f>IF(OR(A403=aux!$B$2,A403=aux!$B$3,A403=aux!$B$4),981*(B403/(2*PI()))^2*F403,"")</f>
        <v/>
      </c>
      <c r="M403" s="28" t="str">
        <f>IF(A403=aux!$B$5,B403/(2*PI())*J403,"")</f>
        <v/>
      </c>
      <c r="N403" s="28" t="str">
        <f>IF(A403=aux!$B$6,100*$F$5*$C$5,IF(A403=aux!$B$7,100*$C$5*($F$5-($F$5-1)*(B403-$J$6)/($J$7-$J$6)),IF(A403=aux!$B$8,100*$C$5,"")))</f>
        <v/>
      </c>
      <c r="O403" s="26" t="str">
        <f t="shared" si="32"/>
        <v/>
      </c>
      <c r="P403" s="26" t="str">
        <f t="shared" si="33"/>
        <v/>
      </c>
      <c r="Q403" s="26" t="str">
        <f t="shared" si="34"/>
        <v/>
      </c>
    </row>
    <row r="404" spans="1:17" x14ac:dyDescent="0.25">
      <c r="A404" s="1" t="str">
        <f>IF(B404="","",IF(B404&lt;$J$2,aux!$B$2,IF(B404&lt;$J$3,aux!$B$3,IF(B404&lt;$J$4,aux!$B$4,IF(B404&lt;$J$5,aux!$B$5,IF(B404&lt;$J$6,aux!$B$6,IF(B404&lt;$J$7,aux!$B$7,aux!$B$8)))))))</f>
        <v/>
      </c>
      <c r="D404" s="2" t="str">
        <f t="shared" si="30"/>
        <v/>
      </c>
      <c r="E404" s="2" t="str">
        <f t="shared" si="31"/>
        <v/>
      </c>
      <c r="F404" s="28" t="str">
        <f>IF(A404=aux!$B$2,$C$3/9.81,IF(A404=aux!$B$3,$C$3*(1+($F$3-1)*(B404-$J$2)/($J$3-$J$2))/9.81,IF(A404=aux!$B$4,$F$3*$C$3/9.81,"")))</f>
        <v/>
      </c>
      <c r="G404" s="28" t="str">
        <f>IF(A404=aux!$B$5,2*PI()/(981*B404)*J404,"")</f>
        <v/>
      </c>
      <c r="H404" s="28" t="str">
        <f>IF(OR(A404=aux!$B$6,A404=aux!$B$7,A404=aux!$B$8),(2*PI()/B404)^2/981*N404,"")</f>
        <v/>
      </c>
      <c r="I404" s="28" t="str">
        <f>IF(OR(A404=aux!$B$2,A404=aux!$B$3,A404=aux!$B$4),981*B404/(2*PI())*F404,"")</f>
        <v/>
      </c>
      <c r="J404" s="28" t="str">
        <f>IF(A404=aux!$B$5,100*$F$4*$C$4,"")</f>
        <v/>
      </c>
      <c r="K404" s="28" t="str">
        <f>IF(OR(A404=aux!$B$6,A404=aux!$B$7,A404=aux!$B$8),(2*PI()/B404)*N404,"")</f>
        <v/>
      </c>
      <c r="L404" s="28" t="str">
        <f>IF(OR(A404=aux!$B$2,A404=aux!$B$3,A404=aux!$B$4),981*(B404/(2*PI()))^2*F404,"")</f>
        <v/>
      </c>
      <c r="M404" s="28" t="str">
        <f>IF(A404=aux!$B$5,B404/(2*PI())*J404,"")</f>
        <v/>
      </c>
      <c r="N404" s="28" t="str">
        <f>IF(A404=aux!$B$6,100*$F$5*$C$5,IF(A404=aux!$B$7,100*$C$5*($F$5-($F$5-1)*(B404-$J$6)/($J$7-$J$6)),IF(A404=aux!$B$8,100*$C$5,"")))</f>
        <v/>
      </c>
      <c r="O404" s="26" t="str">
        <f t="shared" si="32"/>
        <v/>
      </c>
      <c r="P404" s="26" t="str">
        <f t="shared" si="33"/>
        <v/>
      </c>
      <c r="Q404" s="26" t="str">
        <f t="shared" si="34"/>
        <v/>
      </c>
    </row>
    <row r="405" spans="1:17" x14ac:dyDescent="0.25">
      <c r="A405" s="1" t="str">
        <f>IF(B405="","",IF(B405&lt;$J$2,aux!$B$2,IF(B405&lt;$J$3,aux!$B$3,IF(B405&lt;$J$4,aux!$B$4,IF(B405&lt;$J$5,aux!$B$5,IF(B405&lt;$J$6,aux!$B$6,IF(B405&lt;$J$7,aux!$B$7,aux!$B$8)))))))</f>
        <v/>
      </c>
      <c r="D405" s="2" t="str">
        <f t="shared" si="30"/>
        <v/>
      </c>
      <c r="E405" s="2" t="str">
        <f t="shared" si="31"/>
        <v/>
      </c>
      <c r="F405" s="28" t="str">
        <f>IF(A405=aux!$B$2,$C$3/9.81,IF(A405=aux!$B$3,$C$3*(1+($F$3-1)*(B405-$J$2)/($J$3-$J$2))/9.81,IF(A405=aux!$B$4,$F$3*$C$3/9.81,"")))</f>
        <v/>
      </c>
      <c r="G405" s="28" t="str">
        <f>IF(A405=aux!$B$5,2*PI()/(981*B405)*J405,"")</f>
        <v/>
      </c>
      <c r="H405" s="28" t="str">
        <f>IF(OR(A405=aux!$B$6,A405=aux!$B$7,A405=aux!$B$8),(2*PI()/B405)^2/981*N405,"")</f>
        <v/>
      </c>
      <c r="I405" s="28" t="str">
        <f>IF(OR(A405=aux!$B$2,A405=aux!$B$3,A405=aux!$B$4),981*B405/(2*PI())*F405,"")</f>
        <v/>
      </c>
      <c r="J405" s="28" t="str">
        <f>IF(A405=aux!$B$5,100*$F$4*$C$4,"")</f>
        <v/>
      </c>
      <c r="K405" s="28" t="str">
        <f>IF(OR(A405=aux!$B$6,A405=aux!$B$7,A405=aux!$B$8),(2*PI()/B405)*N405,"")</f>
        <v/>
      </c>
      <c r="L405" s="28" t="str">
        <f>IF(OR(A405=aux!$B$2,A405=aux!$B$3,A405=aux!$B$4),981*(B405/(2*PI()))^2*F405,"")</f>
        <v/>
      </c>
      <c r="M405" s="28" t="str">
        <f>IF(A405=aux!$B$5,B405/(2*PI())*J405,"")</f>
        <v/>
      </c>
      <c r="N405" s="28" t="str">
        <f>IF(A405=aux!$B$6,100*$F$5*$C$5,IF(A405=aux!$B$7,100*$C$5*($F$5-($F$5-1)*(B405-$J$6)/($J$7-$J$6)),IF(A405=aux!$B$8,100*$C$5,"")))</f>
        <v/>
      </c>
      <c r="O405" s="26" t="str">
        <f t="shared" si="32"/>
        <v/>
      </c>
      <c r="P405" s="26" t="str">
        <f t="shared" si="33"/>
        <v/>
      </c>
      <c r="Q405" s="26" t="str">
        <f t="shared" si="34"/>
        <v/>
      </c>
    </row>
    <row r="406" spans="1:17" x14ac:dyDescent="0.25">
      <c r="A406" s="1" t="str">
        <f>IF(B406="","",IF(B406&lt;$J$2,aux!$B$2,IF(B406&lt;$J$3,aux!$B$3,IF(B406&lt;$J$4,aux!$B$4,IF(B406&lt;$J$5,aux!$B$5,IF(B406&lt;$J$6,aux!$B$6,IF(B406&lt;$J$7,aux!$B$7,aux!$B$8)))))))</f>
        <v/>
      </c>
      <c r="D406" s="2" t="str">
        <f t="shared" si="30"/>
        <v/>
      </c>
      <c r="E406" s="2" t="str">
        <f t="shared" si="31"/>
        <v/>
      </c>
      <c r="F406" s="28" t="str">
        <f>IF(A406=aux!$B$2,$C$3/9.81,IF(A406=aux!$B$3,$C$3*(1+($F$3-1)*(B406-$J$2)/($J$3-$J$2))/9.81,IF(A406=aux!$B$4,$F$3*$C$3/9.81,"")))</f>
        <v/>
      </c>
      <c r="G406" s="28" t="str">
        <f>IF(A406=aux!$B$5,2*PI()/(981*B406)*J406,"")</f>
        <v/>
      </c>
      <c r="H406" s="28" t="str">
        <f>IF(OR(A406=aux!$B$6,A406=aux!$B$7,A406=aux!$B$8),(2*PI()/B406)^2/981*N406,"")</f>
        <v/>
      </c>
      <c r="I406" s="28" t="str">
        <f>IF(OR(A406=aux!$B$2,A406=aux!$B$3,A406=aux!$B$4),981*B406/(2*PI())*F406,"")</f>
        <v/>
      </c>
      <c r="J406" s="28" t="str">
        <f>IF(A406=aux!$B$5,100*$F$4*$C$4,"")</f>
        <v/>
      </c>
      <c r="K406" s="28" t="str">
        <f>IF(OR(A406=aux!$B$6,A406=aux!$B$7,A406=aux!$B$8),(2*PI()/B406)*N406,"")</f>
        <v/>
      </c>
      <c r="L406" s="28" t="str">
        <f>IF(OR(A406=aux!$B$2,A406=aux!$B$3,A406=aux!$B$4),981*(B406/(2*PI()))^2*F406,"")</f>
        <v/>
      </c>
      <c r="M406" s="28" t="str">
        <f>IF(A406=aux!$B$5,B406/(2*PI())*J406,"")</f>
        <v/>
      </c>
      <c r="N406" s="28" t="str">
        <f>IF(A406=aux!$B$6,100*$F$5*$C$5,IF(A406=aux!$B$7,100*$C$5*($F$5-($F$5-1)*(B406-$J$6)/($J$7-$J$6)),IF(A406=aux!$B$8,100*$C$5,"")))</f>
        <v/>
      </c>
      <c r="O406" s="26" t="str">
        <f t="shared" si="32"/>
        <v/>
      </c>
      <c r="P406" s="26" t="str">
        <f t="shared" si="33"/>
        <v/>
      </c>
      <c r="Q406" s="26" t="str">
        <f t="shared" si="34"/>
        <v/>
      </c>
    </row>
    <row r="407" spans="1:17" x14ac:dyDescent="0.25">
      <c r="A407" s="1" t="str">
        <f>IF(B407="","",IF(B407&lt;$J$2,aux!$B$2,IF(B407&lt;$J$3,aux!$B$3,IF(B407&lt;$J$4,aux!$B$4,IF(B407&lt;$J$5,aux!$B$5,IF(B407&lt;$J$6,aux!$B$6,IF(B407&lt;$J$7,aux!$B$7,aux!$B$8)))))))</f>
        <v/>
      </c>
      <c r="D407" s="2" t="str">
        <f t="shared" si="30"/>
        <v/>
      </c>
      <c r="E407" s="2" t="str">
        <f t="shared" si="31"/>
        <v/>
      </c>
      <c r="F407" s="28" t="str">
        <f>IF(A407=aux!$B$2,$C$3/9.81,IF(A407=aux!$B$3,$C$3*(1+($F$3-1)*(B407-$J$2)/($J$3-$J$2))/9.81,IF(A407=aux!$B$4,$F$3*$C$3/9.81,"")))</f>
        <v/>
      </c>
      <c r="G407" s="28" t="str">
        <f>IF(A407=aux!$B$5,2*PI()/(981*B407)*J407,"")</f>
        <v/>
      </c>
      <c r="H407" s="28" t="str">
        <f>IF(OR(A407=aux!$B$6,A407=aux!$B$7,A407=aux!$B$8),(2*PI()/B407)^2/981*N407,"")</f>
        <v/>
      </c>
      <c r="I407" s="28" t="str">
        <f>IF(OR(A407=aux!$B$2,A407=aux!$B$3,A407=aux!$B$4),981*B407/(2*PI())*F407,"")</f>
        <v/>
      </c>
      <c r="J407" s="28" t="str">
        <f>IF(A407=aux!$B$5,100*$F$4*$C$4,"")</f>
        <v/>
      </c>
      <c r="K407" s="28" t="str">
        <f>IF(OR(A407=aux!$B$6,A407=aux!$B$7,A407=aux!$B$8),(2*PI()/B407)*N407,"")</f>
        <v/>
      </c>
      <c r="L407" s="28" t="str">
        <f>IF(OR(A407=aux!$B$2,A407=aux!$B$3,A407=aux!$B$4),981*(B407/(2*PI()))^2*F407,"")</f>
        <v/>
      </c>
      <c r="M407" s="28" t="str">
        <f>IF(A407=aux!$B$5,B407/(2*PI())*J407,"")</f>
        <v/>
      </c>
      <c r="N407" s="28" t="str">
        <f>IF(A407=aux!$B$6,100*$F$5*$C$5,IF(A407=aux!$B$7,100*$C$5*($F$5-($F$5-1)*(B407-$J$6)/($J$7-$J$6)),IF(A407=aux!$B$8,100*$C$5,"")))</f>
        <v/>
      </c>
      <c r="O407" s="26" t="str">
        <f t="shared" si="32"/>
        <v/>
      </c>
      <c r="P407" s="26" t="str">
        <f t="shared" si="33"/>
        <v/>
      </c>
      <c r="Q407" s="26" t="str">
        <f t="shared" si="34"/>
        <v/>
      </c>
    </row>
    <row r="408" spans="1:17" x14ac:dyDescent="0.25">
      <c r="A408" s="1" t="str">
        <f>IF(B408="","",IF(B408&lt;$J$2,aux!$B$2,IF(B408&lt;$J$3,aux!$B$3,IF(B408&lt;$J$4,aux!$B$4,IF(B408&lt;$J$5,aux!$B$5,IF(B408&lt;$J$6,aux!$B$6,IF(B408&lt;$J$7,aux!$B$7,aux!$B$8)))))))</f>
        <v/>
      </c>
      <c r="D408" s="2" t="str">
        <f t="shared" si="30"/>
        <v/>
      </c>
      <c r="E408" s="2" t="str">
        <f t="shared" si="31"/>
        <v/>
      </c>
      <c r="F408" s="28" t="str">
        <f>IF(A408=aux!$B$2,$C$3/9.81,IF(A408=aux!$B$3,$C$3*(1+($F$3-1)*(B408-$J$2)/($J$3-$J$2))/9.81,IF(A408=aux!$B$4,$F$3*$C$3/9.81,"")))</f>
        <v/>
      </c>
      <c r="G408" s="28" t="str">
        <f>IF(A408=aux!$B$5,2*PI()/(981*B408)*J408,"")</f>
        <v/>
      </c>
      <c r="H408" s="28" t="str">
        <f>IF(OR(A408=aux!$B$6,A408=aux!$B$7,A408=aux!$B$8),(2*PI()/B408)^2/981*N408,"")</f>
        <v/>
      </c>
      <c r="I408" s="28" t="str">
        <f>IF(OR(A408=aux!$B$2,A408=aux!$B$3,A408=aux!$B$4),981*B408/(2*PI())*F408,"")</f>
        <v/>
      </c>
      <c r="J408" s="28" t="str">
        <f>IF(A408=aux!$B$5,100*$F$4*$C$4,"")</f>
        <v/>
      </c>
      <c r="K408" s="28" t="str">
        <f>IF(OR(A408=aux!$B$6,A408=aux!$B$7,A408=aux!$B$8),(2*PI()/B408)*N408,"")</f>
        <v/>
      </c>
      <c r="L408" s="28" t="str">
        <f>IF(OR(A408=aux!$B$2,A408=aux!$B$3,A408=aux!$B$4),981*(B408/(2*PI()))^2*F408,"")</f>
        <v/>
      </c>
      <c r="M408" s="28" t="str">
        <f>IF(A408=aux!$B$5,B408/(2*PI())*J408,"")</f>
        <v/>
      </c>
      <c r="N408" s="28" t="str">
        <f>IF(A408=aux!$B$6,100*$F$5*$C$5,IF(A408=aux!$B$7,100*$C$5*($F$5-($F$5-1)*(B408-$J$6)/($J$7-$J$6)),IF(A408=aux!$B$8,100*$C$5,"")))</f>
        <v/>
      </c>
      <c r="O408" s="26" t="str">
        <f t="shared" si="32"/>
        <v/>
      </c>
      <c r="P408" s="26" t="str">
        <f t="shared" si="33"/>
        <v/>
      </c>
      <c r="Q408" s="26" t="str">
        <f t="shared" si="34"/>
        <v/>
      </c>
    </row>
    <row r="409" spans="1:17" x14ac:dyDescent="0.25">
      <c r="A409" s="1" t="str">
        <f>IF(B409="","",IF(B409&lt;$J$2,aux!$B$2,IF(B409&lt;$J$3,aux!$B$3,IF(B409&lt;$J$4,aux!$B$4,IF(B409&lt;$J$5,aux!$B$5,IF(B409&lt;$J$6,aux!$B$6,IF(B409&lt;$J$7,aux!$B$7,aux!$B$8)))))))</f>
        <v/>
      </c>
      <c r="D409" s="2" t="str">
        <f t="shared" si="30"/>
        <v/>
      </c>
      <c r="E409" s="2" t="str">
        <f t="shared" si="31"/>
        <v/>
      </c>
      <c r="F409" s="28" t="str">
        <f>IF(A409=aux!$B$2,$C$3/9.81,IF(A409=aux!$B$3,$C$3*(1+($F$3-1)*(B409-$J$2)/($J$3-$J$2))/9.81,IF(A409=aux!$B$4,$F$3*$C$3/9.81,"")))</f>
        <v/>
      </c>
      <c r="G409" s="28" t="str">
        <f>IF(A409=aux!$B$5,2*PI()/(981*B409)*J409,"")</f>
        <v/>
      </c>
      <c r="H409" s="28" t="str">
        <f>IF(OR(A409=aux!$B$6,A409=aux!$B$7,A409=aux!$B$8),(2*PI()/B409)^2/981*N409,"")</f>
        <v/>
      </c>
      <c r="I409" s="28" t="str">
        <f>IF(OR(A409=aux!$B$2,A409=aux!$B$3,A409=aux!$B$4),981*B409/(2*PI())*F409,"")</f>
        <v/>
      </c>
      <c r="J409" s="28" t="str">
        <f>IF(A409=aux!$B$5,100*$F$4*$C$4,"")</f>
        <v/>
      </c>
      <c r="K409" s="28" t="str">
        <f>IF(OR(A409=aux!$B$6,A409=aux!$B$7,A409=aux!$B$8),(2*PI()/B409)*N409,"")</f>
        <v/>
      </c>
      <c r="L409" s="28" t="str">
        <f>IF(OR(A409=aux!$B$2,A409=aux!$B$3,A409=aux!$B$4),981*(B409/(2*PI()))^2*F409,"")</f>
        <v/>
      </c>
      <c r="M409" s="28" t="str">
        <f>IF(A409=aux!$B$5,B409/(2*PI())*J409,"")</f>
        <v/>
      </c>
      <c r="N409" s="28" t="str">
        <f>IF(A409=aux!$B$6,100*$F$5*$C$5,IF(A409=aux!$B$7,100*$C$5*($F$5-($F$5-1)*(B409-$J$6)/($J$7-$J$6)),IF(A409=aux!$B$8,100*$C$5,"")))</f>
        <v/>
      </c>
      <c r="O409" s="26" t="str">
        <f t="shared" si="32"/>
        <v/>
      </c>
      <c r="P409" s="26" t="str">
        <f t="shared" si="33"/>
        <v/>
      </c>
      <c r="Q409" s="26" t="str">
        <f t="shared" si="34"/>
        <v/>
      </c>
    </row>
    <row r="410" spans="1:17" x14ac:dyDescent="0.25">
      <c r="A410" s="1" t="str">
        <f>IF(B410="","",IF(B410&lt;$J$2,aux!$B$2,IF(B410&lt;$J$3,aux!$B$3,IF(B410&lt;$J$4,aux!$B$4,IF(B410&lt;$J$5,aux!$B$5,IF(B410&lt;$J$6,aux!$B$6,IF(B410&lt;$J$7,aux!$B$7,aux!$B$8)))))))</f>
        <v/>
      </c>
      <c r="D410" s="2" t="str">
        <f t="shared" si="30"/>
        <v/>
      </c>
      <c r="E410" s="2" t="str">
        <f t="shared" si="31"/>
        <v/>
      </c>
      <c r="F410" s="28" t="str">
        <f>IF(A410=aux!$B$2,$C$3/9.81,IF(A410=aux!$B$3,$C$3*(1+($F$3-1)*(B410-$J$2)/($J$3-$J$2))/9.81,IF(A410=aux!$B$4,$F$3*$C$3/9.81,"")))</f>
        <v/>
      </c>
      <c r="G410" s="28" t="str">
        <f>IF(A410=aux!$B$5,2*PI()/(981*B410)*J410,"")</f>
        <v/>
      </c>
      <c r="H410" s="28" t="str">
        <f>IF(OR(A410=aux!$B$6,A410=aux!$B$7,A410=aux!$B$8),(2*PI()/B410)^2/981*N410,"")</f>
        <v/>
      </c>
      <c r="I410" s="28" t="str">
        <f>IF(OR(A410=aux!$B$2,A410=aux!$B$3,A410=aux!$B$4),981*B410/(2*PI())*F410,"")</f>
        <v/>
      </c>
      <c r="J410" s="28" t="str">
        <f>IF(A410=aux!$B$5,100*$F$4*$C$4,"")</f>
        <v/>
      </c>
      <c r="K410" s="28" t="str">
        <f>IF(OR(A410=aux!$B$6,A410=aux!$B$7,A410=aux!$B$8),(2*PI()/B410)*N410,"")</f>
        <v/>
      </c>
      <c r="L410" s="28" t="str">
        <f>IF(OR(A410=aux!$B$2,A410=aux!$B$3,A410=aux!$B$4),981*(B410/(2*PI()))^2*F410,"")</f>
        <v/>
      </c>
      <c r="M410" s="28" t="str">
        <f>IF(A410=aux!$B$5,B410/(2*PI())*J410,"")</f>
        <v/>
      </c>
      <c r="N410" s="28" t="str">
        <f>IF(A410=aux!$B$6,100*$F$5*$C$5,IF(A410=aux!$B$7,100*$C$5*($F$5-($F$5-1)*(B410-$J$6)/($J$7-$J$6)),IF(A410=aux!$B$8,100*$C$5,"")))</f>
        <v/>
      </c>
      <c r="O410" s="26" t="str">
        <f t="shared" si="32"/>
        <v/>
      </c>
      <c r="P410" s="26" t="str">
        <f t="shared" si="33"/>
        <v/>
      </c>
      <c r="Q410" s="26" t="str">
        <f t="shared" si="34"/>
        <v/>
      </c>
    </row>
    <row r="411" spans="1:17" x14ac:dyDescent="0.25">
      <c r="A411" s="1" t="str">
        <f>IF(B411="","",IF(B411&lt;$J$2,aux!$B$2,IF(B411&lt;$J$3,aux!$B$3,IF(B411&lt;$J$4,aux!$B$4,IF(B411&lt;$J$5,aux!$B$5,IF(B411&lt;$J$6,aux!$B$6,IF(B411&lt;$J$7,aux!$B$7,aux!$B$8)))))))</f>
        <v/>
      </c>
      <c r="D411" s="2" t="str">
        <f t="shared" si="30"/>
        <v/>
      </c>
      <c r="E411" s="2" t="str">
        <f t="shared" si="31"/>
        <v/>
      </c>
      <c r="F411" s="28" t="str">
        <f>IF(A411=aux!$B$2,$C$3/9.81,IF(A411=aux!$B$3,$C$3*(1+($F$3-1)*(B411-$J$2)/($J$3-$J$2))/9.81,IF(A411=aux!$B$4,$F$3*$C$3/9.81,"")))</f>
        <v/>
      </c>
      <c r="G411" s="28" t="str">
        <f>IF(A411=aux!$B$5,2*PI()/(981*B411)*J411,"")</f>
        <v/>
      </c>
      <c r="H411" s="28" t="str">
        <f>IF(OR(A411=aux!$B$6,A411=aux!$B$7,A411=aux!$B$8),(2*PI()/B411)^2/981*N411,"")</f>
        <v/>
      </c>
      <c r="I411" s="28" t="str">
        <f>IF(OR(A411=aux!$B$2,A411=aux!$B$3,A411=aux!$B$4),981*B411/(2*PI())*F411,"")</f>
        <v/>
      </c>
      <c r="J411" s="28" t="str">
        <f>IF(A411=aux!$B$5,100*$F$4*$C$4,"")</f>
        <v/>
      </c>
      <c r="K411" s="28" t="str">
        <f>IF(OR(A411=aux!$B$6,A411=aux!$B$7,A411=aux!$B$8),(2*PI()/B411)*N411,"")</f>
        <v/>
      </c>
      <c r="L411" s="28" t="str">
        <f>IF(OR(A411=aux!$B$2,A411=aux!$B$3,A411=aux!$B$4),981*(B411/(2*PI()))^2*F411,"")</f>
        <v/>
      </c>
      <c r="M411" s="28" t="str">
        <f>IF(A411=aux!$B$5,B411/(2*PI())*J411,"")</f>
        <v/>
      </c>
      <c r="N411" s="28" t="str">
        <f>IF(A411=aux!$B$6,100*$F$5*$C$5,IF(A411=aux!$B$7,100*$C$5*($F$5-($F$5-1)*(B411-$J$6)/($J$7-$J$6)),IF(A411=aux!$B$8,100*$C$5,"")))</f>
        <v/>
      </c>
      <c r="O411" s="26" t="str">
        <f t="shared" si="32"/>
        <v/>
      </c>
      <c r="P411" s="26" t="str">
        <f t="shared" si="33"/>
        <v/>
      </c>
      <c r="Q411" s="26" t="str">
        <f t="shared" si="34"/>
        <v/>
      </c>
    </row>
    <row r="412" spans="1:17" x14ac:dyDescent="0.25">
      <c r="A412" s="1" t="str">
        <f>IF(B412="","",IF(B412&lt;$J$2,aux!$B$2,IF(B412&lt;$J$3,aux!$B$3,IF(B412&lt;$J$4,aux!$B$4,IF(B412&lt;$J$5,aux!$B$5,IF(B412&lt;$J$6,aux!$B$6,IF(B412&lt;$J$7,aux!$B$7,aux!$B$8)))))))</f>
        <v/>
      </c>
      <c r="D412" s="2" t="str">
        <f t="shared" si="30"/>
        <v/>
      </c>
      <c r="E412" s="2" t="str">
        <f t="shared" si="31"/>
        <v/>
      </c>
      <c r="F412" s="28" t="str">
        <f>IF(A412=aux!$B$2,$C$3/9.81,IF(A412=aux!$B$3,$C$3*(1+($F$3-1)*(B412-$J$2)/($J$3-$J$2))/9.81,IF(A412=aux!$B$4,$F$3*$C$3/9.81,"")))</f>
        <v/>
      </c>
      <c r="G412" s="28" t="str">
        <f>IF(A412=aux!$B$5,2*PI()/(981*B412)*J412,"")</f>
        <v/>
      </c>
      <c r="H412" s="28" t="str">
        <f>IF(OR(A412=aux!$B$6,A412=aux!$B$7,A412=aux!$B$8),(2*PI()/B412)^2/981*N412,"")</f>
        <v/>
      </c>
      <c r="I412" s="28" t="str">
        <f>IF(OR(A412=aux!$B$2,A412=aux!$B$3,A412=aux!$B$4),981*B412/(2*PI())*F412,"")</f>
        <v/>
      </c>
      <c r="J412" s="28" t="str">
        <f>IF(A412=aux!$B$5,100*$F$4*$C$4,"")</f>
        <v/>
      </c>
      <c r="K412" s="28" t="str">
        <f>IF(OR(A412=aux!$B$6,A412=aux!$B$7,A412=aux!$B$8),(2*PI()/B412)*N412,"")</f>
        <v/>
      </c>
      <c r="L412" s="28" t="str">
        <f>IF(OR(A412=aux!$B$2,A412=aux!$B$3,A412=aux!$B$4),981*(B412/(2*PI()))^2*F412,"")</f>
        <v/>
      </c>
      <c r="M412" s="28" t="str">
        <f>IF(A412=aux!$B$5,B412/(2*PI())*J412,"")</f>
        <v/>
      </c>
      <c r="N412" s="28" t="str">
        <f>IF(A412=aux!$B$6,100*$F$5*$C$5,IF(A412=aux!$B$7,100*$C$5*($F$5-($F$5-1)*(B412-$J$6)/($J$7-$J$6)),IF(A412=aux!$B$8,100*$C$5,"")))</f>
        <v/>
      </c>
      <c r="O412" s="26" t="str">
        <f t="shared" si="32"/>
        <v/>
      </c>
      <c r="P412" s="26" t="str">
        <f t="shared" si="33"/>
        <v/>
      </c>
      <c r="Q412" s="26" t="str">
        <f t="shared" si="34"/>
        <v/>
      </c>
    </row>
    <row r="413" spans="1:17" x14ac:dyDescent="0.25">
      <c r="A413" s="1" t="str">
        <f>IF(B413="","",IF(B413&lt;$J$2,aux!$B$2,IF(B413&lt;$J$3,aux!$B$3,IF(B413&lt;$J$4,aux!$B$4,IF(B413&lt;$J$5,aux!$B$5,IF(B413&lt;$J$6,aux!$B$6,IF(B413&lt;$J$7,aux!$B$7,aux!$B$8)))))))</f>
        <v/>
      </c>
      <c r="D413" s="2" t="str">
        <f t="shared" si="30"/>
        <v/>
      </c>
      <c r="E413" s="2" t="str">
        <f t="shared" si="31"/>
        <v/>
      </c>
      <c r="F413" s="28" t="str">
        <f>IF(A413=aux!$B$2,$C$3/9.81,IF(A413=aux!$B$3,$C$3*(1+($F$3-1)*(B413-$J$2)/($J$3-$J$2))/9.81,IF(A413=aux!$B$4,$F$3*$C$3/9.81,"")))</f>
        <v/>
      </c>
      <c r="G413" s="28" t="str">
        <f>IF(A413=aux!$B$5,2*PI()/(981*B413)*J413,"")</f>
        <v/>
      </c>
      <c r="H413" s="28" t="str">
        <f>IF(OR(A413=aux!$B$6,A413=aux!$B$7,A413=aux!$B$8),(2*PI()/B413)^2/981*N413,"")</f>
        <v/>
      </c>
      <c r="I413" s="28" t="str">
        <f>IF(OR(A413=aux!$B$2,A413=aux!$B$3,A413=aux!$B$4),981*B413/(2*PI())*F413,"")</f>
        <v/>
      </c>
      <c r="J413" s="28" t="str">
        <f>IF(A413=aux!$B$5,100*$F$4*$C$4,"")</f>
        <v/>
      </c>
      <c r="K413" s="28" t="str">
        <f>IF(OR(A413=aux!$B$6,A413=aux!$B$7,A413=aux!$B$8),(2*PI()/B413)*N413,"")</f>
        <v/>
      </c>
      <c r="L413" s="28" t="str">
        <f>IF(OR(A413=aux!$B$2,A413=aux!$B$3,A413=aux!$B$4),981*(B413/(2*PI()))^2*F413,"")</f>
        <v/>
      </c>
      <c r="M413" s="28" t="str">
        <f>IF(A413=aux!$B$5,B413/(2*PI())*J413,"")</f>
        <v/>
      </c>
      <c r="N413" s="28" t="str">
        <f>IF(A413=aux!$B$6,100*$F$5*$C$5,IF(A413=aux!$B$7,100*$C$5*($F$5-($F$5-1)*(B413-$J$6)/($J$7-$J$6)),IF(A413=aux!$B$8,100*$C$5,"")))</f>
        <v/>
      </c>
      <c r="O413" s="26" t="str">
        <f t="shared" si="32"/>
        <v/>
      </c>
      <c r="P413" s="26" t="str">
        <f t="shared" si="33"/>
        <v/>
      </c>
      <c r="Q413" s="26" t="str">
        <f t="shared" si="34"/>
        <v/>
      </c>
    </row>
    <row r="414" spans="1:17" x14ac:dyDescent="0.25">
      <c r="A414" s="1" t="str">
        <f>IF(B414="","",IF(B414&lt;$J$2,aux!$B$2,IF(B414&lt;$J$3,aux!$B$3,IF(B414&lt;$J$4,aux!$B$4,IF(B414&lt;$J$5,aux!$B$5,IF(B414&lt;$J$6,aux!$B$6,IF(B414&lt;$J$7,aux!$B$7,aux!$B$8)))))))</f>
        <v/>
      </c>
      <c r="D414" s="2" t="str">
        <f t="shared" si="30"/>
        <v/>
      </c>
      <c r="E414" s="2" t="str">
        <f t="shared" si="31"/>
        <v/>
      </c>
      <c r="F414" s="28" t="str">
        <f>IF(A414=aux!$B$2,$C$3/9.81,IF(A414=aux!$B$3,$C$3*(1+($F$3-1)*(B414-$J$2)/($J$3-$J$2))/9.81,IF(A414=aux!$B$4,$F$3*$C$3/9.81,"")))</f>
        <v/>
      </c>
      <c r="G414" s="28" t="str">
        <f>IF(A414=aux!$B$5,2*PI()/(981*B414)*J414,"")</f>
        <v/>
      </c>
      <c r="H414" s="28" t="str">
        <f>IF(OR(A414=aux!$B$6,A414=aux!$B$7,A414=aux!$B$8),(2*PI()/B414)^2/981*N414,"")</f>
        <v/>
      </c>
      <c r="I414" s="28" t="str">
        <f>IF(OR(A414=aux!$B$2,A414=aux!$B$3,A414=aux!$B$4),981*B414/(2*PI())*F414,"")</f>
        <v/>
      </c>
      <c r="J414" s="28" t="str">
        <f>IF(A414=aux!$B$5,100*$F$4*$C$4,"")</f>
        <v/>
      </c>
      <c r="K414" s="28" t="str">
        <f>IF(OR(A414=aux!$B$6,A414=aux!$B$7,A414=aux!$B$8),(2*PI()/B414)*N414,"")</f>
        <v/>
      </c>
      <c r="L414" s="28" t="str">
        <f>IF(OR(A414=aux!$B$2,A414=aux!$B$3,A414=aux!$B$4),981*(B414/(2*PI()))^2*F414,"")</f>
        <v/>
      </c>
      <c r="M414" s="28" t="str">
        <f>IF(A414=aux!$B$5,B414/(2*PI())*J414,"")</f>
        <v/>
      </c>
      <c r="N414" s="28" t="str">
        <f>IF(A414=aux!$B$6,100*$F$5*$C$5,IF(A414=aux!$B$7,100*$C$5*($F$5-($F$5-1)*(B414-$J$6)/($J$7-$J$6)),IF(A414=aux!$B$8,100*$C$5,"")))</f>
        <v/>
      </c>
      <c r="O414" s="26" t="str">
        <f t="shared" si="32"/>
        <v/>
      </c>
      <c r="P414" s="26" t="str">
        <f t="shared" si="33"/>
        <v/>
      </c>
      <c r="Q414" s="26" t="str">
        <f t="shared" si="34"/>
        <v/>
      </c>
    </row>
    <row r="415" spans="1:17" x14ac:dyDescent="0.25">
      <c r="A415" s="1" t="str">
        <f>IF(B415="","",IF(B415&lt;$J$2,aux!$B$2,IF(B415&lt;$J$3,aux!$B$3,IF(B415&lt;$J$4,aux!$B$4,IF(B415&lt;$J$5,aux!$B$5,IF(B415&lt;$J$6,aux!$B$6,IF(B415&lt;$J$7,aux!$B$7,aux!$B$8)))))))</f>
        <v/>
      </c>
      <c r="D415" s="2" t="str">
        <f t="shared" si="30"/>
        <v/>
      </c>
      <c r="E415" s="2" t="str">
        <f t="shared" si="31"/>
        <v/>
      </c>
      <c r="F415" s="28" t="str">
        <f>IF(A415=aux!$B$2,$C$3/9.81,IF(A415=aux!$B$3,$C$3*(1+($F$3-1)*(B415-$J$2)/($J$3-$J$2))/9.81,IF(A415=aux!$B$4,$F$3*$C$3/9.81,"")))</f>
        <v/>
      </c>
      <c r="G415" s="28" t="str">
        <f>IF(A415=aux!$B$5,2*PI()/(981*B415)*J415,"")</f>
        <v/>
      </c>
      <c r="H415" s="28" t="str">
        <f>IF(OR(A415=aux!$B$6,A415=aux!$B$7,A415=aux!$B$8),(2*PI()/B415)^2/981*N415,"")</f>
        <v/>
      </c>
      <c r="I415" s="28" t="str">
        <f>IF(OR(A415=aux!$B$2,A415=aux!$B$3,A415=aux!$B$4),981*B415/(2*PI())*F415,"")</f>
        <v/>
      </c>
      <c r="J415" s="28" t="str">
        <f>IF(A415=aux!$B$5,100*$F$4*$C$4,"")</f>
        <v/>
      </c>
      <c r="K415" s="28" t="str">
        <f>IF(OR(A415=aux!$B$6,A415=aux!$B$7,A415=aux!$B$8),(2*PI()/B415)*N415,"")</f>
        <v/>
      </c>
      <c r="L415" s="28" t="str">
        <f>IF(OR(A415=aux!$B$2,A415=aux!$B$3,A415=aux!$B$4),981*(B415/(2*PI()))^2*F415,"")</f>
        <v/>
      </c>
      <c r="M415" s="28" t="str">
        <f>IF(A415=aux!$B$5,B415/(2*PI())*J415,"")</f>
        <v/>
      </c>
      <c r="N415" s="28" t="str">
        <f>IF(A415=aux!$B$6,100*$F$5*$C$5,IF(A415=aux!$B$7,100*$C$5*($F$5-($F$5-1)*(B415-$J$6)/($J$7-$J$6)),IF(A415=aux!$B$8,100*$C$5,"")))</f>
        <v/>
      </c>
      <c r="O415" s="26" t="str">
        <f t="shared" si="32"/>
        <v/>
      </c>
      <c r="P415" s="26" t="str">
        <f t="shared" si="33"/>
        <v/>
      </c>
      <c r="Q415" s="26" t="str">
        <f t="shared" si="34"/>
        <v/>
      </c>
    </row>
    <row r="416" spans="1:17" x14ac:dyDescent="0.25">
      <c r="A416" s="1" t="str">
        <f>IF(B416="","",IF(B416&lt;$J$2,aux!$B$2,IF(B416&lt;$J$3,aux!$B$3,IF(B416&lt;$J$4,aux!$B$4,IF(B416&lt;$J$5,aux!$B$5,IF(B416&lt;$J$6,aux!$B$6,IF(B416&lt;$J$7,aux!$B$7,aux!$B$8)))))))</f>
        <v/>
      </c>
      <c r="D416" s="2" t="str">
        <f t="shared" si="30"/>
        <v/>
      </c>
      <c r="E416" s="2" t="str">
        <f t="shared" si="31"/>
        <v/>
      </c>
      <c r="F416" s="28" t="str">
        <f>IF(A416=aux!$B$2,$C$3/9.81,IF(A416=aux!$B$3,$C$3*(1+($F$3-1)*(B416-$J$2)/($J$3-$J$2))/9.81,IF(A416=aux!$B$4,$F$3*$C$3/9.81,"")))</f>
        <v/>
      </c>
      <c r="G416" s="28" t="str">
        <f>IF(A416=aux!$B$5,2*PI()/(981*B416)*J416,"")</f>
        <v/>
      </c>
      <c r="H416" s="28" t="str">
        <f>IF(OR(A416=aux!$B$6,A416=aux!$B$7,A416=aux!$B$8),(2*PI()/B416)^2/981*N416,"")</f>
        <v/>
      </c>
      <c r="I416" s="28" t="str">
        <f>IF(OR(A416=aux!$B$2,A416=aux!$B$3,A416=aux!$B$4),981*B416/(2*PI())*F416,"")</f>
        <v/>
      </c>
      <c r="J416" s="28" t="str">
        <f>IF(A416=aux!$B$5,100*$F$4*$C$4,"")</f>
        <v/>
      </c>
      <c r="K416" s="28" t="str">
        <f>IF(OR(A416=aux!$B$6,A416=aux!$B$7,A416=aux!$B$8),(2*PI()/B416)*N416,"")</f>
        <v/>
      </c>
      <c r="L416" s="28" t="str">
        <f>IF(OR(A416=aux!$B$2,A416=aux!$B$3,A416=aux!$B$4),981*(B416/(2*PI()))^2*F416,"")</f>
        <v/>
      </c>
      <c r="M416" s="28" t="str">
        <f>IF(A416=aux!$B$5,B416/(2*PI())*J416,"")</f>
        <v/>
      </c>
      <c r="N416" s="28" t="str">
        <f>IF(A416=aux!$B$6,100*$F$5*$C$5,IF(A416=aux!$B$7,100*$C$5*($F$5-($F$5-1)*(B416-$J$6)/($J$7-$J$6)),IF(A416=aux!$B$8,100*$C$5,"")))</f>
        <v/>
      </c>
      <c r="O416" s="26" t="str">
        <f t="shared" si="32"/>
        <v/>
      </c>
      <c r="P416" s="26" t="str">
        <f t="shared" si="33"/>
        <v/>
      </c>
      <c r="Q416" s="26" t="str">
        <f t="shared" si="34"/>
        <v/>
      </c>
    </row>
    <row r="417" spans="1:17" x14ac:dyDescent="0.25">
      <c r="A417" s="1" t="str">
        <f>IF(B417="","",IF(B417&lt;$J$2,aux!$B$2,IF(B417&lt;$J$3,aux!$B$3,IF(B417&lt;$J$4,aux!$B$4,IF(B417&lt;$J$5,aux!$B$5,IF(B417&lt;$J$6,aux!$B$6,IF(B417&lt;$J$7,aux!$B$7,aux!$B$8)))))))</f>
        <v/>
      </c>
      <c r="D417" s="2" t="str">
        <f t="shared" si="30"/>
        <v/>
      </c>
      <c r="E417" s="2" t="str">
        <f t="shared" si="31"/>
        <v/>
      </c>
      <c r="F417" s="28" t="str">
        <f>IF(A417=aux!$B$2,$C$3/9.81,IF(A417=aux!$B$3,$C$3*(1+($F$3-1)*(B417-$J$2)/($J$3-$J$2))/9.81,IF(A417=aux!$B$4,$F$3*$C$3/9.81,"")))</f>
        <v/>
      </c>
      <c r="G417" s="28" t="str">
        <f>IF(A417=aux!$B$5,2*PI()/(981*B417)*J417,"")</f>
        <v/>
      </c>
      <c r="H417" s="28" t="str">
        <f>IF(OR(A417=aux!$B$6,A417=aux!$B$7,A417=aux!$B$8),(2*PI()/B417)^2/981*N417,"")</f>
        <v/>
      </c>
      <c r="I417" s="28" t="str">
        <f>IF(OR(A417=aux!$B$2,A417=aux!$B$3,A417=aux!$B$4),981*B417/(2*PI())*F417,"")</f>
        <v/>
      </c>
      <c r="J417" s="28" t="str">
        <f>IF(A417=aux!$B$5,100*$F$4*$C$4,"")</f>
        <v/>
      </c>
      <c r="K417" s="28" t="str">
        <f>IF(OR(A417=aux!$B$6,A417=aux!$B$7,A417=aux!$B$8),(2*PI()/B417)*N417,"")</f>
        <v/>
      </c>
      <c r="L417" s="28" t="str">
        <f>IF(OR(A417=aux!$B$2,A417=aux!$B$3,A417=aux!$B$4),981*(B417/(2*PI()))^2*F417,"")</f>
        <v/>
      </c>
      <c r="M417" s="28" t="str">
        <f>IF(A417=aux!$B$5,B417/(2*PI())*J417,"")</f>
        <v/>
      </c>
      <c r="N417" s="28" t="str">
        <f>IF(A417=aux!$B$6,100*$F$5*$C$5,IF(A417=aux!$B$7,100*$C$5*($F$5-($F$5-1)*(B417-$J$6)/($J$7-$J$6)),IF(A417=aux!$B$8,100*$C$5,"")))</f>
        <v/>
      </c>
      <c r="O417" s="26" t="str">
        <f t="shared" si="32"/>
        <v/>
      </c>
      <c r="P417" s="26" t="str">
        <f t="shared" si="33"/>
        <v/>
      </c>
      <c r="Q417" s="26" t="str">
        <f t="shared" si="34"/>
        <v/>
      </c>
    </row>
    <row r="418" spans="1:17" x14ac:dyDescent="0.25">
      <c r="A418" s="1" t="str">
        <f>IF(B418="","",IF(B418&lt;$J$2,aux!$B$2,IF(B418&lt;$J$3,aux!$B$3,IF(B418&lt;$J$4,aux!$B$4,IF(B418&lt;$J$5,aux!$B$5,IF(B418&lt;$J$6,aux!$B$6,IF(B418&lt;$J$7,aux!$B$7,aux!$B$8)))))))</f>
        <v/>
      </c>
      <c r="D418" s="2" t="str">
        <f t="shared" si="30"/>
        <v/>
      </c>
      <c r="E418" s="2" t="str">
        <f t="shared" si="31"/>
        <v/>
      </c>
      <c r="F418" s="28" t="str">
        <f>IF(A418=aux!$B$2,$C$3/9.81,IF(A418=aux!$B$3,$C$3*(1+($F$3-1)*(B418-$J$2)/($J$3-$J$2))/9.81,IF(A418=aux!$B$4,$F$3*$C$3/9.81,"")))</f>
        <v/>
      </c>
      <c r="G418" s="28" t="str">
        <f>IF(A418=aux!$B$5,2*PI()/(981*B418)*J418,"")</f>
        <v/>
      </c>
      <c r="H418" s="28" t="str">
        <f>IF(OR(A418=aux!$B$6,A418=aux!$B$7,A418=aux!$B$8),(2*PI()/B418)^2/981*N418,"")</f>
        <v/>
      </c>
      <c r="I418" s="28" t="str">
        <f>IF(OR(A418=aux!$B$2,A418=aux!$B$3,A418=aux!$B$4),981*B418/(2*PI())*F418,"")</f>
        <v/>
      </c>
      <c r="J418" s="28" t="str">
        <f>IF(A418=aux!$B$5,100*$F$4*$C$4,"")</f>
        <v/>
      </c>
      <c r="K418" s="28" t="str">
        <f>IF(OR(A418=aux!$B$6,A418=aux!$B$7,A418=aux!$B$8),(2*PI()/B418)*N418,"")</f>
        <v/>
      </c>
      <c r="L418" s="28" t="str">
        <f>IF(OR(A418=aux!$B$2,A418=aux!$B$3,A418=aux!$B$4),981*(B418/(2*PI()))^2*F418,"")</f>
        <v/>
      </c>
      <c r="M418" s="28" t="str">
        <f>IF(A418=aux!$B$5,B418/(2*PI())*J418,"")</f>
        <v/>
      </c>
      <c r="N418" s="28" t="str">
        <f>IF(A418=aux!$B$6,100*$F$5*$C$5,IF(A418=aux!$B$7,100*$C$5*($F$5-($F$5-1)*(B418-$J$6)/($J$7-$J$6)),IF(A418=aux!$B$8,100*$C$5,"")))</f>
        <v/>
      </c>
      <c r="O418" s="26" t="str">
        <f t="shared" si="32"/>
        <v/>
      </c>
      <c r="P418" s="26" t="str">
        <f t="shared" si="33"/>
        <v/>
      </c>
      <c r="Q418" s="26" t="str">
        <f t="shared" si="34"/>
        <v/>
      </c>
    </row>
    <row r="419" spans="1:17" x14ac:dyDescent="0.25">
      <c r="A419" s="1" t="str">
        <f>IF(B419="","",IF(B419&lt;$J$2,aux!$B$2,IF(B419&lt;$J$3,aux!$B$3,IF(B419&lt;$J$4,aux!$B$4,IF(B419&lt;$J$5,aux!$B$5,IF(B419&lt;$J$6,aux!$B$6,IF(B419&lt;$J$7,aux!$B$7,aux!$B$8)))))))</f>
        <v/>
      </c>
      <c r="D419" s="2" t="str">
        <f t="shared" si="30"/>
        <v/>
      </c>
      <c r="E419" s="2" t="str">
        <f t="shared" si="31"/>
        <v/>
      </c>
      <c r="F419" s="28" t="str">
        <f>IF(A419=aux!$B$2,$C$3/9.81,IF(A419=aux!$B$3,$C$3*(1+($F$3-1)*(B419-$J$2)/($J$3-$J$2))/9.81,IF(A419=aux!$B$4,$F$3*$C$3/9.81,"")))</f>
        <v/>
      </c>
      <c r="G419" s="28" t="str">
        <f>IF(A419=aux!$B$5,2*PI()/(981*B419)*J419,"")</f>
        <v/>
      </c>
      <c r="H419" s="28" t="str">
        <f>IF(OR(A419=aux!$B$6,A419=aux!$B$7,A419=aux!$B$8),(2*PI()/B419)^2/981*N419,"")</f>
        <v/>
      </c>
      <c r="I419" s="28" t="str">
        <f>IF(OR(A419=aux!$B$2,A419=aux!$B$3,A419=aux!$B$4),981*B419/(2*PI())*F419,"")</f>
        <v/>
      </c>
      <c r="J419" s="28" t="str">
        <f>IF(A419=aux!$B$5,100*$F$4*$C$4,"")</f>
        <v/>
      </c>
      <c r="K419" s="28" t="str">
        <f>IF(OR(A419=aux!$B$6,A419=aux!$B$7,A419=aux!$B$8),(2*PI()/B419)*N419,"")</f>
        <v/>
      </c>
      <c r="L419" s="28" t="str">
        <f>IF(OR(A419=aux!$B$2,A419=aux!$B$3,A419=aux!$B$4),981*(B419/(2*PI()))^2*F419,"")</f>
        <v/>
      </c>
      <c r="M419" s="28" t="str">
        <f>IF(A419=aux!$B$5,B419/(2*PI())*J419,"")</f>
        <v/>
      </c>
      <c r="N419" s="28" t="str">
        <f>IF(A419=aux!$B$6,100*$F$5*$C$5,IF(A419=aux!$B$7,100*$C$5*($F$5-($F$5-1)*(B419-$J$6)/($J$7-$J$6)),IF(A419=aux!$B$8,100*$C$5,"")))</f>
        <v/>
      </c>
      <c r="O419" s="26" t="str">
        <f t="shared" si="32"/>
        <v/>
      </c>
      <c r="P419" s="26" t="str">
        <f t="shared" si="33"/>
        <v/>
      </c>
      <c r="Q419" s="26" t="str">
        <f t="shared" si="34"/>
        <v/>
      </c>
    </row>
    <row r="420" spans="1:17" x14ac:dyDescent="0.25">
      <c r="A420" s="1" t="str">
        <f>IF(B420="","",IF(B420&lt;$J$2,aux!$B$2,IF(B420&lt;$J$3,aux!$B$3,IF(B420&lt;$J$4,aux!$B$4,IF(B420&lt;$J$5,aux!$B$5,IF(B420&lt;$J$6,aux!$B$6,IF(B420&lt;$J$7,aux!$B$7,aux!$B$8)))))))</f>
        <v/>
      </c>
      <c r="D420" s="2" t="str">
        <f t="shared" si="30"/>
        <v/>
      </c>
      <c r="E420" s="2" t="str">
        <f t="shared" si="31"/>
        <v/>
      </c>
      <c r="F420" s="28" t="str">
        <f>IF(A420=aux!$B$2,$C$3/9.81,IF(A420=aux!$B$3,$C$3*(1+($F$3-1)*(B420-$J$2)/($J$3-$J$2))/9.81,IF(A420=aux!$B$4,$F$3*$C$3/9.81,"")))</f>
        <v/>
      </c>
      <c r="G420" s="28" t="str">
        <f>IF(A420=aux!$B$5,2*PI()/(981*B420)*J420,"")</f>
        <v/>
      </c>
      <c r="H420" s="28" t="str">
        <f>IF(OR(A420=aux!$B$6,A420=aux!$B$7,A420=aux!$B$8),(2*PI()/B420)^2/981*N420,"")</f>
        <v/>
      </c>
      <c r="I420" s="28" t="str">
        <f>IF(OR(A420=aux!$B$2,A420=aux!$B$3,A420=aux!$B$4),981*B420/(2*PI())*F420,"")</f>
        <v/>
      </c>
      <c r="J420" s="28" t="str">
        <f>IF(A420=aux!$B$5,100*$F$4*$C$4,"")</f>
        <v/>
      </c>
      <c r="K420" s="28" t="str">
        <f>IF(OR(A420=aux!$B$6,A420=aux!$B$7,A420=aux!$B$8),(2*PI()/B420)*N420,"")</f>
        <v/>
      </c>
      <c r="L420" s="28" t="str">
        <f>IF(OR(A420=aux!$B$2,A420=aux!$B$3,A420=aux!$B$4),981*(B420/(2*PI()))^2*F420,"")</f>
        <v/>
      </c>
      <c r="M420" s="28" t="str">
        <f>IF(A420=aux!$B$5,B420/(2*PI())*J420,"")</f>
        <v/>
      </c>
      <c r="N420" s="28" t="str">
        <f>IF(A420=aux!$B$6,100*$F$5*$C$5,IF(A420=aux!$B$7,100*$C$5*($F$5-($F$5-1)*(B420-$J$6)/($J$7-$J$6)),IF(A420=aux!$B$8,100*$C$5,"")))</f>
        <v/>
      </c>
      <c r="O420" s="26" t="str">
        <f t="shared" si="32"/>
        <v/>
      </c>
      <c r="P420" s="26" t="str">
        <f t="shared" si="33"/>
        <v/>
      </c>
      <c r="Q420" s="26" t="str">
        <f t="shared" si="34"/>
        <v/>
      </c>
    </row>
    <row r="421" spans="1:17" x14ac:dyDescent="0.25">
      <c r="A421" s="1" t="str">
        <f>IF(B421="","",IF(B421&lt;$J$2,aux!$B$2,IF(B421&lt;$J$3,aux!$B$3,IF(B421&lt;$J$4,aux!$B$4,IF(B421&lt;$J$5,aux!$B$5,IF(B421&lt;$J$6,aux!$B$6,IF(B421&lt;$J$7,aux!$B$7,aux!$B$8)))))))</f>
        <v/>
      </c>
      <c r="D421" s="2" t="str">
        <f t="shared" si="30"/>
        <v/>
      </c>
      <c r="E421" s="2" t="str">
        <f t="shared" si="31"/>
        <v/>
      </c>
      <c r="F421" s="28" t="str">
        <f>IF(A421=aux!$B$2,$C$3/9.81,IF(A421=aux!$B$3,$C$3*(1+($F$3-1)*(B421-$J$2)/($J$3-$J$2))/9.81,IF(A421=aux!$B$4,$F$3*$C$3/9.81,"")))</f>
        <v/>
      </c>
      <c r="G421" s="28" t="str">
        <f>IF(A421=aux!$B$5,2*PI()/(981*B421)*J421,"")</f>
        <v/>
      </c>
      <c r="H421" s="28" t="str">
        <f>IF(OR(A421=aux!$B$6,A421=aux!$B$7,A421=aux!$B$8),(2*PI()/B421)^2/981*N421,"")</f>
        <v/>
      </c>
      <c r="I421" s="28" t="str">
        <f>IF(OR(A421=aux!$B$2,A421=aux!$B$3,A421=aux!$B$4),981*B421/(2*PI())*F421,"")</f>
        <v/>
      </c>
      <c r="J421" s="28" t="str">
        <f>IF(A421=aux!$B$5,100*$F$4*$C$4,"")</f>
        <v/>
      </c>
      <c r="K421" s="28" t="str">
        <f>IF(OR(A421=aux!$B$6,A421=aux!$B$7,A421=aux!$B$8),(2*PI()/B421)*N421,"")</f>
        <v/>
      </c>
      <c r="L421" s="28" t="str">
        <f>IF(OR(A421=aux!$B$2,A421=aux!$B$3,A421=aux!$B$4),981*(B421/(2*PI()))^2*F421,"")</f>
        <v/>
      </c>
      <c r="M421" s="28" t="str">
        <f>IF(A421=aux!$B$5,B421/(2*PI())*J421,"")</f>
        <v/>
      </c>
      <c r="N421" s="28" t="str">
        <f>IF(A421=aux!$B$6,100*$F$5*$C$5,IF(A421=aux!$B$7,100*$C$5*($F$5-($F$5-1)*(B421-$J$6)/($J$7-$J$6)),IF(A421=aux!$B$8,100*$C$5,"")))</f>
        <v/>
      </c>
      <c r="O421" s="26" t="str">
        <f t="shared" si="32"/>
        <v/>
      </c>
      <c r="P421" s="26" t="str">
        <f t="shared" si="33"/>
        <v/>
      </c>
      <c r="Q421" s="26" t="str">
        <f t="shared" si="34"/>
        <v/>
      </c>
    </row>
    <row r="422" spans="1:17" x14ac:dyDescent="0.25">
      <c r="A422" s="1" t="str">
        <f>IF(B422="","",IF(B422&lt;$J$2,aux!$B$2,IF(B422&lt;$J$3,aux!$B$3,IF(B422&lt;$J$4,aux!$B$4,IF(B422&lt;$J$5,aux!$B$5,IF(B422&lt;$J$6,aux!$B$6,IF(B422&lt;$J$7,aux!$B$7,aux!$B$8)))))))</f>
        <v/>
      </c>
      <c r="D422" s="2" t="str">
        <f t="shared" si="30"/>
        <v/>
      </c>
      <c r="E422" s="2" t="str">
        <f t="shared" si="31"/>
        <v/>
      </c>
      <c r="F422" s="28" t="str">
        <f>IF(A422=aux!$B$2,$C$3/9.81,IF(A422=aux!$B$3,$C$3*(1+($F$3-1)*(B422-$J$2)/($J$3-$J$2))/9.81,IF(A422=aux!$B$4,$F$3*$C$3/9.81,"")))</f>
        <v/>
      </c>
      <c r="G422" s="28" t="str">
        <f>IF(A422=aux!$B$5,2*PI()/(981*B422)*J422,"")</f>
        <v/>
      </c>
      <c r="H422" s="28" t="str">
        <f>IF(OR(A422=aux!$B$6,A422=aux!$B$7,A422=aux!$B$8),(2*PI()/B422)^2/981*N422,"")</f>
        <v/>
      </c>
      <c r="I422" s="28" t="str">
        <f>IF(OR(A422=aux!$B$2,A422=aux!$B$3,A422=aux!$B$4),981*B422/(2*PI())*F422,"")</f>
        <v/>
      </c>
      <c r="J422" s="28" t="str">
        <f>IF(A422=aux!$B$5,100*$F$4*$C$4,"")</f>
        <v/>
      </c>
      <c r="K422" s="28" t="str">
        <f>IF(OR(A422=aux!$B$6,A422=aux!$B$7,A422=aux!$B$8),(2*PI()/B422)*N422,"")</f>
        <v/>
      </c>
      <c r="L422" s="28" t="str">
        <f>IF(OR(A422=aux!$B$2,A422=aux!$B$3,A422=aux!$B$4),981*(B422/(2*PI()))^2*F422,"")</f>
        <v/>
      </c>
      <c r="M422" s="28" t="str">
        <f>IF(A422=aux!$B$5,B422/(2*PI())*J422,"")</f>
        <v/>
      </c>
      <c r="N422" s="28" t="str">
        <f>IF(A422=aux!$B$6,100*$F$5*$C$5,IF(A422=aux!$B$7,100*$C$5*($F$5-($F$5-1)*(B422-$J$6)/($J$7-$J$6)),IF(A422=aux!$B$8,100*$C$5,"")))</f>
        <v/>
      </c>
      <c r="O422" s="26" t="str">
        <f t="shared" si="32"/>
        <v/>
      </c>
      <c r="P422" s="26" t="str">
        <f t="shared" si="33"/>
        <v/>
      </c>
      <c r="Q422" s="26" t="str">
        <f t="shared" si="34"/>
        <v/>
      </c>
    </row>
    <row r="423" spans="1:17" x14ac:dyDescent="0.25">
      <c r="A423" s="1" t="str">
        <f>IF(B423="","",IF(B423&lt;$J$2,aux!$B$2,IF(B423&lt;$J$3,aux!$B$3,IF(B423&lt;$J$4,aux!$B$4,IF(B423&lt;$J$5,aux!$B$5,IF(B423&lt;$J$6,aux!$B$6,IF(B423&lt;$J$7,aux!$B$7,aux!$B$8)))))))</f>
        <v/>
      </c>
      <c r="D423" s="2" t="str">
        <f t="shared" si="30"/>
        <v/>
      </c>
      <c r="E423" s="2" t="str">
        <f t="shared" si="31"/>
        <v/>
      </c>
      <c r="F423" s="28" t="str">
        <f>IF(A423=aux!$B$2,$C$3/9.81,IF(A423=aux!$B$3,$C$3*(1+($F$3-1)*(B423-$J$2)/($J$3-$J$2))/9.81,IF(A423=aux!$B$4,$F$3*$C$3/9.81,"")))</f>
        <v/>
      </c>
      <c r="G423" s="28" t="str">
        <f>IF(A423=aux!$B$5,2*PI()/(981*B423)*J423,"")</f>
        <v/>
      </c>
      <c r="H423" s="28" t="str">
        <f>IF(OR(A423=aux!$B$6,A423=aux!$B$7,A423=aux!$B$8),(2*PI()/B423)^2/981*N423,"")</f>
        <v/>
      </c>
      <c r="I423" s="28" t="str">
        <f>IF(OR(A423=aux!$B$2,A423=aux!$B$3,A423=aux!$B$4),981*B423/(2*PI())*F423,"")</f>
        <v/>
      </c>
      <c r="J423" s="28" t="str">
        <f>IF(A423=aux!$B$5,100*$F$4*$C$4,"")</f>
        <v/>
      </c>
      <c r="K423" s="28" t="str">
        <f>IF(OR(A423=aux!$B$6,A423=aux!$B$7,A423=aux!$B$8),(2*PI()/B423)*N423,"")</f>
        <v/>
      </c>
      <c r="L423" s="28" t="str">
        <f>IF(OR(A423=aux!$B$2,A423=aux!$B$3,A423=aux!$B$4),981*(B423/(2*PI()))^2*F423,"")</f>
        <v/>
      </c>
      <c r="M423" s="28" t="str">
        <f>IF(A423=aux!$B$5,B423/(2*PI())*J423,"")</f>
        <v/>
      </c>
      <c r="N423" s="28" t="str">
        <f>IF(A423=aux!$B$6,100*$F$5*$C$5,IF(A423=aux!$B$7,100*$C$5*($F$5-($F$5-1)*(B423-$J$6)/($J$7-$J$6)),IF(A423=aux!$B$8,100*$C$5,"")))</f>
        <v/>
      </c>
      <c r="O423" s="26" t="str">
        <f t="shared" si="32"/>
        <v/>
      </c>
      <c r="P423" s="26" t="str">
        <f t="shared" si="33"/>
        <v/>
      </c>
      <c r="Q423" s="26" t="str">
        <f t="shared" si="34"/>
        <v/>
      </c>
    </row>
    <row r="424" spans="1:17" x14ac:dyDescent="0.25">
      <c r="A424" s="1" t="str">
        <f>IF(B424="","",IF(B424&lt;$J$2,aux!$B$2,IF(B424&lt;$J$3,aux!$B$3,IF(B424&lt;$J$4,aux!$B$4,IF(B424&lt;$J$5,aux!$B$5,IF(B424&lt;$J$6,aux!$B$6,IF(B424&lt;$J$7,aux!$B$7,aux!$B$8)))))))</f>
        <v/>
      </c>
      <c r="D424" s="2" t="str">
        <f t="shared" si="30"/>
        <v/>
      </c>
      <c r="E424" s="2" t="str">
        <f t="shared" si="31"/>
        <v/>
      </c>
      <c r="F424" s="28" t="str">
        <f>IF(A424=aux!$B$2,$C$3/9.81,IF(A424=aux!$B$3,$C$3*(1+($F$3-1)*(B424-$J$2)/($J$3-$J$2))/9.81,IF(A424=aux!$B$4,$F$3*$C$3/9.81,"")))</f>
        <v/>
      </c>
      <c r="G424" s="28" t="str">
        <f>IF(A424=aux!$B$5,2*PI()/(981*B424)*J424,"")</f>
        <v/>
      </c>
      <c r="H424" s="28" t="str">
        <f>IF(OR(A424=aux!$B$6,A424=aux!$B$7,A424=aux!$B$8),(2*PI()/B424)^2/981*N424,"")</f>
        <v/>
      </c>
      <c r="I424" s="28" t="str">
        <f>IF(OR(A424=aux!$B$2,A424=aux!$B$3,A424=aux!$B$4),981*B424/(2*PI())*F424,"")</f>
        <v/>
      </c>
      <c r="J424" s="28" t="str">
        <f>IF(A424=aux!$B$5,100*$F$4*$C$4,"")</f>
        <v/>
      </c>
      <c r="K424" s="28" t="str">
        <f>IF(OR(A424=aux!$B$6,A424=aux!$B$7,A424=aux!$B$8),(2*PI()/B424)*N424,"")</f>
        <v/>
      </c>
      <c r="L424" s="28" t="str">
        <f>IF(OR(A424=aux!$B$2,A424=aux!$B$3,A424=aux!$B$4),981*(B424/(2*PI()))^2*F424,"")</f>
        <v/>
      </c>
      <c r="M424" s="28" t="str">
        <f>IF(A424=aux!$B$5,B424/(2*PI())*J424,"")</f>
        <v/>
      </c>
      <c r="N424" s="28" t="str">
        <f>IF(A424=aux!$B$6,100*$F$5*$C$5,IF(A424=aux!$B$7,100*$C$5*($F$5-($F$5-1)*(B424-$J$6)/($J$7-$J$6)),IF(A424=aux!$B$8,100*$C$5,"")))</f>
        <v/>
      </c>
      <c r="O424" s="26" t="str">
        <f t="shared" si="32"/>
        <v/>
      </c>
      <c r="P424" s="26" t="str">
        <f t="shared" si="33"/>
        <v/>
      </c>
      <c r="Q424" s="26" t="str">
        <f t="shared" si="34"/>
        <v/>
      </c>
    </row>
    <row r="425" spans="1:17" x14ac:dyDescent="0.25">
      <c r="A425" s="1" t="str">
        <f>IF(B425="","",IF(B425&lt;$J$2,aux!$B$2,IF(B425&lt;$J$3,aux!$B$3,IF(B425&lt;$J$4,aux!$B$4,IF(B425&lt;$J$5,aux!$B$5,IF(B425&lt;$J$6,aux!$B$6,IF(B425&lt;$J$7,aux!$B$7,aux!$B$8)))))))</f>
        <v/>
      </c>
      <c r="D425" s="2" t="str">
        <f t="shared" si="30"/>
        <v/>
      </c>
      <c r="E425" s="2" t="str">
        <f t="shared" si="31"/>
        <v/>
      </c>
      <c r="F425" s="28" t="str">
        <f>IF(A425=aux!$B$2,$C$3/9.81,IF(A425=aux!$B$3,$C$3*(1+($F$3-1)*(B425-$J$2)/($J$3-$J$2))/9.81,IF(A425=aux!$B$4,$F$3*$C$3/9.81,"")))</f>
        <v/>
      </c>
      <c r="G425" s="28" t="str">
        <f>IF(A425=aux!$B$5,2*PI()/(981*B425)*J425,"")</f>
        <v/>
      </c>
      <c r="H425" s="28" t="str">
        <f>IF(OR(A425=aux!$B$6,A425=aux!$B$7,A425=aux!$B$8),(2*PI()/B425)^2/981*N425,"")</f>
        <v/>
      </c>
      <c r="I425" s="28" t="str">
        <f>IF(OR(A425=aux!$B$2,A425=aux!$B$3,A425=aux!$B$4),981*B425/(2*PI())*F425,"")</f>
        <v/>
      </c>
      <c r="J425" s="28" t="str">
        <f>IF(A425=aux!$B$5,100*$F$4*$C$4,"")</f>
        <v/>
      </c>
      <c r="K425" s="28" t="str">
        <f>IF(OR(A425=aux!$B$6,A425=aux!$B$7,A425=aux!$B$8),(2*PI()/B425)*N425,"")</f>
        <v/>
      </c>
      <c r="L425" s="28" t="str">
        <f>IF(OR(A425=aux!$B$2,A425=aux!$B$3,A425=aux!$B$4),981*(B425/(2*PI()))^2*F425,"")</f>
        <v/>
      </c>
      <c r="M425" s="28" t="str">
        <f>IF(A425=aux!$B$5,B425/(2*PI())*J425,"")</f>
        <v/>
      </c>
      <c r="N425" s="28" t="str">
        <f>IF(A425=aux!$B$6,100*$F$5*$C$5,IF(A425=aux!$B$7,100*$C$5*($F$5-($F$5-1)*(B425-$J$6)/($J$7-$J$6)),IF(A425=aux!$B$8,100*$C$5,"")))</f>
        <v/>
      </c>
      <c r="O425" s="26" t="str">
        <f t="shared" si="32"/>
        <v/>
      </c>
      <c r="P425" s="26" t="str">
        <f t="shared" si="33"/>
        <v/>
      </c>
      <c r="Q425" s="26" t="str">
        <f t="shared" si="34"/>
        <v/>
      </c>
    </row>
    <row r="426" spans="1:17" x14ac:dyDescent="0.25">
      <c r="A426" s="1" t="str">
        <f>IF(B426="","",IF(B426&lt;$J$2,aux!$B$2,IF(B426&lt;$J$3,aux!$B$3,IF(B426&lt;$J$4,aux!$B$4,IF(B426&lt;$J$5,aux!$B$5,IF(B426&lt;$J$6,aux!$B$6,IF(B426&lt;$J$7,aux!$B$7,aux!$B$8)))))))</f>
        <v/>
      </c>
      <c r="D426" s="2" t="str">
        <f t="shared" si="30"/>
        <v/>
      </c>
      <c r="E426" s="2" t="str">
        <f t="shared" si="31"/>
        <v/>
      </c>
      <c r="F426" s="28" t="str">
        <f>IF(A426=aux!$B$2,$C$3/9.81,IF(A426=aux!$B$3,$C$3*(1+($F$3-1)*(B426-$J$2)/($J$3-$J$2))/9.81,IF(A426=aux!$B$4,$F$3*$C$3/9.81,"")))</f>
        <v/>
      </c>
      <c r="G426" s="28" t="str">
        <f>IF(A426=aux!$B$5,2*PI()/(981*B426)*J426,"")</f>
        <v/>
      </c>
      <c r="H426" s="28" t="str">
        <f>IF(OR(A426=aux!$B$6,A426=aux!$B$7,A426=aux!$B$8),(2*PI()/B426)^2/981*N426,"")</f>
        <v/>
      </c>
      <c r="I426" s="28" t="str">
        <f>IF(OR(A426=aux!$B$2,A426=aux!$B$3,A426=aux!$B$4),981*B426/(2*PI())*F426,"")</f>
        <v/>
      </c>
      <c r="J426" s="28" t="str">
        <f>IF(A426=aux!$B$5,100*$F$4*$C$4,"")</f>
        <v/>
      </c>
      <c r="K426" s="28" t="str">
        <f>IF(OR(A426=aux!$B$6,A426=aux!$B$7,A426=aux!$B$8),(2*PI()/B426)*N426,"")</f>
        <v/>
      </c>
      <c r="L426" s="28" t="str">
        <f>IF(OR(A426=aux!$B$2,A426=aux!$B$3,A426=aux!$B$4),981*(B426/(2*PI()))^2*F426,"")</f>
        <v/>
      </c>
      <c r="M426" s="28" t="str">
        <f>IF(A426=aux!$B$5,B426/(2*PI())*J426,"")</f>
        <v/>
      </c>
      <c r="N426" s="28" t="str">
        <f>IF(A426=aux!$B$6,100*$F$5*$C$5,IF(A426=aux!$B$7,100*$C$5*($F$5-($F$5-1)*(B426-$J$6)/($J$7-$J$6)),IF(A426=aux!$B$8,100*$C$5,"")))</f>
        <v/>
      </c>
      <c r="O426" s="26" t="str">
        <f t="shared" si="32"/>
        <v/>
      </c>
      <c r="P426" s="26" t="str">
        <f t="shared" si="33"/>
        <v/>
      </c>
      <c r="Q426" s="26" t="str">
        <f t="shared" si="34"/>
        <v/>
      </c>
    </row>
    <row r="427" spans="1:17" x14ac:dyDescent="0.25">
      <c r="A427" s="1" t="str">
        <f>IF(B427="","",IF(B427&lt;$J$2,aux!$B$2,IF(B427&lt;$J$3,aux!$B$3,IF(B427&lt;$J$4,aux!$B$4,IF(B427&lt;$J$5,aux!$B$5,IF(B427&lt;$J$6,aux!$B$6,IF(B427&lt;$J$7,aux!$B$7,aux!$B$8)))))))</f>
        <v/>
      </c>
      <c r="D427" s="2" t="str">
        <f t="shared" si="30"/>
        <v/>
      </c>
      <c r="E427" s="2" t="str">
        <f t="shared" si="31"/>
        <v/>
      </c>
      <c r="F427" s="28" t="str">
        <f>IF(A427=aux!$B$2,$C$3/9.81,IF(A427=aux!$B$3,$C$3*(1+($F$3-1)*(B427-$J$2)/($J$3-$J$2))/9.81,IF(A427=aux!$B$4,$F$3*$C$3/9.81,"")))</f>
        <v/>
      </c>
      <c r="G427" s="28" t="str">
        <f>IF(A427=aux!$B$5,2*PI()/(981*B427)*J427,"")</f>
        <v/>
      </c>
      <c r="H427" s="28" t="str">
        <f>IF(OR(A427=aux!$B$6,A427=aux!$B$7,A427=aux!$B$8),(2*PI()/B427)^2/981*N427,"")</f>
        <v/>
      </c>
      <c r="I427" s="28" t="str">
        <f>IF(OR(A427=aux!$B$2,A427=aux!$B$3,A427=aux!$B$4),981*B427/(2*PI())*F427,"")</f>
        <v/>
      </c>
      <c r="J427" s="28" t="str">
        <f>IF(A427=aux!$B$5,100*$F$4*$C$4,"")</f>
        <v/>
      </c>
      <c r="K427" s="28" t="str">
        <f>IF(OR(A427=aux!$B$6,A427=aux!$B$7,A427=aux!$B$8),(2*PI()/B427)*N427,"")</f>
        <v/>
      </c>
      <c r="L427" s="28" t="str">
        <f>IF(OR(A427=aux!$B$2,A427=aux!$B$3,A427=aux!$B$4),981*(B427/(2*PI()))^2*F427,"")</f>
        <v/>
      </c>
      <c r="M427" s="28" t="str">
        <f>IF(A427=aux!$B$5,B427/(2*PI())*J427,"")</f>
        <v/>
      </c>
      <c r="N427" s="28" t="str">
        <f>IF(A427=aux!$B$6,100*$F$5*$C$5,IF(A427=aux!$B$7,100*$C$5*($F$5-($F$5-1)*(B427-$J$6)/($J$7-$J$6)),IF(A427=aux!$B$8,100*$C$5,"")))</f>
        <v/>
      </c>
      <c r="O427" s="26" t="str">
        <f t="shared" si="32"/>
        <v/>
      </c>
      <c r="P427" s="26" t="str">
        <f t="shared" si="33"/>
        <v/>
      </c>
      <c r="Q427" s="26" t="str">
        <f t="shared" si="34"/>
        <v/>
      </c>
    </row>
    <row r="428" spans="1:17" x14ac:dyDescent="0.25">
      <c r="A428" s="1" t="str">
        <f>IF(B428="","",IF(B428&lt;$J$2,aux!$B$2,IF(B428&lt;$J$3,aux!$B$3,IF(B428&lt;$J$4,aux!$B$4,IF(B428&lt;$J$5,aux!$B$5,IF(B428&lt;$J$6,aux!$B$6,IF(B428&lt;$J$7,aux!$B$7,aux!$B$8)))))))</f>
        <v/>
      </c>
      <c r="D428" s="2" t="str">
        <f t="shared" si="30"/>
        <v/>
      </c>
      <c r="E428" s="2" t="str">
        <f t="shared" si="31"/>
        <v/>
      </c>
      <c r="F428" s="28" t="str">
        <f>IF(A428=aux!$B$2,$C$3/9.81,IF(A428=aux!$B$3,$C$3*(1+($F$3-1)*(B428-$J$2)/($J$3-$J$2))/9.81,IF(A428=aux!$B$4,$F$3*$C$3/9.81,"")))</f>
        <v/>
      </c>
      <c r="G428" s="28" t="str">
        <f>IF(A428=aux!$B$5,2*PI()/(981*B428)*J428,"")</f>
        <v/>
      </c>
      <c r="H428" s="28" t="str">
        <f>IF(OR(A428=aux!$B$6,A428=aux!$B$7,A428=aux!$B$8),(2*PI()/B428)^2/981*N428,"")</f>
        <v/>
      </c>
      <c r="I428" s="28" t="str">
        <f>IF(OR(A428=aux!$B$2,A428=aux!$B$3,A428=aux!$B$4),981*B428/(2*PI())*F428,"")</f>
        <v/>
      </c>
      <c r="J428" s="28" t="str">
        <f>IF(A428=aux!$B$5,100*$F$4*$C$4,"")</f>
        <v/>
      </c>
      <c r="K428" s="28" t="str">
        <f>IF(OR(A428=aux!$B$6,A428=aux!$B$7,A428=aux!$B$8),(2*PI()/B428)*N428,"")</f>
        <v/>
      </c>
      <c r="L428" s="28" t="str">
        <f>IF(OR(A428=aux!$B$2,A428=aux!$B$3,A428=aux!$B$4),981*(B428/(2*PI()))^2*F428,"")</f>
        <v/>
      </c>
      <c r="M428" s="28" t="str">
        <f>IF(A428=aux!$B$5,B428/(2*PI())*J428,"")</f>
        <v/>
      </c>
      <c r="N428" s="28" t="str">
        <f>IF(A428=aux!$B$6,100*$F$5*$C$5,IF(A428=aux!$B$7,100*$C$5*($F$5-($F$5-1)*(B428-$J$6)/($J$7-$J$6)),IF(A428=aux!$B$8,100*$C$5,"")))</f>
        <v/>
      </c>
      <c r="O428" s="26" t="str">
        <f t="shared" si="32"/>
        <v/>
      </c>
      <c r="P428" s="26" t="str">
        <f t="shared" si="33"/>
        <v/>
      </c>
      <c r="Q428" s="26" t="str">
        <f t="shared" si="34"/>
        <v/>
      </c>
    </row>
    <row r="429" spans="1:17" x14ac:dyDescent="0.25">
      <c r="A429" s="1" t="str">
        <f>IF(B429="","",IF(B429&lt;$J$2,aux!$B$2,IF(B429&lt;$J$3,aux!$B$3,IF(B429&lt;$J$4,aux!$B$4,IF(B429&lt;$J$5,aux!$B$5,IF(B429&lt;$J$6,aux!$B$6,IF(B429&lt;$J$7,aux!$B$7,aux!$B$8)))))))</f>
        <v/>
      </c>
      <c r="D429" s="2" t="str">
        <f t="shared" si="30"/>
        <v/>
      </c>
      <c r="E429" s="2" t="str">
        <f t="shared" si="31"/>
        <v/>
      </c>
      <c r="F429" s="28" t="str">
        <f>IF(A429=aux!$B$2,$C$3/9.81,IF(A429=aux!$B$3,$C$3*(1+($F$3-1)*(B429-$J$2)/($J$3-$J$2))/9.81,IF(A429=aux!$B$4,$F$3*$C$3/9.81,"")))</f>
        <v/>
      </c>
      <c r="G429" s="28" t="str">
        <f>IF(A429=aux!$B$5,2*PI()/(981*B429)*J429,"")</f>
        <v/>
      </c>
      <c r="H429" s="28" t="str">
        <f>IF(OR(A429=aux!$B$6,A429=aux!$B$7,A429=aux!$B$8),(2*PI()/B429)^2/981*N429,"")</f>
        <v/>
      </c>
      <c r="I429" s="28" t="str">
        <f>IF(OR(A429=aux!$B$2,A429=aux!$B$3,A429=aux!$B$4),981*B429/(2*PI())*F429,"")</f>
        <v/>
      </c>
      <c r="J429" s="28" t="str">
        <f>IF(A429=aux!$B$5,100*$F$4*$C$4,"")</f>
        <v/>
      </c>
      <c r="K429" s="28" t="str">
        <f>IF(OR(A429=aux!$B$6,A429=aux!$B$7,A429=aux!$B$8),(2*PI()/B429)*N429,"")</f>
        <v/>
      </c>
      <c r="L429" s="28" t="str">
        <f>IF(OR(A429=aux!$B$2,A429=aux!$B$3,A429=aux!$B$4),981*(B429/(2*PI()))^2*F429,"")</f>
        <v/>
      </c>
      <c r="M429" s="28" t="str">
        <f>IF(A429=aux!$B$5,B429/(2*PI())*J429,"")</f>
        <v/>
      </c>
      <c r="N429" s="28" t="str">
        <f>IF(A429=aux!$B$6,100*$F$5*$C$5,IF(A429=aux!$B$7,100*$C$5*($F$5-($F$5-1)*(B429-$J$6)/($J$7-$J$6)),IF(A429=aux!$B$8,100*$C$5,"")))</f>
        <v/>
      </c>
      <c r="O429" s="26" t="str">
        <f t="shared" si="32"/>
        <v/>
      </c>
      <c r="P429" s="26" t="str">
        <f t="shared" si="33"/>
        <v/>
      </c>
      <c r="Q429" s="26" t="str">
        <f t="shared" si="34"/>
        <v/>
      </c>
    </row>
    <row r="430" spans="1:17" x14ac:dyDescent="0.25">
      <c r="A430" s="1" t="str">
        <f>IF(B430="","",IF(B430&lt;$J$2,aux!$B$2,IF(B430&lt;$J$3,aux!$B$3,IF(B430&lt;$J$4,aux!$B$4,IF(B430&lt;$J$5,aux!$B$5,IF(B430&lt;$J$6,aux!$B$6,IF(B430&lt;$J$7,aux!$B$7,aux!$B$8)))))))</f>
        <v/>
      </c>
      <c r="D430" s="2" t="str">
        <f t="shared" si="30"/>
        <v/>
      </c>
      <c r="E430" s="2" t="str">
        <f t="shared" si="31"/>
        <v/>
      </c>
      <c r="F430" s="28" t="str">
        <f>IF(A430=aux!$B$2,$C$3/9.81,IF(A430=aux!$B$3,$C$3*(1+($F$3-1)*(B430-$J$2)/($J$3-$J$2))/9.81,IF(A430=aux!$B$4,$F$3*$C$3/9.81,"")))</f>
        <v/>
      </c>
      <c r="G430" s="28" t="str">
        <f>IF(A430=aux!$B$5,2*PI()/(981*B430)*J430,"")</f>
        <v/>
      </c>
      <c r="H430" s="28" t="str">
        <f>IF(OR(A430=aux!$B$6,A430=aux!$B$7,A430=aux!$B$8),(2*PI()/B430)^2/981*N430,"")</f>
        <v/>
      </c>
      <c r="I430" s="28" t="str">
        <f>IF(OR(A430=aux!$B$2,A430=aux!$B$3,A430=aux!$B$4),981*B430/(2*PI())*F430,"")</f>
        <v/>
      </c>
      <c r="J430" s="28" t="str">
        <f>IF(A430=aux!$B$5,100*$F$4*$C$4,"")</f>
        <v/>
      </c>
      <c r="K430" s="28" t="str">
        <f>IF(OR(A430=aux!$B$6,A430=aux!$B$7,A430=aux!$B$8),(2*PI()/B430)*N430,"")</f>
        <v/>
      </c>
      <c r="L430" s="28" t="str">
        <f>IF(OR(A430=aux!$B$2,A430=aux!$B$3,A430=aux!$B$4),981*(B430/(2*PI()))^2*F430,"")</f>
        <v/>
      </c>
      <c r="M430" s="28" t="str">
        <f>IF(A430=aux!$B$5,B430/(2*PI())*J430,"")</f>
        <v/>
      </c>
      <c r="N430" s="28" t="str">
        <f>IF(A430=aux!$B$6,100*$F$5*$C$5,IF(A430=aux!$B$7,100*$C$5*($F$5-($F$5-1)*(B430-$J$6)/($J$7-$J$6)),IF(A430=aux!$B$8,100*$C$5,"")))</f>
        <v/>
      </c>
      <c r="O430" s="26" t="str">
        <f t="shared" si="32"/>
        <v/>
      </c>
      <c r="P430" s="26" t="str">
        <f t="shared" si="33"/>
        <v/>
      </c>
      <c r="Q430" s="26" t="str">
        <f t="shared" si="34"/>
        <v/>
      </c>
    </row>
    <row r="431" spans="1:17" x14ac:dyDescent="0.25">
      <c r="A431" s="1" t="str">
        <f>IF(B431="","",IF(B431&lt;$J$2,aux!$B$2,IF(B431&lt;$J$3,aux!$B$3,IF(B431&lt;$J$4,aux!$B$4,IF(B431&lt;$J$5,aux!$B$5,IF(B431&lt;$J$6,aux!$B$6,IF(B431&lt;$J$7,aux!$B$7,aux!$B$8)))))))</f>
        <v/>
      </c>
      <c r="D431" s="2" t="str">
        <f t="shared" si="30"/>
        <v/>
      </c>
      <c r="E431" s="2" t="str">
        <f t="shared" si="31"/>
        <v/>
      </c>
      <c r="F431" s="28" t="str">
        <f>IF(A431=aux!$B$2,$C$3/9.81,IF(A431=aux!$B$3,$C$3*(1+($F$3-1)*(B431-$J$2)/($J$3-$J$2))/9.81,IF(A431=aux!$B$4,$F$3*$C$3/9.81,"")))</f>
        <v/>
      </c>
      <c r="G431" s="28" t="str">
        <f>IF(A431=aux!$B$5,2*PI()/(981*B431)*J431,"")</f>
        <v/>
      </c>
      <c r="H431" s="28" t="str">
        <f>IF(OR(A431=aux!$B$6,A431=aux!$B$7,A431=aux!$B$8),(2*PI()/B431)^2/981*N431,"")</f>
        <v/>
      </c>
      <c r="I431" s="28" t="str">
        <f>IF(OR(A431=aux!$B$2,A431=aux!$B$3,A431=aux!$B$4),981*B431/(2*PI())*F431,"")</f>
        <v/>
      </c>
      <c r="J431" s="28" t="str">
        <f>IF(A431=aux!$B$5,100*$F$4*$C$4,"")</f>
        <v/>
      </c>
      <c r="K431" s="28" t="str">
        <f>IF(OR(A431=aux!$B$6,A431=aux!$B$7,A431=aux!$B$8),(2*PI()/B431)*N431,"")</f>
        <v/>
      </c>
      <c r="L431" s="28" t="str">
        <f>IF(OR(A431=aux!$B$2,A431=aux!$B$3,A431=aux!$B$4),981*(B431/(2*PI()))^2*F431,"")</f>
        <v/>
      </c>
      <c r="M431" s="28" t="str">
        <f>IF(A431=aux!$B$5,B431/(2*PI())*J431,"")</f>
        <v/>
      </c>
      <c r="N431" s="28" t="str">
        <f>IF(A431=aux!$B$6,100*$F$5*$C$5,IF(A431=aux!$B$7,100*$C$5*($F$5-($F$5-1)*(B431-$J$6)/($J$7-$J$6)),IF(A431=aux!$B$8,100*$C$5,"")))</f>
        <v/>
      </c>
      <c r="O431" s="26" t="str">
        <f t="shared" si="32"/>
        <v/>
      </c>
      <c r="P431" s="26" t="str">
        <f t="shared" si="33"/>
        <v/>
      </c>
      <c r="Q431" s="26" t="str">
        <f t="shared" si="34"/>
        <v/>
      </c>
    </row>
    <row r="432" spans="1:17" x14ac:dyDescent="0.25">
      <c r="A432" s="1" t="str">
        <f>IF(B432="","",IF(B432&lt;$J$2,aux!$B$2,IF(B432&lt;$J$3,aux!$B$3,IF(B432&lt;$J$4,aux!$B$4,IF(B432&lt;$J$5,aux!$B$5,IF(B432&lt;$J$6,aux!$B$6,IF(B432&lt;$J$7,aux!$B$7,aux!$B$8)))))))</f>
        <v/>
      </c>
      <c r="D432" s="2" t="str">
        <f t="shared" si="30"/>
        <v/>
      </c>
      <c r="E432" s="2" t="str">
        <f t="shared" si="31"/>
        <v/>
      </c>
      <c r="F432" s="28" t="str">
        <f>IF(A432=aux!$B$2,$C$3/9.81,IF(A432=aux!$B$3,$C$3*(1+($F$3-1)*(B432-$J$2)/($J$3-$J$2))/9.81,IF(A432=aux!$B$4,$F$3*$C$3/9.81,"")))</f>
        <v/>
      </c>
      <c r="G432" s="28" t="str">
        <f>IF(A432=aux!$B$5,2*PI()/(981*B432)*J432,"")</f>
        <v/>
      </c>
      <c r="H432" s="28" t="str">
        <f>IF(OR(A432=aux!$B$6,A432=aux!$B$7,A432=aux!$B$8),(2*PI()/B432)^2/981*N432,"")</f>
        <v/>
      </c>
      <c r="I432" s="28" t="str">
        <f>IF(OR(A432=aux!$B$2,A432=aux!$B$3,A432=aux!$B$4),981*B432/(2*PI())*F432,"")</f>
        <v/>
      </c>
      <c r="J432" s="28" t="str">
        <f>IF(A432=aux!$B$5,100*$F$4*$C$4,"")</f>
        <v/>
      </c>
      <c r="K432" s="28" t="str">
        <f>IF(OR(A432=aux!$B$6,A432=aux!$B$7,A432=aux!$B$8),(2*PI()/B432)*N432,"")</f>
        <v/>
      </c>
      <c r="L432" s="28" t="str">
        <f>IF(OR(A432=aux!$B$2,A432=aux!$B$3,A432=aux!$B$4),981*(B432/(2*PI()))^2*F432,"")</f>
        <v/>
      </c>
      <c r="M432" s="28" t="str">
        <f>IF(A432=aux!$B$5,B432/(2*PI())*J432,"")</f>
        <v/>
      </c>
      <c r="N432" s="28" t="str">
        <f>IF(A432=aux!$B$6,100*$F$5*$C$5,IF(A432=aux!$B$7,100*$C$5*($F$5-($F$5-1)*(B432-$J$6)/($J$7-$J$6)),IF(A432=aux!$B$8,100*$C$5,"")))</f>
        <v/>
      </c>
      <c r="O432" s="26" t="str">
        <f t="shared" si="32"/>
        <v/>
      </c>
      <c r="P432" s="26" t="str">
        <f t="shared" si="33"/>
        <v/>
      </c>
      <c r="Q432" s="26" t="str">
        <f t="shared" si="34"/>
        <v/>
      </c>
    </row>
    <row r="433" spans="1:17" x14ac:dyDescent="0.25">
      <c r="A433" s="1" t="str">
        <f>IF(B433="","",IF(B433&lt;$J$2,aux!$B$2,IF(B433&lt;$J$3,aux!$B$3,IF(B433&lt;$J$4,aux!$B$4,IF(B433&lt;$J$5,aux!$B$5,IF(B433&lt;$J$6,aux!$B$6,IF(B433&lt;$J$7,aux!$B$7,aux!$B$8)))))))</f>
        <v/>
      </c>
      <c r="D433" s="2" t="str">
        <f t="shared" si="30"/>
        <v/>
      </c>
      <c r="E433" s="2" t="str">
        <f t="shared" si="31"/>
        <v/>
      </c>
      <c r="F433" s="28" t="str">
        <f>IF(A433=aux!$B$2,$C$3/9.81,IF(A433=aux!$B$3,$C$3*(1+($F$3-1)*(B433-$J$2)/($J$3-$J$2))/9.81,IF(A433=aux!$B$4,$F$3*$C$3/9.81,"")))</f>
        <v/>
      </c>
      <c r="G433" s="28" t="str">
        <f>IF(A433=aux!$B$5,2*PI()/(981*B433)*J433,"")</f>
        <v/>
      </c>
      <c r="H433" s="28" t="str">
        <f>IF(OR(A433=aux!$B$6,A433=aux!$B$7,A433=aux!$B$8),(2*PI()/B433)^2/981*N433,"")</f>
        <v/>
      </c>
      <c r="I433" s="28" t="str">
        <f>IF(OR(A433=aux!$B$2,A433=aux!$B$3,A433=aux!$B$4),981*B433/(2*PI())*F433,"")</f>
        <v/>
      </c>
      <c r="J433" s="28" t="str">
        <f>IF(A433=aux!$B$5,100*$F$4*$C$4,"")</f>
        <v/>
      </c>
      <c r="K433" s="28" t="str">
        <f>IF(OR(A433=aux!$B$6,A433=aux!$B$7,A433=aux!$B$8),(2*PI()/B433)*N433,"")</f>
        <v/>
      </c>
      <c r="L433" s="28" t="str">
        <f>IF(OR(A433=aux!$B$2,A433=aux!$B$3,A433=aux!$B$4),981*(B433/(2*PI()))^2*F433,"")</f>
        <v/>
      </c>
      <c r="M433" s="28" t="str">
        <f>IF(A433=aux!$B$5,B433/(2*PI())*J433,"")</f>
        <v/>
      </c>
      <c r="N433" s="28" t="str">
        <f>IF(A433=aux!$B$6,100*$F$5*$C$5,IF(A433=aux!$B$7,100*$C$5*($F$5-($F$5-1)*(B433-$J$6)/($J$7-$J$6)),IF(A433=aux!$B$8,100*$C$5,"")))</f>
        <v/>
      </c>
      <c r="O433" s="26" t="str">
        <f t="shared" si="32"/>
        <v/>
      </c>
      <c r="P433" s="26" t="str">
        <f t="shared" si="33"/>
        <v/>
      </c>
      <c r="Q433" s="26" t="str">
        <f t="shared" si="34"/>
        <v/>
      </c>
    </row>
    <row r="434" spans="1:17" x14ac:dyDescent="0.25">
      <c r="A434" s="1" t="str">
        <f>IF(B434="","",IF(B434&lt;$J$2,aux!$B$2,IF(B434&lt;$J$3,aux!$B$3,IF(B434&lt;$J$4,aux!$B$4,IF(B434&lt;$J$5,aux!$B$5,IF(B434&lt;$J$6,aux!$B$6,IF(B434&lt;$J$7,aux!$B$7,aux!$B$8)))))))</f>
        <v/>
      </c>
      <c r="D434" s="2" t="str">
        <f t="shared" si="30"/>
        <v/>
      </c>
      <c r="E434" s="2" t="str">
        <f t="shared" si="31"/>
        <v/>
      </c>
      <c r="F434" s="28" t="str">
        <f>IF(A434=aux!$B$2,$C$3/9.81,IF(A434=aux!$B$3,$C$3*(1+($F$3-1)*(B434-$J$2)/($J$3-$J$2))/9.81,IF(A434=aux!$B$4,$F$3*$C$3/9.81,"")))</f>
        <v/>
      </c>
      <c r="G434" s="28" t="str">
        <f>IF(A434=aux!$B$5,2*PI()/(981*B434)*J434,"")</f>
        <v/>
      </c>
      <c r="H434" s="28" t="str">
        <f>IF(OR(A434=aux!$B$6,A434=aux!$B$7,A434=aux!$B$8),(2*PI()/B434)^2/981*N434,"")</f>
        <v/>
      </c>
      <c r="I434" s="28" t="str">
        <f>IF(OR(A434=aux!$B$2,A434=aux!$B$3,A434=aux!$B$4),981*B434/(2*PI())*F434,"")</f>
        <v/>
      </c>
      <c r="J434" s="28" t="str">
        <f>IF(A434=aux!$B$5,100*$F$4*$C$4,"")</f>
        <v/>
      </c>
      <c r="K434" s="28" t="str">
        <f>IF(OR(A434=aux!$B$6,A434=aux!$B$7,A434=aux!$B$8),(2*PI()/B434)*N434,"")</f>
        <v/>
      </c>
      <c r="L434" s="28" t="str">
        <f>IF(OR(A434=aux!$B$2,A434=aux!$B$3,A434=aux!$B$4),981*(B434/(2*PI()))^2*F434,"")</f>
        <v/>
      </c>
      <c r="M434" s="28" t="str">
        <f>IF(A434=aux!$B$5,B434/(2*PI())*J434,"")</f>
        <v/>
      </c>
      <c r="N434" s="28" t="str">
        <f>IF(A434=aux!$B$6,100*$F$5*$C$5,IF(A434=aux!$B$7,100*$C$5*($F$5-($F$5-1)*(B434-$J$6)/($J$7-$J$6)),IF(A434=aux!$B$8,100*$C$5,"")))</f>
        <v/>
      </c>
      <c r="O434" s="26" t="str">
        <f t="shared" si="32"/>
        <v/>
      </c>
      <c r="P434" s="26" t="str">
        <f t="shared" si="33"/>
        <v/>
      </c>
      <c r="Q434" s="26" t="str">
        <f t="shared" si="34"/>
        <v/>
      </c>
    </row>
    <row r="435" spans="1:17" x14ac:dyDescent="0.25">
      <c r="A435" s="1" t="str">
        <f>IF(B435="","",IF(B435&lt;$J$2,aux!$B$2,IF(B435&lt;$J$3,aux!$B$3,IF(B435&lt;$J$4,aux!$B$4,IF(B435&lt;$J$5,aux!$B$5,IF(B435&lt;$J$6,aux!$B$6,IF(B435&lt;$J$7,aux!$B$7,aux!$B$8)))))))</f>
        <v/>
      </c>
      <c r="D435" s="2" t="str">
        <f t="shared" si="30"/>
        <v/>
      </c>
      <c r="E435" s="2" t="str">
        <f t="shared" si="31"/>
        <v/>
      </c>
      <c r="F435" s="28" t="str">
        <f>IF(A435=aux!$B$2,$C$3/9.81,IF(A435=aux!$B$3,$C$3*(1+($F$3-1)*(B435-$J$2)/($J$3-$J$2))/9.81,IF(A435=aux!$B$4,$F$3*$C$3/9.81,"")))</f>
        <v/>
      </c>
      <c r="G435" s="28" t="str">
        <f>IF(A435=aux!$B$5,2*PI()/(981*B435)*J435,"")</f>
        <v/>
      </c>
      <c r="H435" s="28" t="str">
        <f>IF(OR(A435=aux!$B$6,A435=aux!$B$7,A435=aux!$B$8),(2*PI()/B435)^2/981*N435,"")</f>
        <v/>
      </c>
      <c r="I435" s="28" t="str">
        <f>IF(OR(A435=aux!$B$2,A435=aux!$B$3,A435=aux!$B$4),981*B435/(2*PI())*F435,"")</f>
        <v/>
      </c>
      <c r="J435" s="28" t="str">
        <f>IF(A435=aux!$B$5,100*$F$4*$C$4,"")</f>
        <v/>
      </c>
      <c r="K435" s="28" t="str">
        <f>IF(OR(A435=aux!$B$6,A435=aux!$B$7,A435=aux!$B$8),(2*PI()/B435)*N435,"")</f>
        <v/>
      </c>
      <c r="L435" s="28" t="str">
        <f>IF(OR(A435=aux!$B$2,A435=aux!$B$3,A435=aux!$B$4),981*(B435/(2*PI()))^2*F435,"")</f>
        <v/>
      </c>
      <c r="M435" s="28" t="str">
        <f>IF(A435=aux!$B$5,B435/(2*PI())*J435,"")</f>
        <v/>
      </c>
      <c r="N435" s="28" t="str">
        <f>IF(A435=aux!$B$6,100*$F$5*$C$5,IF(A435=aux!$B$7,100*$C$5*($F$5-($F$5-1)*(B435-$J$6)/($J$7-$J$6)),IF(A435=aux!$B$8,100*$C$5,"")))</f>
        <v/>
      </c>
      <c r="O435" s="26" t="str">
        <f t="shared" si="32"/>
        <v/>
      </c>
      <c r="P435" s="26" t="str">
        <f t="shared" si="33"/>
        <v/>
      </c>
      <c r="Q435" s="26" t="str">
        <f t="shared" si="34"/>
        <v/>
      </c>
    </row>
    <row r="436" spans="1:17" x14ac:dyDescent="0.25">
      <c r="A436" s="1" t="str">
        <f>IF(B436="","",IF(B436&lt;$J$2,aux!$B$2,IF(B436&lt;$J$3,aux!$B$3,IF(B436&lt;$J$4,aux!$B$4,IF(B436&lt;$J$5,aux!$B$5,IF(B436&lt;$J$6,aux!$B$6,IF(B436&lt;$J$7,aux!$B$7,aux!$B$8)))))))</f>
        <v/>
      </c>
      <c r="D436" s="2" t="str">
        <f t="shared" si="30"/>
        <v/>
      </c>
      <c r="E436" s="2" t="str">
        <f t="shared" si="31"/>
        <v/>
      </c>
      <c r="F436" s="28" t="str">
        <f>IF(A436=aux!$B$2,$C$3/9.81,IF(A436=aux!$B$3,$C$3*(1+($F$3-1)*(B436-$J$2)/($J$3-$J$2))/9.81,IF(A436=aux!$B$4,$F$3*$C$3/9.81,"")))</f>
        <v/>
      </c>
      <c r="G436" s="28" t="str">
        <f>IF(A436=aux!$B$5,2*PI()/(981*B436)*J436,"")</f>
        <v/>
      </c>
      <c r="H436" s="28" t="str">
        <f>IF(OR(A436=aux!$B$6,A436=aux!$B$7,A436=aux!$B$8),(2*PI()/B436)^2/981*N436,"")</f>
        <v/>
      </c>
      <c r="I436" s="28" t="str">
        <f>IF(OR(A436=aux!$B$2,A436=aux!$B$3,A436=aux!$B$4),981*B436/(2*PI())*F436,"")</f>
        <v/>
      </c>
      <c r="J436" s="28" t="str">
        <f>IF(A436=aux!$B$5,100*$F$4*$C$4,"")</f>
        <v/>
      </c>
      <c r="K436" s="28" t="str">
        <f>IF(OR(A436=aux!$B$6,A436=aux!$B$7,A436=aux!$B$8),(2*PI()/B436)*N436,"")</f>
        <v/>
      </c>
      <c r="L436" s="28" t="str">
        <f>IF(OR(A436=aux!$B$2,A436=aux!$B$3,A436=aux!$B$4),981*(B436/(2*PI()))^2*F436,"")</f>
        <v/>
      </c>
      <c r="M436" s="28" t="str">
        <f>IF(A436=aux!$B$5,B436/(2*PI())*J436,"")</f>
        <v/>
      </c>
      <c r="N436" s="28" t="str">
        <f>IF(A436=aux!$B$6,100*$F$5*$C$5,IF(A436=aux!$B$7,100*$C$5*($F$5-($F$5-1)*(B436-$J$6)/($J$7-$J$6)),IF(A436=aux!$B$8,100*$C$5,"")))</f>
        <v/>
      </c>
      <c r="O436" s="26" t="str">
        <f t="shared" si="32"/>
        <v/>
      </c>
      <c r="P436" s="26" t="str">
        <f t="shared" si="33"/>
        <v/>
      </c>
      <c r="Q436" s="26" t="str">
        <f t="shared" si="34"/>
        <v/>
      </c>
    </row>
    <row r="437" spans="1:17" x14ac:dyDescent="0.25">
      <c r="A437" s="1" t="str">
        <f>IF(B437="","",IF(B437&lt;$J$2,aux!$B$2,IF(B437&lt;$J$3,aux!$B$3,IF(B437&lt;$J$4,aux!$B$4,IF(B437&lt;$J$5,aux!$B$5,IF(B437&lt;$J$6,aux!$B$6,IF(B437&lt;$J$7,aux!$B$7,aux!$B$8)))))))</f>
        <v/>
      </c>
      <c r="D437" s="2" t="str">
        <f t="shared" si="30"/>
        <v/>
      </c>
      <c r="E437" s="2" t="str">
        <f t="shared" si="31"/>
        <v/>
      </c>
      <c r="F437" s="28" t="str">
        <f>IF(A437=aux!$B$2,$C$3/9.81,IF(A437=aux!$B$3,$C$3*(1+($F$3-1)*(B437-$J$2)/($J$3-$J$2))/9.81,IF(A437=aux!$B$4,$F$3*$C$3/9.81,"")))</f>
        <v/>
      </c>
      <c r="G437" s="28" t="str">
        <f>IF(A437=aux!$B$5,2*PI()/(981*B437)*J437,"")</f>
        <v/>
      </c>
      <c r="H437" s="28" t="str">
        <f>IF(OR(A437=aux!$B$6,A437=aux!$B$7,A437=aux!$B$8),(2*PI()/B437)^2/981*N437,"")</f>
        <v/>
      </c>
      <c r="I437" s="28" t="str">
        <f>IF(OR(A437=aux!$B$2,A437=aux!$B$3,A437=aux!$B$4),981*B437/(2*PI())*F437,"")</f>
        <v/>
      </c>
      <c r="J437" s="28" t="str">
        <f>IF(A437=aux!$B$5,100*$F$4*$C$4,"")</f>
        <v/>
      </c>
      <c r="K437" s="28" t="str">
        <f>IF(OR(A437=aux!$B$6,A437=aux!$B$7,A437=aux!$B$8),(2*PI()/B437)*N437,"")</f>
        <v/>
      </c>
      <c r="L437" s="28" t="str">
        <f>IF(OR(A437=aux!$B$2,A437=aux!$B$3,A437=aux!$B$4),981*(B437/(2*PI()))^2*F437,"")</f>
        <v/>
      </c>
      <c r="M437" s="28" t="str">
        <f>IF(A437=aux!$B$5,B437/(2*PI())*J437,"")</f>
        <v/>
      </c>
      <c r="N437" s="28" t="str">
        <f>IF(A437=aux!$B$6,100*$F$5*$C$5,IF(A437=aux!$B$7,100*$C$5*($F$5-($F$5-1)*(B437-$J$6)/($J$7-$J$6)),IF(A437=aux!$B$8,100*$C$5,"")))</f>
        <v/>
      </c>
      <c r="O437" s="26" t="str">
        <f t="shared" si="32"/>
        <v/>
      </c>
      <c r="P437" s="26" t="str">
        <f t="shared" si="33"/>
        <v/>
      </c>
      <c r="Q437" s="26" t="str">
        <f t="shared" si="34"/>
        <v/>
      </c>
    </row>
    <row r="438" spans="1:17" x14ac:dyDescent="0.25">
      <c r="A438" s="1" t="str">
        <f>IF(B438="","",IF(B438&lt;$J$2,aux!$B$2,IF(B438&lt;$J$3,aux!$B$3,IF(B438&lt;$J$4,aux!$B$4,IF(B438&lt;$J$5,aux!$B$5,IF(B438&lt;$J$6,aux!$B$6,IF(B438&lt;$J$7,aux!$B$7,aux!$B$8)))))))</f>
        <v/>
      </c>
      <c r="D438" s="2" t="str">
        <f t="shared" si="30"/>
        <v/>
      </c>
      <c r="E438" s="2" t="str">
        <f t="shared" si="31"/>
        <v/>
      </c>
      <c r="F438" s="28" t="str">
        <f>IF(A438=aux!$B$2,$C$3/9.81,IF(A438=aux!$B$3,$C$3*(1+($F$3-1)*(B438-$J$2)/($J$3-$J$2))/9.81,IF(A438=aux!$B$4,$F$3*$C$3/9.81,"")))</f>
        <v/>
      </c>
      <c r="G438" s="28" t="str">
        <f>IF(A438=aux!$B$5,2*PI()/(981*B438)*J438,"")</f>
        <v/>
      </c>
      <c r="H438" s="28" t="str">
        <f>IF(OR(A438=aux!$B$6,A438=aux!$B$7,A438=aux!$B$8),(2*PI()/B438)^2/981*N438,"")</f>
        <v/>
      </c>
      <c r="I438" s="28" t="str">
        <f>IF(OR(A438=aux!$B$2,A438=aux!$B$3,A438=aux!$B$4),981*B438/(2*PI())*F438,"")</f>
        <v/>
      </c>
      <c r="J438" s="28" t="str">
        <f>IF(A438=aux!$B$5,100*$F$4*$C$4,"")</f>
        <v/>
      </c>
      <c r="K438" s="28" t="str">
        <f>IF(OR(A438=aux!$B$6,A438=aux!$B$7,A438=aux!$B$8),(2*PI()/B438)*N438,"")</f>
        <v/>
      </c>
      <c r="L438" s="28" t="str">
        <f>IF(OR(A438=aux!$B$2,A438=aux!$B$3,A438=aux!$B$4),981*(B438/(2*PI()))^2*F438,"")</f>
        <v/>
      </c>
      <c r="M438" s="28" t="str">
        <f>IF(A438=aux!$B$5,B438/(2*PI())*J438,"")</f>
        <v/>
      </c>
      <c r="N438" s="28" t="str">
        <f>IF(A438=aux!$B$6,100*$F$5*$C$5,IF(A438=aux!$B$7,100*$C$5*($F$5-($F$5-1)*(B438-$J$6)/($J$7-$J$6)),IF(A438=aux!$B$8,100*$C$5,"")))</f>
        <v/>
      </c>
      <c r="O438" s="26" t="str">
        <f t="shared" si="32"/>
        <v/>
      </c>
      <c r="P438" s="26" t="str">
        <f t="shared" si="33"/>
        <v/>
      </c>
      <c r="Q438" s="26" t="str">
        <f t="shared" si="34"/>
        <v/>
      </c>
    </row>
    <row r="439" spans="1:17" x14ac:dyDescent="0.25">
      <c r="A439" s="1" t="str">
        <f>IF(B439="","",IF(B439&lt;$J$2,aux!$B$2,IF(B439&lt;$J$3,aux!$B$3,IF(B439&lt;$J$4,aux!$B$4,IF(B439&lt;$J$5,aux!$B$5,IF(B439&lt;$J$6,aux!$B$6,IF(B439&lt;$J$7,aux!$B$7,aux!$B$8)))))))</f>
        <v/>
      </c>
      <c r="D439" s="2" t="str">
        <f t="shared" si="30"/>
        <v/>
      </c>
      <c r="E439" s="2" t="str">
        <f t="shared" si="31"/>
        <v/>
      </c>
      <c r="F439" s="28" t="str">
        <f>IF(A439=aux!$B$2,$C$3/9.81,IF(A439=aux!$B$3,$C$3*(1+($F$3-1)*(B439-$J$2)/($J$3-$J$2))/9.81,IF(A439=aux!$B$4,$F$3*$C$3/9.81,"")))</f>
        <v/>
      </c>
      <c r="G439" s="28" t="str">
        <f>IF(A439=aux!$B$5,2*PI()/(981*B439)*J439,"")</f>
        <v/>
      </c>
      <c r="H439" s="28" t="str">
        <f>IF(OR(A439=aux!$B$6,A439=aux!$B$7,A439=aux!$B$8),(2*PI()/B439)^2/981*N439,"")</f>
        <v/>
      </c>
      <c r="I439" s="28" t="str">
        <f>IF(OR(A439=aux!$B$2,A439=aux!$B$3,A439=aux!$B$4),981*B439/(2*PI())*F439,"")</f>
        <v/>
      </c>
      <c r="J439" s="28" t="str">
        <f>IF(A439=aux!$B$5,100*$F$4*$C$4,"")</f>
        <v/>
      </c>
      <c r="K439" s="28" t="str">
        <f>IF(OR(A439=aux!$B$6,A439=aux!$B$7,A439=aux!$B$8),(2*PI()/B439)*N439,"")</f>
        <v/>
      </c>
      <c r="L439" s="28" t="str">
        <f>IF(OR(A439=aux!$B$2,A439=aux!$B$3,A439=aux!$B$4),981*(B439/(2*PI()))^2*F439,"")</f>
        <v/>
      </c>
      <c r="M439" s="28" t="str">
        <f>IF(A439=aux!$B$5,B439/(2*PI())*J439,"")</f>
        <v/>
      </c>
      <c r="N439" s="28" t="str">
        <f>IF(A439=aux!$B$6,100*$F$5*$C$5,IF(A439=aux!$B$7,100*$C$5*($F$5-($F$5-1)*(B439-$J$6)/($J$7-$J$6)),IF(A439=aux!$B$8,100*$C$5,"")))</f>
        <v/>
      </c>
      <c r="O439" s="26" t="str">
        <f t="shared" si="32"/>
        <v/>
      </c>
      <c r="P439" s="26" t="str">
        <f t="shared" si="33"/>
        <v/>
      </c>
      <c r="Q439" s="26" t="str">
        <f t="shared" si="34"/>
        <v/>
      </c>
    </row>
    <row r="440" spans="1:17" x14ac:dyDescent="0.25">
      <c r="A440" s="1" t="str">
        <f>IF(B440="","",IF(B440&lt;$J$2,aux!$B$2,IF(B440&lt;$J$3,aux!$B$3,IF(B440&lt;$J$4,aux!$B$4,IF(B440&lt;$J$5,aux!$B$5,IF(B440&lt;$J$6,aux!$B$6,IF(B440&lt;$J$7,aux!$B$7,aux!$B$8)))))))</f>
        <v/>
      </c>
      <c r="D440" s="2" t="str">
        <f t="shared" si="30"/>
        <v/>
      </c>
      <c r="E440" s="2" t="str">
        <f t="shared" si="31"/>
        <v/>
      </c>
      <c r="F440" s="28" t="str">
        <f>IF(A440=aux!$B$2,$C$3/9.81,IF(A440=aux!$B$3,$C$3*(1+($F$3-1)*(B440-$J$2)/($J$3-$J$2))/9.81,IF(A440=aux!$B$4,$F$3*$C$3/9.81,"")))</f>
        <v/>
      </c>
      <c r="G440" s="28" t="str">
        <f>IF(A440=aux!$B$5,2*PI()/(981*B440)*J440,"")</f>
        <v/>
      </c>
      <c r="H440" s="28" t="str">
        <f>IF(OR(A440=aux!$B$6,A440=aux!$B$7,A440=aux!$B$8),(2*PI()/B440)^2/981*N440,"")</f>
        <v/>
      </c>
      <c r="I440" s="28" t="str">
        <f>IF(OR(A440=aux!$B$2,A440=aux!$B$3,A440=aux!$B$4),981*B440/(2*PI())*F440,"")</f>
        <v/>
      </c>
      <c r="J440" s="28" t="str">
        <f>IF(A440=aux!$B$5,100*$F$4*$C$4,"")</f>
        <v/>
      </c>
      <c r="K440" s="28" t="str">
        <f>IF(OR(A440=aux!$B$6,A440=aux!$B$7,A440=aux!$B$8),(2*PI()/B440)*N440,"")</f>
        <v/>
      </c>
      <c r="L440" s="28" t="str">
        <f>IF(OR(A440=aux!$B$2,A440=aux!$B$3,A440=aux!$B$4),981*(B440/(2*PI()))^2*F440,"")</f>
        <v/>
      </c>
      <c r="M440" s="28" t="str">
        <f>IF(A440=aux!$B$5,B440/(2*PI())*J440,"")</f>
        <v/>
      </c>
      <c r="N440" s="28" t="str">
        <f>IF(A440=aux!$B$6,100*$F$5*$C$5,IF(A440=aux!$B$7,100*$C$5*($F$5-($F$5-1)*(B440-$J$6)/($J$7-$J$6)),IF(A440=aux!$B$8,100*$C$5,"")))</f>
        <v/>
      </c>
      <c r="O440" s="26" t="str">
        <f t="shared" si="32"/>
        <v/>
      </c>
      <c r="P440" s="26" t="str">
        <f t="shared" si="33"/>
        <v/>
      </c>
      <c r="Q440" s="26" t="str">
        <f t="shared" si="34"/>
        <v/>
      </c>
    </row>
    <row r="441" spans="1:17" x14ac:dyDescent="0.25">
      <c r="A441" s="1" t="str">
        <f>IF(B441="","",IF(B441&lt;$J$2,aux!$B$2,IF(B441&lt;$J$3,aux!$B$3,IF(B441&lt;$J$4,aux!$B$4,IF(B441&lt;$J$5,aux!$B$5,IF(B441&lt;$J$6,aux!$B$6,IF(B441&lt;$J$7,aux!$B$7,aux!$B$8)))))))</f>
        <v/>
      </c>
      <c r="D441" s="2" t="str">
        <f t="shared" si="30"/>
        <v/>
      </c>
      <c r="E441" s="2" t="str">
        <f t="shared" si="31"/>
        <v/>
      </c>
      <c r="F441" s="28" t="str">
        <f>IF(A441=aux!$B$2,$C$3/9.81,IF(A441=aux!$B$3,$C$3*(1+($F$3-1)*(B441-$J$2)/($J$3-$J$2))/9.81,IF(A441=aux!$B$4,$F$3*$C$3/9.81,"")))</f>
        <v/>
      </c>
      <c r="G441" s="28" t="str">
        <f>IF(A441=aux!$B$5,2*PI()/(981*B441)*J441,"")</f>
        <v/>
      </c>
      <c r="H441" s="28" t="str">
        <f>IF(OR(A441=aux!$B$6,A441=aux!$B$7,A441=aux!$B$8),(2*PI()/B441)^2/981*N441,"")</f>
        <v/>
      </c>
      <c r="I441" s="28" t="str">
        <f>IF(OR(A441=aux!$B$2,A441=aux!$B$3,A441=aux!$B$4),981*B441/(2*PI())*F441,"")</f>
        <v/>
      </c>
      <c r="J441" s="28" t="str">
        <f>IF(A441=aux!$B$5,100*$F$4*$C$4,"")</f>
        <v/>
      </c>
      <c r="K441" s="28" t="str">
        <f>IF(OR(A441=aux!$B$6,A441=aux!$B$7,A441=aux!$B$8),(2*PI()/B441)*N441,"")</f>
        <v/>
      </c>
      <c r="L441" s="28" t="str">
        <f>IF(OR(A441=aux!$B$2,A441=aux!$B$3,A441=aux!$B$4),981*(B441/(2*PI()))^2*F441,"")</f>
        <v/>
      </c>
      <c r="M441" s="28" t="str">
        <f>IF(A441=aux!$B$5,B441/(2*PI())*J441,"")</f>
        <v/>
      </c>
      <c r="N441" s="28" t="str">
        <f>IF(A441=aux!$B$6,100*$F$5*$C$5,IF(A441=aux!$B$7,100*$C$5*($F$5-($F$5-1)*(B441-$J$6)/($J$7-$J$6)),IF(A441=aux!$B$8,100*$C$5,"")))</f>
        <v/>
      </c>
      <c r="O441" s="26" t="str">
        <f t="shared" si="32"/>
        <v/>
      </c>
      <c r="P441" s="26" t="str">
        <f t="shared" si="33"/>
        <v/>
      </c>
      <c r="Q441" s="26" t="str">
        <f t="shared" si="34"/>
        <v/>
      </c>
    </row>
    <row r="442" spans="1:17" x14ac:dyDescent="0.25">
      <c r="A442" s="1" t="str">
        <f>IF(B442="","",IF(B442&lt;$J$2,aux!$B$2,IF(B442&lt;$J$3,aux!$B$3,IF(B442&lt;$J$4,aux!$B$4,IF(B442&lt;$J$5,aux!$B$5,IF(B442&lt;$J$6,aux!$B$6,IF(B442&lt;$J$7,aux!$B$7,aux!$B$8)))))))</f>
        <v/>
      </c>
      <c r="D442" s="2" t="str">
        <f t="shared" si="30"/>
        <v/>
      </c>
      <c r="E442" s="2" t="str">
        <f t="shared" si="31"/>
        <v/>
      </c>
      <c r="F442" s="28" t="str">
        <f>IF(A442=aux!$B$2,$C$3/9.81,IF(A442=aux!$B$3,$C$3*(1+($F$3-1)*(B442-$J$2)/($J$3-$J$2))/9.81,IF(A442=aux!$B$4,$F$3*$C$3/9.81,"")))</f>
        <v/>
      </c>
      <c r="G442" s="28" t="str">
        <f>IF(A442=aux!$B$5,2*PI()/(981*B442)*J442,"")</f>
        <v/>
      </c>
      <c r="H442" s="28" t="str">
        <f>IF(OR(A442=aux!$B$6,A442=aux!$B$7,A442=aux!$B$8),(2*PI()/B442)^2/981*N442,"")</f>
        <v/>
      </c>
      <c r="I442" s="28" t="str">
        <f>IF(OR(A442=aux!$B$2,A442=aux!$B$3,A442=aux!$B$4),981*B442/(2*PI())*F442,"")</f>
        <v/>
      </c>
      <c r="J442" s="28" t="str">
        <f>IF(A442=aux!$B$5,100*$F$4*$C$4,"")</f>
        <v/>
      </c>
      <c r="K442" s="28" t="str">
        <f>IF(OR(A442=aux!$B$6,A442=aux!$B$7,A442=aux!$B$8),(2*PI()/B442)*N442,"")</f>
        <v/>
      </c>
      <c r="L442" s="28" t="str">
        <f>IF(OR(A442=aux!$B$2,A442=aux!$B$3,A442=aux!$B$4),981*(B442/(2*PI()))^2*F442,"")</f>
        <v/>
      </c>
      <c r="M442" s="28" t="str">
        <f>IF(A442=aux!$B$5,B442/(2*PI())*J442,"")</f>
        <v/>
      </c>
      <c r="N442" s="28" t="str">
        <f>IF(A442=aux!$B$6,100*$F$5*$C$5,IF(A442=aux!$B$7,100*$C$5*($F$5-($F$5-1)*(B442-$J$6)/($J$7-$J$6)),IF(A442=aux!$B$8,100*$C$5,"")))</f>
        <v/>
      </c>
      <c r="O442" s="26" t="str">
        <f t="shared" si="32"/>
        <v/>
      </c>
      <c r="P442" s="26" t="str">
        <f t="shared" si="33"/>
        <v/>
      </c>
      <c r="Q442" s="26" t="str">
        <f t="shared" si="34"/>
        <v/>
      </c>
    </row>
    <row r="443" spans="1:17" x14ac:dyDescent="0.25">
      <c r="A443" s="1" t="str">
        <f>IF(B443="","",IF(B443&lt;$J$2,aux!$B$2,IF(B443&lt;$J$3,aux!$B$3,IF(B443&lt;$J$4,aux!$B$4,IF(B443&lt;$J$5,aux!$B$5,IF(B443&lt;$J$6,aux!$B$6,IF(B443&lt;$J$7,aux!$B$7,aux!$B$8)))))))</f>
        <v/>
      </c>
      <c r="D443" s="2" t="str">
        <f t="shared" si="30"/>
        <v/>
      </c>
      <c r="E443" s="2" t="str">
        <f t="shared" si="31"/>
        <v/>
      </c>
      <c r="F443" s="28" t="str">
        <f>IF(A443=aux!$B$2,$C$3/9.81,IF(A443=aux!$B$3,$C$3*(1+($F$3-1)*(B443-$J$2)/($J$3-$J$2))/9.81,IF(A443=aux!$B$4,$F$3*$C$3/9.81,"")))</f>
        <v/>
      </c>
      <c r="G443" s="28" t="str">
        <f>IF(A443=aux!$B$5,2*PI()/(981*B443)*J443,"")</f>
        <v/>
      </c>
      <c r="H443" s="28" t="str">
        <f>IF(OR(A443=aux!$B$6,A443=aux!$B$7,A443=aux!$B$8),(2*PI()/B443)^2/981*N443,"")</f>
        <v/>
      </c>
      <c r="I443" s="28" t="str">
        <f>IF(OR(A443=aux!$B$2,A443=aux!$B$3,A443=aux!$B$4),981*B443/(2*PI())*F443,"")</f>
        <v/>
      </c>
      <c r="J443" s="28" t="str">
        <f>IF(A443=aux!$B$5,100*$F$4*$C$4,"")</f>
        <v/>
      </c>
      <c r="K443" s="28" t="str">
        <f>IF(OR(A443=aux!$B$6,A443=aux!$B$7,A443=aux!$B$8),(2*PI()/B443)*N443,"")</f>
        <v/>
      </c>
      <c r="L443" s="28" t="str">
        <f>IF(OR(A443=aux!$B$2,A443=aux!$B$3,A443=aux!$B$4),981*(B443/(2*PI()))^2*F443,"")</f>
        <v/>
      </c>
      <c r="M443" s="28" t="str">
        <f>IF(A443=aux!$B$5,B443/(2*PI())*J443,"")</f>
        <v/>
      </c>
      <c r="N443" s="28" t="str">
        <f>IF(A443=aux!$B$6,100*$F$5*$C$5,IF(A443=aux!$B$7,100*$C$5*($F$5-($F$5-1)*(B443-$J$6)/($J$7-$J$6)),IF(A443=aux!$B$8,100*$C$5,"")))</f>
        <v/>
      </c>
      <c r="O443" s="26" t="str">
        <f t="shared" si="32"/>
        <v/>
      </c>
      <c r="P443" s="26" t="str">
        <f t="shared" si="33"/>
        <v/>
      </c>
      <c r="Q443" s="26" t="str">
        <f t="shared" si="34"/>
        <v/>
      </c>
    </row>
    <row r="444" spans="1:17" x14ac:dyDescent="0.25">
      <c r="A444" s="1" t="str">
        <f>IF(B444="","",IF(B444&lt;$J$2,aux!$B$2,IF(B444&lt;$J$3,aux!$B$3,IF(B444&lt;$J$4,aux!$B$4,IF(B444&lt;$J$5,aux!$B$5,IF(B444&lt;$J$6,aux!$B$6,IF(B444&lt;$J$7,aux!$B$7,aux!$B$8)))))))</f>
        <v/>
      </c>
      <c r="D444" s="2" t="str">
        <f t="shared" si="30"/>
        <v/>
      </c>
      <c r="E444" s="2" t="str">
        <f t="shared" si="31"/>
        <v/>
      </c>
      <c r="F444" s="28" t="str">
        <f>IF(A444=aux!$B$2,$C$3/9.81,IF(A444=aux!$B$3,$C$3*(1+($F$3-1)*(B444-$J$2)/($J$3-$J$2))/9.81,IF(A444=aux!$B$4,$F$3*$C$3/9.81,"")))</f>
        <v/>
      </c>
      <c r="G444" s="28" t="str">
        <f>IF(A444=aux!$B$5,2*PI()/(981*B444)*J444,"")</f>
        <v/>
      </c>
      <c r="H444" s="28" t="str">
        <f>IF(OR(A444=aux!$B$6,A444=aux!$B$7,A444=aux!$B$8),(2*PI()/B444)^2/981*N444,"")</f>
        <v/>
      </c>
      <c r="I444" s="28" t="str">
        <f>IF(OR(A444=aux!$B$2,A444=aux!$B$3,A444=aux!$B$4),981*B444/(2*PI())*F444,"")</f>
        <v/>
      </c>
      <c r="J444" s="28" t="str">
        <f>IF(A444=aux!$B$5,100*$F$4*$C$4,"")</f>
        <v/>
      </c>
      <c r="K444" s="28" t="str">
        <f>IF(OR(A444=aux!$B$6,A444=aux!$B$7,A444=aux!$B$8),(2*PI()/B444)*N444,"")</f>
        <v/>
      </c>
      <c r="L444" s="28" t="str">
        <f>IF(OR(A444=aux!$B$2,A444=aux!$B$3,A444=aux!$B$4),981*(B444/(2*PI()))^2*F444,"")</f>
        <v/>
      </c>
      <c r="M444" s="28" t="str">
        <f>IF(A444=aux!$B$5,B444/(2*PI())*J444,"")</f>
        <v/>
      </c>
      <c r="N444" s="28" t="str">
        <f>IF(A444=aux!$B$6,100*$F$5*$C$5,IF(A444=aux!$B$7,100*$C$5*($F$5-($F$5-1)*(B444-$J$6)/($J$7-$J$6)),IF(A444=aux!$B$8,100*$C$5,"")))</f>
        <v/>
      </c>
      <c r="O444" s="26" t="str">
        <f t="shared" si="32"/>
        <v/>
      </c>
      <c r="P444" s="26" t="str">
        <f t="shared" si="33"/>
        <v/>
      </c>
      <c r="Q444" s="26" t="str">
        <f t="shared" si="34"/>
        <v/>
      </c>
    </row>
    <row r="445" spans="1:17" x14ac:dyDescent="0.25">
      <c r="A445" s="1" t="str">
        <f>IF(B445="","",IF(B445&lt;$J$2,aux!$B$2,IF(B445&lt;$J$3,aux!$B$3,IF(B445&lt;$J$4,aux!$B$4,IF(B445&lt;$J$5,aux!$B$5,IF(B445&lt;$J$6,aux!$B$6,IF(B445&lt;$J$7,aux!$B$7,aux!$B$8)))))))</f>
        <v/>
      </c>
      <c r="D445" s="2" t="str">
        <f t="shared" si="30"/>
        <v/>
      </c>
      <c r="E445" s="2" t="str">
        <f t="shared" si="31"/>
        <v/>
      </c>
      <c r="F445" s="28" t="str">
        <f>IF(A445=aux!$B$2,$C$3/9.81,IF(A445=aux!$B$3,$C$3*(1+($F$3-1)*(B445-$J$2)/($J$3-$J$2))/9.81,IF(A445=aux!$B$4,$F$3*$C$3/9.81,"")))</f>
        <v/>
      </c>
      <c r="G445" s="28" t="str">
        <f>IF(A445=aux!$B$5,2*PI()/(981*B445)*J445,"")</f>
        <v/>
      </c>
      <c r="H445" s="28" t="str">
        <f>IF(OR(A445=aux!$B$6,A445=aux!$B$7,A445=aux!$B$8),(2*PI()/B445)^2/981*N445,"")</f>
        <v/>
      </c>
      <c r="I445" s="28" t="str">
        <f>IF(OR(A445=aux!$B$2,A445=aux!$B$3,A445=aux!$B$4),981*B445/(2*PI())*F445,"")</f>
        <v/>
      </c>
      <c r="J445" s="28" t="str">
        <f>IF(A445=aux!$B$5,100*$F$4*$C$4,"")</f>
        <v/>
      </c>
      <c r="K445" s="28" t="str">
        <f>IF(OR(A445=aux!$B$6,A445=aux!$B$7,A445=aux!$B$8),(2*PI()/B445)*N445,"")</f>
        <v/>
      </c>
      <c r="L445" s="28" t="str">
        <f>IF(OR(A445=aux!$B$2,A445=aux!$B$3,A445=aux!$B$4),981*(B445/(2*PI()))^2*F445,"")</f>
        <v/>
      </c>
      <c r="M445" s="28" t="str">
        <f>IF(A445=aux!$B$5,B445/(2*PI())*J445,"")</f>
        <v/>
      </c>
      <c r="N445" s="28" t="str">
        <f>IF(A445=aux!$B$6,100*$F$5*$C$5,IF(A445=aux!$B$7,100*$C$5*($F$5-($F$5-1)*(B445-$J$6)/($J$7-$J$6)),IF(A445=aux!$B$8,100*$C$5,"")))</f>
        <v/>
      </c>
      <c r="O445" s="26" t="str">
        <f t="shared" si="32"/>
        <v/>
      </c>
      <c r="P445" s="26" t="str">
        <f t="shared" si="33"/>
        <v/>
      </c>
      <c r="Q445" s="26" t="str">
        <f t="shared" si="34"/>
        <v/>
      </c>
    </row>
    <row r="446" spans="1:17" x14ac:dyDescent="0.25">
      <c r="A446" s="1" t="str">
        <f>IF(B446="","",IF(B446&lt;$J$2,aux!$B$2,IF(B446&lt;$J$3,aux!$B$3,IF(B446&lt;$J$4,aux!$B$4,IF(B446&lt;$J$5,aux!$B$5,IF(B446&lt;$J$6,aux!$B$6,IF(B446&lt;$J$7,aux!$B$7,aux!$B$8)))))))</f>
        <v/>
      </c>
      <c r="D446" s="2" t="str">
        <f t="shared" si="30"/>
        <v/>
      </c>
      <c r="E446" s="2" t="str">
        <f t="shared" si="31"/>
        <v/>
      </c>
      <c r="F446" s="28" t="str">
        <f>IF(A446=aux!$B$2,$C$3/9.81,IF(A446=aux!$B$3,$C$3*(1+($F$3-1)*(B446-$J$2)/($J$3-$J$2))/9.81,IF(A446=aux!$B$4,$F$3*$C$3/9.81,"")))</f>
        <v/>
      </c>
      <c r="G446" s="28" t="str">
        <f>IF(A446=aux!$B$5,2*PI()/(981*B446)*J446,"")</f>
        <v/>
      </c>
      <c r="H446" s="28" t="str">
        <f>IF(OR(A446=aux!$B$6,A446=aux!$B$7,A446=aux!$B$8),(2*PI()/B446)^2/981*N446,"")</f>
        <v/>
      </c>
      <c r="I446" s="28" t="str">
        <f>IF(OR(A446=aux!$B$2,A446=aux!$B$3,A446=aux!$B$4),981*B446/(2*PI())*F446,"")</f>
        <v/>
      </c>
      <c r="J446" s="28" t="str">
        <f>IF(A446=aux!$B$5,100*$F$4*$C$4,"")</f>
        <v/>
      </c>
      <c r="K446" s="28" t="str">
        <f>IF(OR(A446=aux!$B$6,A446=aux!$B$7,A446=aux!$B$8),(2*PI()/B446)*N446,"")</f>
        <v/>
      </c>
      <c r="L446" s="28" t="str">
        <f>IF(OR(A446=aux!$B$2,A446=aux!$B$3,A446=aux!$B$4),981*(B446/(2*PI()))^2*F446,"")</f>
        <v/>
      </c>
      <c r="M446" s="28" t="str">
        <f>IF(A446=aux!$B$5,B446/(2*PI())*J446,"")</f>
        <v/>
      </c>
      <c r="N446" s="28" t="str">
        <f>IF(A446=aux!$B$6,100*$F$5*$C$5,IF(A446=aux!$B$7,100*$C$5*($F$5-($F$5-1)*(B446-$J$6)/($J$7-$J$6)),IF(A446=aux!$B$8,100*$C$5,"")))</f>
        <v/>
      </c>
      <c r="O446" s="26" t="str">
        <f t="shared" si="32"/>
        <v/>
      </c>
      <c r="P446" s="26" t="str">
        <f t="shared" si="33"/>
        <v/>
      </c>
      <c r="Q446" s="26" t="str">
        <f t="shared" si="34"/>
        <v/>
      </c>
    </row>
    <row r="447" spans="1:17" x14ac:dyDescent="0.25">
      <c r="A447" s="1" t="str">
        <f>IF(B447="","",IF(B447&lt;$J$2,aux!$B$2,IF(B447&lt;$J$3,aux!$B$3,IF(B447&lt;$J$4,aux!$B$4,IF(B447&lt;$J$5,aux!$B$5,IF(B447&lt;$J$6,aux!$B$6,IF(B447&lt;$J$7,aux!$B$7,aux!$B$8)))))))</f>
        <v/>
      </c>
      <c r="D447" s="2" t="str">
        <f t="shared" si="30"/>
        <v/>
      </c>
      <c r="E447" s="2" t="str">
        <f t="shared" si="31"/>
        <v/>
      </c>
      <c r="F447" s="28" t="str">
        <f>IF(A447=aux!$B$2,$C$3/9.81,IF(A447=aux!$B$3,$C$3*(1+($F$3-1)*(B447-$J$2)/($J$3-$J$2))/9.81,IF(A447=aux!$B$4,$F$3*$C$3/9.81,"")))</f>
        <v/>
      </c>
      <c r="G447" s="28" t="str">
        <f>IF(A447=aux!$B$5,2*PI()/(981*B447)*J447,"")</f>
        <v/>
      </c>
      <c r="H447" s="28" t="str">
        <f>IF(OR(A447=aux!$B$6,A447=aux!$B$7,A447=aux!$B$8),(2*PI()/B447)^2/981*N447,"")</f>
        <v/>
      </c>
      <c r="I447" s="28" t="str">
        <f>IF(OR(A447=aux!$B$2,A447=aux!$B$3,A447=aux!$B$4),981*B447/(2*PI())*F447,"")</f>
        <v/>
      </c>
      <c r="J447" s="28" t="str">
        <f>IF(A447=aux!$B$5,100*$F$4*$C$4,"")</f>
        <v/>
      </c>
      <c r="K447" s="28" t="str">
        <f>IF(OR(A447=aux!$B$6,A447=aux!$B$7,A447=aux!$B$8),(2*PI()/B447)*N447,"")</f>
        <v/>
      </c>
      <c r="L447" s="28" t="str">
        <f>IF(OR(A447=aux!$B$2,A447=aux!$B$3,A447=aux!$B$4),981*(B447/(2*PI()))^2*F447,"")</f>
        <v/>
      </c>
      <c r="M447" s="28" t="str">
        <f>IF(A447=aux!$B$5,B447/(2*PI())*J447,"")</f>
        <v/>
      </c>
      <c r="N447" s="28" t="str">
        <f>IF(A447=aux!$B$6,100*$F$5*$C$5,IF(A447=aux!$B$7,100*$C$5*($F$5-($F$5-1)*(B447-$J$6)/($J$7-$J$6)),IF(A447=aux!$B$8,100*$C$5,"")))</f>
        <v/>
      </c>
      <c r="O447" s="26" t="str">
        <f t="shared" si="32"/>
        <v/>
      </c>
      <c r="P447" s="26" t="str">
        <f t="shared" si="33"/>
        <v/>
      </c>
      <c r="Q447" s="26" t="str">
        <f t="shared" si="34"/>
        <v/>
      </c>
    </row>
    <row r="448" spans="1:17" x14ac:dyDescent="0.25">
      <c r="A448" s="1" t="str">
        <f>IF(B448="","",IF(B448&lt;$J$2,aux!$B$2,IF(B448&lt;$J$3,aux!$B$3,IF(B448&lt;$J$4,aux!$B$4,IF(B448&lt;$J$5,aux!$B$5,IF(B448&lt;$J$6,aux!$B$6,IF(B448&lt;$J$7,aux!$B$7,aux!$B$8)))))))</f>
        <v/>
      </c>
      <c r="D448" s="2" t="str">
        <f t="shared" si="30"/>
        <v/>
      </c>
      <c r="E448" s="2" t="str">
        <f t="shared" si="31"/>
        <v/>
      </c>
      <c r="F448" s="28" t="str">
        <f>IF(A448=aux!$B$2,$C$3/9.81,IF(A448=aux!$B$3,$C$3*(1+($F$3-1)*(B448-$J$2)/($J$3-$J$2))/9.81,IF(A448=aux!$B$4,$F$3*$C$3/9.81,"")))</f>
        <v/>
      </c>
      <c r="G448" s="28" t="str">
        <f>IF(A448=aux!$B$5,2*PI()/(981*B448)*J448,"")</f>
        <v/>
      </c>
      <c r="H448" s="28" t="str">
        <f>IF(OR(A448=aux!$B$6,A448=aux!$B$7,A448=aux!$B$8),(2*PI()/B448)^2/981*N448,"")</f>
        <v/>
      </c>
      <c r="I448" s="28" t="str">
        <f>IF(OR(A448=aux!$B$2,A448=aux!$B$3,A448=aux!$B$4),981*B448/(2*PI())*F448,"")</f>
        <v/>
      </c>
      <c r="J448" s="28" t="str">
        <f>IF(A448=aux!$B$5,100*$F$4*$C$4,"")</f>
        <v/>
      </c>
      <c r="K448" s="28" t="str">
        <f>IF(OR(A448=aux!$B$6,A448=aux!$B$7,A448=aux!$B$8),(2*PI()/B448)*N448,"")</f>
        <v/>
      </c>
      <c r="L448" s="28" t="str">
        <f>IF(OR(A448=aux!$B$2,A448=aux!$B$3,A448=aux!$B$4),981*(B448/(2*PI()))^2*F448,"")</f>
        <v/>
      </c>
      <c r="M448" s="28" t="str">
        <f>IF(A448=aux!$B$5,B448/(2*PI())*J448,"")</f>
        <v/>
      </c>
      <c r="N448" s="28" t="str">
        <f>IF(A448=aux!$B$6,100*$F$5*$C$5,IF(A448=aux!$B$7,100*$C$5*($F$5-($F$5-1)*(B448-$J$6)/($J$7-$J$6)),IF(A448=aux!$B$8,100*$C$5,"")))</f>
        <v/>
      </c>
      <c r="O448" s="26" t="str">
        <f t="shared" si="32"/>
        <v/>
      </c>
      <c r="P448" s="26" t="str">
        <f t="shared" si="33"/>
        <v/>
      </c>
      <c r="Q448" s="26" t="str">
        <f t="shared" si="34"/>
        <v/>
      </c>
    </row>
    <row r="449" spans="1:17" x14ac:dyDescent="0.25">
      <c r="A449" s="1" t="str">
        <f>IF(B449="","",IF(B449&lt;$J$2,aux!$B$2,IF(B449&lt;$J$3,aux!$B$3,IF(B449&lt;$J$4,aux!$B$4,IF(B449&lt;$J$5,aux!$B$5,IF(B449&lt;$J$6,aux!$B$6,IF(B449&lt;$J$7,aux!$B$7,aux!$B$8)))))))</f>
        <v/>
      </c>
      <c r="D449" s="2" t="str">
        <f t="shared" si="30"/>
        <v/>
      </c>
      <c r="E449" s="2" t="str">
        <f t="shared" si="31"/>
        <v/>
      </c>
      <c r="F449" s="28" t="str">
        <f>IF(A449=aux!$B$2,$C$3/9.81,IF(A449=aux!$B$3,$C$3*(1+($F$3-1)*(B449-$J$2)/($J$3-$J$2))/9.81,IF(A449=aux!$B$4,$F$3*$C$3/9.81,"")))</f>
        <v/>
      </c>
      <c r="G449" s="28" t="str">
        <f>IF(A449=aux!$B$5,2*PI()/(981*B449)*J449,"")</f>
        <v/>
      </c>
      <c r="H449" s="28" t="str">
        <f>IF(OR(A449=aux!$B$6,A449=aux!$B$7,A449=aux!$B$8),(2*PI()/B449)^2/981*N449,"")</f>
        <v/>
      </c>
      <c r="I449" s="28" t="str">
        <f>IF(OR(A449=aux!$B$2,A449=aux!$B$3,A449=aux!$B$4),981*B449/(2*PI())*F449,"")</f>
        <v/>
      </c>
      <c r="J449" s="28" t="str">
        <f>IF(A449=aux!$B$5,100*$F$4*$C$4,"")</f>
        <v/>
      </c>
      <c r="K449" s="28" t="str">
        <f>IF(OR(A449=aux!$B$6,A449=aux!$B$7,A449=aux!$B$8),(2*PI()/B449)*N449,"")</f>
        <v/>
      </c>
      <c r="L449" s="28" t="str">
        <f>IF(OR(A449=aux!$B$2,A449=aux!$B$3,A449=aux!$B$4),981*(B449/(2*PI()))^2*F449,"")</f>
        <v/>
      </c>
      <c r="M449" s="28" t="str">
        <f>IF(A449=aux!$B$5,B449/(2*PI())*J449,"")</f>
        <v/>
      </c>
      <c r="N449" s="28" t="str">
        <f>IF(A449=aux!$B$6,100*$F$5*$C$5,IF(A449=aux!$B$7,100*$C$5*($F$5-($F$5-1)*(B449-$J$6)/($J$7-$J$6)),IF(A449=aux!$B$8,100*$C$5,"")))</f>
        <v/>
      </c>
      <c r="O449" s="26" t="str">
        <f t="shared" si="32"/>
        <v/>
      </c>
      <c r="P449" s="26" t="str">
        <f t="shared" si="33"/>
        <v/>
      </c>
      <c r="Q449" s="26" t="str">
        <f t="shared" si="34"/>
        <v/>
      </c>
    </row>
    <row r="450" spans="1:17" x14ac:dyDescent="0.25">
      <c r="A450" s="1" t="str">
        <f>IF(B450="","",IF(B450&lt;$J$2,aux!$B$2,IF(B450&lt;$J$3,aux!$B$3,IF(B450&lt;$J$4,aux!$B$4,IF(B450&lt;$J$5,aux!$B$5,IF(B450&lt;$J$6,aux!$B$6,IF(B450&lt;$J$7,aux!$B$7,aux!$B$8)))))))</f>
        <v/>
      </c>
      <c r="D450" s="2" t="str">
        <f t="shared" si="30"/>
        <v/>
      </c>
      <c r="E450" s="2" t="str">
        <f t="shared" si="31"/>
        <v/>
      </c>
      <c r="F450" s="28" t="str">
        <f>IF(A450=aux!$B$2,$C$3/9.81,IF(A450=aux!$B$3,$C$3*(1+($F$3-1)*(B450-$J$2)/($J$3-$J$2))/9.81,IF(A450=aux!$B$4,$F$3*$C$3/9.81,"")))</f>
        <v/>
      </c>
      <c r="G450" s="28" t="str">
        <f>IF(A450=aux!$B$5,2*PI()/(981*B450)*J450,"")</f>
        <v/>
      </c>
      <c r="H450" s="28" t="str">
        <f>IF(OR(A450=aux!$B$6,A450=aux!$B$7,A450=aux!$B$8),(2*PI()/B450)^2/981*N450,"")</f>
        <v/>
      </c>
      <c r="I450" s="28" t="str">
        <f>IF(OR(A450=aux!$B$2,A450=aux!$B$3,A450=aux!$B$4),981*B450/(2*PI())*F450,"")</f>
        <v/>
      </c>
      <c r="J450" s="28" t="str">
        <f>IF(A450=aux!$B$5,100*$F$4*$C$4,"")</f>
        <v/>
      </c>
      <c r="K450" s="28" t="str">
        <f>IF(OR(A450=aux!$B$6,A450=aux!$B$7,A450=aux!$B$8),(2*PI()/B450)*N450,"")</f>
        <v/>
      </c>
      <c r="L450" s="28" t="str">
        <f>IF(OR(A450=aux!$B$2,A450=aux!$B$3,A450=aux!$B$4),981*(B450/(2*PI()))^2*F450,"")</f>
        <v/>
      </c>
      <c r="M450" s="28" t="str">
        <f>IF(A450=aux!$B$5,B450/(2*PI())*J450,"")</f>
        <v/>
      </c>
      <c r="N450" s="28" t="str">
        <f>IF(A450=aux!$B$6,100*$F$5*$C$5,IF(A450=aux!$B$7,100*$C$5*($F$5-($F$5-1)*(B450-$J$6)/($J$7-$J$6)),IF(A450=aux!$B$8,100*$C$5,"")))</f>
        <v/>
      </c>
      <c r="O450" s="26" t="str">
        <f t="shared" si="32"/>
        <v/>
      </c>
      <c r="P450" s="26" t="str">
        <f t="shared" si="33"/>
        <v/>
      </c>
      <c r="Q450" s="26" t="str">
        <f t="shared" si="34"/>
        <v/>
      </c>
    </row>
    <row r="451" spans="1:17" x14ac:dyDescent="0.25">
      <c r="A451" s="1" t="str">
        <f>IF(B451="","",IF(B451&lt;$J$2,aux!$B$2,IF(B451&lt;$J$3,aux!$B$3,IF(B451&lt;$J$4,aux!$B$4,IF(B451&lt;$J$5,aux!$B$5,IF(B451&lt;$J$6,aux!$B$6,IF(B451&lt;$J$7,aux!$B$7,aux!$B$8)))))))</f>
        <v/>
      </c>
      <c r="D451" s="2" t="str">
        <f t="shared" si="30"/>
        <v/>
      </c>
      <c r="E451" s="2" t="str">
        <f t="shared" si="31"/>
        <v/>
      </c>
      <c r="F451" s="28" t="str">
        <f>IF(A451=aux!$B$2,$C$3/9.81,IF(A451=aux!$B$3,$C$3*(1+($F$3-1)*(B451-$J$2)/($J$3-$J$2))/9.81,IF(A451=aux!$B$4,$F$3*$C$3/9.81,"")))</f>
        <v/>
      </c>
      <c r="G451" s="28" t="str">
        <f>IF(A451=aux!$B$5,2*PI()/(981*B451)*J451,"")</f>
        <v/>
      </c>
      <c r="H451" s="28" t="str">
        <f>IF(OR(A451=aux!$B$6,A451=aux!$B$7,A451=aux!$B$8),(2*PI()/B451)^2/981*N451,"")</f>
        <v/>
      </c>
      <c r="I451" s="28" t="str">
        <f>IF(OR(A451=aux!$B$2,A451=aux!$B$3,A451=aux!$B$4),981*B451/(2*PI())*F451,"")</f>
        <v/>
      </c>
      <c r="J451" s="28" t="str">
        <f>IF(A451=aux!$B$5,100*$F$4*$C$4,"")</f>
        <v/>
      </c>
      <c r="K451" s="28" t="str">
        <f>IF(OR(A451=aux!$B$6,A451=aux!$B$7,A451=aux!$B$8),(2*PI()/B451)*N451,"")</f>
        <v/>
      </c>
      <c r="L451" s="28" t="str">
        <f>IF(OR(A451=aux!$B$2,A451=aux!$B$3,A451=aux!$B$4),981*(B451/(2*PI()))^2*F451,"")</f>
        <v/>
      </c>
      <c r="M451" s="28" t="str">
        <f>IF(A451=aux!$B$5,B451/(2*PI())*J451,"")</f>
        <v/>
      </c>
      <c r="N451" s="28" t="str">
        <f>IF(A451=aux!$B$6,100*$F$5*$C$5,IF(A451=aux!$B$7,100*$C$5*($F$5-($F$5-1)*(B451-$J$6)/($J$7-$J$6)),IF(A451=aux!$B$8,100*$C$5,"")))</f>
        <v/>
      </c>
      <c r="O451" s="26" t="str">
        <f t="shared" si="32"/>
        <v/>
      </c>
      <c r="P451" s="26" t="str">
        <f t="shared" si="33"/>
        <v/>
      </c>
      <c r="Q451" s="26" t="str">
        <f t="shared" si="34"/>
        <v/>
      </c>
    </row>
    <row r="452" spans="1:17" x14ac:dyDescent="0.25">
      <c r="A452" s="1" t="str">
        <f>IF(B452="","",IF(B452&lt;$J$2,aux!$B$2,IF(B452&lt;$J$3,aux!$B$3,IF(B452&lt;$J$4,aux!$B$4,IF(B452&lt;$J$5,aux!$B$5,IF(B452&lt;$J$6,aux!$B$6,IF(B452&lt;$J$7,aux!$B$7,aux!$B$8)))))))</f>
        <v/>
      </c>
      <c r="D452" s="2" t="str">
        <f t="shared" si="30"/>
        <v/>
      </c>
      <c r="E452" s="2" t="str">
        <f t="shared" si="31"/>
        <v/>
      </c>
      <c r="F452" s="28" t="str">
        <f>IF(A452=aux!$B$2,$C$3/9.81,IF(A452=aux!$B$3,$C$3*(1+($F$3-1)*(B452-$J$2)/($J$3-$J$2))/9.81,IF(A452=aux!$B$4,$F$3*$C$3/9.81,"")))</f>
        <v/>
      </c>
      <c r="G452" s="28" t="str">
        <f>IF(A452=aux!$B$5,2*PI()/(981*B452)*J452,"")</f>
        <v/>
      </c>
      <c r="H452" s="28" t="str">
        <f>IF(OR(A452=aux!$B$6,A452=aux!$B$7,A452=aux!$B$8),(2*PI()/B452)^2/981*N452,"")</f>
        <v/>
      </c>
      <c r="I452" s="28" t="str">
        <f>IF(OR(A452=aux!$B$2,A452=aux!$B$3,A452=aux!$B$4),981*B452/(2*PI())*F452,"")</f>
        <v/>
      </c>
      <c r="J452" s="28" t="str">
        <f>IF(A452=aux!$B$5,100*$F$4*$C$4,"")</f>
        <v/>
      </c>
      <c r="K452" s="28" t="str">
        <f>IF(OR(A452=aux!$B$6,A452=aux!$B$7,A452=aux!$B$8),(2*PI()/B452)*N452,"")</f>
        <v/>
      </c>
      <c r="L452" s="28" t="str">
        <f>IF(OR(A452=aux!$B$2,A452=aux!$B$3,A452=aux!$B$4),981*(B452/(2*PI()))^2*F452,"")</f>
        <v/>
      </c>
      <c r="M452" s="28" t="str">
        <f>IF(A452=aux!$B$5,B452/(2*PI())*J452,"")</f>
        <v/>
      </c>
      <c r="N452" s="28" t="str">
        <f>IF(A452=aux!$B$6,100*$F$5*$C$5,IF(A452=aux!$B$7,100*$C$5*($F$5-($F$5-1)*(B452-$J$6)/($J$7-$J$6)),IF(A452=aux!$B$8,100*$C$5,"")))</f>
        <v/>
      </c>
      <c r="O452" s="26" t="str">
        <f t="shared" si="32"/>
        <v/>
      </c>
      <c r="P452" s="26" t="str">
        <f t="shared" si="33"/>
        <v/>
      </c>
      <c r="Q452" s="26" t="str">
        <f t="shared" si="34"/>
        <v/>
      </c>
    </row>
    <row r="453" spans="1:17" x14ac:dyDescent="0.25">
      <c r="A453" s="1" t="str">
        <f>IF(B453="","",IF(B453&lt;$J$2,aux!$B$2,IF(B453&lt;$J$3,aux!$B$3,IF(B453&lt;$J$4,aux!$B$4,IF(B453&lt;$J$5,aux!$B$5,IF(B453&lt;$J$6,aux!$B$6,IF(B453&lt;$J$7,aux!$B$7,aux!$B$8)))))))</f>
        <v/>
      </c>
      <c r="D453" s="2" t="str">
        <f t="shared" si="30"/>
        <v/>
      </c>
      <c r="E453" s="2" t="str">
        <f t="shared" si="31"/>
        <v/>
      </c>
      <c r="F453" s="28" t="str">
        <f>IF(A453=aux!$B$2,$C$3/9.81,IF(A453=aux!$B$3,$C$3*(1+($F$3-1)*(B453-$J$2)/($J$3-$J$2))/9.81,IF(A453=aux!$B$4,$F$3*$C$3/9.81,"")))</f>
        <v/>
      </c>
      <c r="G453" s="28" t="str">
        <f>IF(A453=aux!$B$5,2*PI()/(981*B453)*J453,"")</f>
        <v/>
      </c>
      <c r="H453" s="28" t="str">
        <f>IF(OR(A453=aux!$B$6,A453=aux!$B$7,A453=aux!$B$8),(2*PI()/B453)^2/981*N453,"")</f>
        <v/>
      </c>
      <c r="I453" s="28" t="str">
        <f>IF(OR(A453=aux!$B$2,A453=aux!$B$3,A453=aux!$B$4),981*B453/(2*PI())*F453,"")</f>
        <v/>
      </c>
      <c r="J453" s="28" t="str">
        <f>IF(A453=aux!$B$5,100*$F$4*$C$4,"")</f>
        <v/>
      </c>
      <c r="K453" s="28" t="str">
        <f>IF(OR(A453=aux!$B$6,A453=aux!$B$7,A453=aux!$B$8),(2*PI()/B453)*N453,"")</f>
        <v/>
      </c>
      <c r="L453" s="28" t="str">
        <f>IF(OR(A453=aux!$B$2,A453=aux!$B$3,A453=aux!$B$4),981*(B453/(2*PI()))^2*F453,"")</f>
        <v/>
      </c>
      <c r="M453" s="28" t="str">
        <f>IF(A453=aux!$B$5,B453/(2*PI())*J453,"")</f>
        <v/>
      </c>
      <c r="N453" s="28" t="str">
        <f>IF(A453=aux!$B$6,100*$F$5*$C$5,IF(A453=aux!$B$7,100*$C$5*($F$5-($F$5-1)*(B453-$J$6)/($J$7-$J$6)),IF(A453=aux!$B$8,100*$C$5,"")))</f>
        <v/>
      </c>
      <c r="O453" s="26" t="str">
        <f t="shared" si="32"/>
        <v/>
      </c>
      <c r="P453" s="26" t="str">
        <f t="shared" si="33"/>
        <v/>
      </c>
      <c r="Q453" s="26" t="str">
        <f t="shared" si="34"/>
        <v/>
      </c>
    </row>
    <row r="454" spans="1:17" x14ac:dyDescent="0.25">
      <c r="A454" s="1" t="str">
        <f>IF(B454="","",IF(B454&lt;$J$2,aux!$B$2,IF(B454&lt;$J$3,aux!$B$3,IF(B454&lt;$J$4,aux!$B$4,IF(B454&lt;$J$5,aux!$B$5,IF(B454&lt;$J$6,aux!$B$6,IF(B454&lt;$J$7,aux!$B$7,aux!$B$8)))))))</f>
        <v/>
      </c>
      <c r="D454" s="2" t="str">
        <f t="shared" si="30"/>
        <v/>
      </c>
      <c r="E454" s="2" t="str">
        <f t="shared" si="31"/>
        <v/>
      </c>
      <c r="F454" s="28" t="str">
        <f>IF(A454=aux!$B$2,$C$3/9.81,IF(A454=aux!$B$3,$C$3*(1+($F$3-1)*(B454-$J$2)/($J$3-$J$2))/9.81,IF(A454=aux!$B$4,$F$3*$C$3/9.81,"")))</f>
        <v/>
      </c>
      <c r="G454" s="28" t="str">
        <f>IF(A454=aux!$B$5,2*PI()/(981*B454)*J454,"")</f>
        <v/>
      </c>
      <c r="H454" s="28" t="str">
        <f>IF(OR(A454=aux!$B$6,A454=aux!$B$7,A454=aux!$B$8),(2*PI()/B454)^2/981*N454,"")</f>
        <v/>
      </c>
      <c r="I454" s="28" t="str">
        <f>IF(OR(A454=aux!$B$2,A454=aux!$B$3,A454=aux!$B$4),981*B454/(2*PI())*F454,"")</f>
        <v/>
      </c>
      <c r="J454" s="28" t="str">
        <f>IF(A454=aux!$B$5,100*$F$4*$C$4,"")</f>
        <v/>
      </c>
      <c r="K454" s="28" t="str">
        <f>IF(OR(A454=aux!$B$6,A454=aux!$B$7,A454=aux!$B$8),(2*PI()/B454)*N454,"")</f>
        <v/>
      </c>
      <c r="L454" s="28" t="str">
        <f>IF(OR(A454=aux!$B$2,A454=aux!$B$3,A454=aux!$B$4),981*(B454/(2*PI()))^2*F454,"")</f>
        <v/>
      </c>
      <c r="M454" s="28" t="str">
        <f>IF(A454=aux!$B$5,B454/(2*PI())*J454,"")</f>
        <v/>
      </c>
      <c r="N454" s="28" t="str">
        <f>IF(A454=aux!$B$6,100*$F$5*$C$5,IF(A454=aux!$B$7,100*$C$5*($F$5-($F$5-1)*(B454-$J$6)/($J$7-$J$6)),IF(A454=aux!$B$8,100*$C$5,"")))</f>
        <v/>
      </c>
      <c r="O454" s="26" t="str">
        <f t="shared" si="32"/>
        <v/>
      </c>
      <c r="P454" s="26" t="str">
        <f t="shared" si="33"/>
        <v/>
      </c>
      <c r="Q454" s="26" t="str">
        <f t="shared" si="34"/>
        <v/>
      </c>
    </row>
    <row r="455" spans="1:17" x14ac:dyDescent="0.25">
      <c r="A455" s="1" t="str">
        <f>IF(B455="","",IF(B455&lt;$J$2,aux!$B$2,IF(B455&lt;$J$3,aux!$B$3,IF(B455&lt;$J$4,aux!$B$4,IF(B455&lt;$J$5,aux!$B$5,IF(B455&lt;$J$6,aux!$B$6,IF(B455&lt;$J$7,aux!$B$7,aux!$B$8)))))))</f>
        <v/>
      </c>
      <c r="D455" s="2" t="str">
        <f t="shared" si="30"/>
        <v/>
      </c>
      <c r="E455" s="2" t="str">
        <f t="shared" si="31"/>
        <v/>
      </c>
      <c r="F455" s="28" t="str">
        <f>IF(A455=aux!$B$2,$C$3/9.81,IF(A455=aux!$B$3,$C$3*(1+($F$3-1)*(B455-$J$2)/($J$3-$J$2))/9.81,IF(A455=aux!$B$4,$F$3*$C$3/9.81,"")))</f>
        <v/>
      </c>
      <c r="G455" s="28" t="str">
        <f>IF(A455=aux!$B$5,2*PI()/(981*B455)*J455,"")</f>
        <v/>
      </c>
      <c r="H455" s="28" t="str">
        <f>IF(OR(A455=aux!$B$6,A455=aux!$B$7,A455=aux!$B$8),(2*PI()/B455)^2/981*N455,"")</f>
        <v/>
      </c>
      <c r="I455" s="28" t="str">
        <f>IF(OR(A455=aux!$B$2,A455=aux!$B$3,A455=aux!$B$4),981*B455/(2*PI())*F455,"")</f>
        <v/>
      </c>
      <c r="J455" s="28" t="str">
        <f>IF(A455=aux!$B$5,100*$F$4*$C$4,"")</f>
        <v/>
      </c>
      <c r="K455" s="28" t="str">
        <f>IF(OR(A455=aux!$B$6,A455=aux!$B$7,A455=aux!$B$8),(2*PI()/B455)*N455,"")</f>
        <v/>
      </c>
      <c r="L455" s="28" t="str">
        <f>IF(OR(A455=aux!$B$2,A455=aux!$B$3,A455=aux!$B$4),981*(B455/(2*PI()))^2*F455,"")</f>
        <v/>
      </c>
      <c r="M455" s="28" t="str">
        <f>IF(A455=aux!$B$5,B455/(2*PI())*J455,"")</f>
        <v/>
      </c>
      <c r="N455" s="28" t="str">
        <f>IF(A455=aux!$B$6,100*$F$5*$C$5,IF(A455=aux!$B$7,100*$C$5*($F$5-($F$5-1)*(B455-$J$6)/($J$7-$J$6)),IF(A455=aux!$B$8,100*$C$5,"")))</f>
        <v/>
      </c>
      <c r="O455" s="26" t="str">
        <f t="shared" si="32"/>
        <v/>
      </c>
      <c r="P455" s="26" t="str">
        <f t="shared" si="33"/>
        <v/>
      </c>
      <c r="Q455" s="26" t="str">
        <f t="shared" si="34"/>
        <v/>
      </c>
    </row>
    <row r="456" spans="1:17" x14ac:dyDescent="0.25">
      <c r="A456" s="1" t="str">
        <f>IF(B456="","",IF(B456&lt;$J$2,aux!$B$2,IF(B456&lt;$J$3,aux!$B$3,IF(B456&lt;$J$4,aux!$B$4,IF(B456&lt;$J$5,aux!$B$5,IF(B456&lt;$J$6,aux!$B$6,IF(B456&lt;$J$7,aux!$B$7,aux!$B$8)))))))</f>
        <v/>
      </c>
      <c r="D456" s="2" t="str">
        <f t="shared" si="30"/>
        <v/>
      </c>
      <c r="E456" s="2" t="str">
        <f t="shared" si="31"/>
        <v/>
      </c>
      <c r="F456" s="28" t="str">
        <f>IF(A456=aux!$B$2,$C$3/9.81,IF(A456=aux!$B$3,$C$3*(1+($F$3-1)*(B456-$J$2)/($J$3-$J$2))/9.81,IF(A456=aux!$B$4,$F$3*$C$3/9.81,"")))</f>
        <v/>
      </c>
      <c r="G456" s="28" t="str">
        <f>IF(A456=aux!$B$5,2*PI()/(981*B456)*J456,"")</f>
        <v/>
      </c>
      <c r="H456" s="28" t="str">
        <f>IF(OR(A456=aux!$B$6,A456=aux!$B$7,A456=aux!$B$8),(2*PI()/B456)^2/981*N456,"")</f>
        <v/>
      </c>
      <c r="I456" s="28" t="str">
        <f>IF(OR(A456=aux!$B$2,A456=aux!$B$3,A456=aux!$B$4),981*B456/(2*PI())*F456,"")</f>
        <v/>
      </c>
      <c r="J456" s="28" t="str">
        <f>IF(A456=aux!$B$5,100*$F$4*$C$4,"")</f>
        <v/>
      </c>
      <c r="K456" s="28" t="str">
        <f>IF(OR(A456=aux!$B$6,A456=aux!$B$7,A456=aux!$B$8),(2*PI()/B456)*N456,"")</f>
        <v/>
      </c>
      <c r="L456" s="28" t="str">
        <f>IF(OR(A456=aux!$B$2,A456=aux!$B$3,A456=aux!$B$4),981*(B456/(2*PI()))^2*F456,"")</f>
        <v/>
      </c>
      <c r="M456" s="28" t="str">
        <f>IF(A456=aux!$B$5,B456/(2*PI())*J456,"")</f>
        <v/>
      </c>
      <c r="N456" s="28" t="str">
        <f>IF(A456=aux!$B$6,100*$F$5*$C$5,IF(A456=aux!$B$7,100*$C$5*($F$5-($F$5-1)*(B456-$J$6)/($J$7-$J$6)),IF(A456=aux!$B$8,100*$C$5,"")))</f>
        <v/>
      </c>
      <c r="O456" s="26" t="str">
        <f t="shared" si="32"/>
        <v/>
      </c>
      <c r="P456" s="26" t="str">
        <f t="shared" si="33"/>
        <v/>
      </c>
      <c r="Q456" s="26" t="str">
        <f t="shared" si="34"/>
        <v/>
      </c>
    </row>
    <row r="457" spans="1:17" x14ac:dyDescent="0.25">
      <c r="A457" s="1" t="str">
        <f>IF(B457="","",IF(B457&lt;$J$2,aux!$B$2,IF(B457&lt;$J$3,aux!$B$3,IF(B457&lt;$J$4,aux!$B$4,IF(B457&lt;$J$5,aux!$B$5,IF(B457&lt;$J$6,aux!$B$6,IF(B457&lt;$J$7,aux!$B$7,aux!$B$8)))))))</f>
        <v/>
      </c>
      <c r="D457" s="2" t="str">
        <f t="shared" si="30"/>
        <v/>
      </c>
      <c r="E457" s="2" t="str">
        <f t="shared" si="31"/>
        <v/>
      </c>
      <c r="F457" s="28" t="str">
        <f>IF(A457=aux!$B$2,$C$3/9.81,IF(A457=aux!$B$3,$C$3*(1+($F$3-1)*(B457-$J$2)/($J$3-$J$2))/9.81,IF(A457=aux!$B$4,$F$3*$C$3/9.81,"")))</f>
        <v/>
      </c>
      <c r="G457" s="28" t="str">
        <f>IF(A457=aux!$B$5,2*PI()/(981*B457)*J457,"")</f>
        <v/>
      </c>
      <c r="H457" s="28" t="str">
        <f>IF(OR(A457=aux!$B$6,A457=aux!$B$7,A457=aux!$B$8),(2*PI()/B457)^2/981*N457,"")</f>
        <v/>
      </c>
      <c r="I457" s="28" t="str">
        <f>IF(OR(A457=aux!$B$2,A457=aux!$B$3,A457=aux!$B$4),981*B457/(2*PI())*F457,"")</f>
        <v/>
      </c>
      <c r="J457" s="28" t="str">
        <f>IF(A457=aux!$B$5,100*$F$4*$C$4,"")</f>
        <v/>
      </c>
      <c r="K457" s="28" t="str">
        <f>IF(OR(A457=aux!$B$6,A457=aux!$B$7,A457=aux!$B$8),(2*PI()/B457)*N457,"")</f>
        <v/>
      </c>
      <c r="L457" s="28" t="str">
        <f>IF(OR(A457=aux!$B$2,A457=aux!$B$3,A457=aux!$B$4),981*(B457/(2*PI()))^2*F457,"")</f>
        <v/>
      </c>
      <c r="M457" s="28" t="str">
        <f>IF(A457=aux!$B$5,B457/(2*PI())*J457,"")</f>
        <v/>
      </c>
      <c r="N457" s="28" t="str">
        <f>IF(A457=aux!$B$6,100*$F$5*$C$5,IF(A457=aux!$B$7,100*$C$5*($F$5-($F$5-1)*(B457-$J$6)/($J$7-$J$6)),IF(A457=aux!$B$8,100*$C$5,"")))</f>
        <v/>
      </c>
      <c r="O457" s="26" t="str">
        <f t="shared" si="32"/>
        <v/>
      </c>
      <c r="P457" s="26" t="str">
        <f t="shared" si="33"/>
        <v/>
      </c>
      <c r="Q457" s="26" t="str">
        <f t="shared" si="34"/>
        <v/>
      </c>
    </row>
    <row r="458" spans="1:17" x14ac:dyDescent="0.25">
      <c r="A458" s="1" t="str">
        <f>IF(B458="","",IF(B458&lt;$J$2,aux!$B$2,IF(B458&lt;$J$3,aux!$B$3,IF(B458&lt;$J$4,aux!$B$4,IF(B458&lt;$J$5,aux!$B$5,IF(B458&lt;$J$6,aux!$B$6,IF(B458&lt;$J$7,aux!$B$7,aux!$B$8)))))))</f>
        <v/>
      </c>
      <c r="D458" s="2" t="str">
        <f t="shared" si="30"/>
        <v/>
      </c>
      <c r="E458" s="2" t="str">
        <f t="shared" si="31"/>
        <v/>
      </c>
      <c r="F458" s="28" t="str">
        <f>IF(A458=aux!$B$2,$C$3/9.81,IF(A458=aux!$B$3,$C$3*(1+($F$3-1)*(B458-$J$2)/($J$3-$J$2))/9.81,IF(A458=aux!$B$4,$F$3*$C$3/9.81,"")))</f>
        <v/>
      </c>
      <c r="G458" s="28" t="str">
        <f>IF(A458=aux!$B$5,2*PI()/(981*B458)*J458,"")</f>
        <v/>
      </c>
      <c r="H458" s="28" t="str">
        <f>IF(OR(A458=aux!$B$6,A458=aux!$B$7,A458=aux!$B$8),(2*PI()/B458)^2/981*N458,"")</f>
        <v/>
      </c>
      <c r="I458" s="28" t="str">
        <f>IF(OR(A458=aux!$B$2,A458=aux!$B$3,A458=aux!$B$4),981*B458/(2*PI())*F458,"")</f>
        <v/>
      </c>
      <c r="J458" s="28" t="str">
        <f>IF(A458=aux!$B$5,100*$F$4*$C$4,"")</f>
        <v/>
      </c>
      <c r="K458" s="28" t="str">
        <f>IF(OR(A458=aux!$B$6,A458=aux!$B$7,A458=aux!$B$8),(2*PI()/B458)*N458,"")</f>
        <v/>
      </c>
      <c r="L458" s="28" t="str">
        <f>IF(OR(A458=aux!$B$2,A458=aux!$B$3,A458=aux!$B$4),981*(B458/(2*PI()))^2*F458,"")</f>
        <v/>
      </c>
      <c r="M458" s="28" t="str">
        <f>IF(A458=aux!$B$5,B458/(2*PI())*J458,"")</f>
        <v/>
      </c>
      <c r="N458" s="28" t="str">
        <f>IF(A458=aux!$B$6,100*$F$5*$C$5,IF(A458=aux!$B$7,100*$C$5*($F$5-($F$5-1)*(B458-$J$6)/($J$7-$J$6)),IF(A458=aux!$B$8,100*$C$5,"")))</f>
        <v/>
      </c>
      <c r="O458" s="26" t="str">
        <f t="shared" si="32"/>
        <v/>
      </c>
      <c r="P458" s="26" t="str">
        <f t="shared" si="33"/>
        <v/>
      </c>
      <c r="Q458" s="26" t="str">
        <f t="shared" si="34"/>
        <v/>
      </c>
    </row>
    <row r="459" spans="1:17" x14ac:dyDescent="0.25">
      <c r="A459" s="1" t="str">
        <f>IF(B459="","",IF(B459&lt;$J$2,aux!$B$2,IF(B459&lt;$J$3,aux!$B$3,IF(B459&lt;$J$4,aux!$B$4,IF(B459&lt;$J$5,aux!$B$5,IF(B459&lt;$J$6,aux!$B$6,IF(B459&lt;$J$7,aux!$B$7,aux!$B$8)))))))</f>
        <v/>
      </c>
      <c r="D459" s="2" t="str">
        <f t="shared" si="30"/>
        <v/>
      </c>
      <c r="E459" s="2" t="str">
        <f t="shared" si="31"/>
        <v/>
      </c>
      <c r="F459" s="28" t="str">
        <f>IF(A459=aux!$B$2,$C$3/9.81,IF(A459=aux!$B$3,$C$3*(1+($F$3-1)*(B459-$J$2)/($J$3-$J$2))/9.81,IF(A459=aux!$B$4,$F$3*$C$3/9.81,"")))</f>
        <v/>
      </c>
      <c r="G459" s="28" t="str">
        <f>IF(A459=aux!$B$5,2*PI()/(981*B459)*J459,"")</f>
        <v/>
      </c>
      <c r="H459" s="28" t="str">
        <f>IF(OR(A459=aux!$B$6,A459=aux!$B$7,A459=aux!$B$8),(2*PI()/B459)^2/981*N459,"")</f>
        <v/>
      </c>
      <c r="I459" s="28" t="str">
        <f>IF(OR(A459=aux!$B$2,A459=aux!$B$3,A459=aux!$B$4),981*B459/(2*PI())*F459,"")</f>
        <v/>
      </c>
      <c r="J459" s="28" t="str">
        <f>IF(A459=aux!$B$5,100*$F$4*$C$4,"")</f>
        <v/>
      </c>
      <c r="K459" s="28" t="str">
        <f>IF(OR(A459=aux!$B$6,A459=aux!$B$7,A459=aux!$B$8),(2*PI()/B459)*N459,"")</f>
        <v/>
      </c>
      <c r="L459" s="28" t="str">
        <f>IF(OR(A459=aux!$B$2,A459=aux!$B$3,A459=aux!$B$4),981*(B459/(2*PI()))^2*F459,"")</f>
        <v/>
      </c>
      <c r="M459" s="28" t="str">
        <f>IF(A459=aux!$B$5,B459/(2*PI())*J459,"")</f>
        <v/>
      </c>
      <c r="N459" s="28" t="str">
        <f>IF(A459=aux!$B$6,100*$F$5*$C$5,IF(A459=aux!$B$7,100*$C$5*($F$5-($F$5-1)*(B459-$J$6)/($J$7-$J$6)),IF(A459=aux!$B$8,100*$C$5,"")))</f>
        <v/>
      </c>
      <c r="O459" s="26" t="str">
        <f t="shared" si="32"/>
        <v/>
      </c>
      <c r="P459" s="26" t="str">
        <f t="shared" si="33"/>
        <v/>
      </c>
      <c r="Q459" s="26" t="str">
        <f t="shared" si="34"/>
        <v/>
      </c>
    </row>
    <row r="460" spans="1:17" x14ac:dyDescent="0.25">
      <c r="A460" s="1" t="str">
        <f>IF(B460="","",IF(B460&lt;$J$2,aux!$B$2,IF(B460&lt;$J$3,aux!$B$3,IF(B460&lt;$J$4,aux!$B$4,IF(B460&lt;$J$5,aux!$B$5,IF(B460&lt;$J$6,aux!$B$6,IF(B460&lt;$J$7,aux!$B$7,aux!$B$8)))))))</f>
        <v/>
      </c>
      <c r="D460" s="2" t="str">
        <f t="shared" si="30"/>
        <v/>
      </c>
      <c r="E460" s="2" t="str">
        <f t="shared" si="31"/>
        <v/>
      </c>
      <c r="F460" s="28" t="str">
        <f>IF(A460=aux!$B$2,$C$3/9.81,IF(A460=aux!$B$3,$C$3*(1+($F$3-1)*(B460-$J$2)/($J$3-$J$2))/9.81,IF(A460=aux!$B$4,$F$3*$C$3/9.81,"")))</f>
        <v/>
      </c>
      <c r="G460" s="28" t="str">
        <f>IF(A460=aux!$B$5,2*PI()/(981*B460)*J460,"")</f>
        <v/>
      </c>
      <c r="H460" s="28" t="str">
        <f>IF(OR(A460=aux!$B$6,A460=aux!$B$7,A460=aux!$B$8),(2*PI()/B460)^2/981*N460,"")</f>
        <v/>
      </c>
      <c r="I460" s="28" t="str">
        <f>IF(OR(A460=aux!$B$2,A460=aux!$B$3,A460=aux!$B$4),981*B460/(2*PI())*F460,"")</f>
        <v/>
      </c>
      <c r="J460" s="28" t="str">
        <f>IF(A460=aux!$B$5,100*$F$4*$C$4,"")</f>
        <v/>
      </c>
      <c r="K460" s="28" t="str">
        <f>IF(OR(A460=aux!$B$6,A460=aux!$B$7,A460=aux!$B$8),(2*PI()/B460)*N460,"")</f>
        <v/>
      </c>
      <c r="L460" s="28" t="str">
        <f>IF(OR(A460=aux!$B$2,A460=aux!$B$3,A460=aux!$B$4),981*(B460/(2*PI()))^2*F460,"")</f>
        <v/>
      </c>
      <c r="M460" s="28" t="str">
        <f>IF(A460=aux!$B$5,B460/(2*PI())*J460,"")</f>
        <v/>
      </c>
      <c r="N460" s="28" t="str">
        <f>IF(A460=aux!$B$6,100*$F$5*$C$5,IF(A460=aux!$B$7,100*$C$5*($F$5-($F$5-1)*(B460-$J$6)/($J$7-$J$6)),IF(A460=aux!$B$8,100*$C$5,"")))</f>
        <v/>
      </c>
      <c r="O460" s="26" t="str">
        <f t="shared" si="32"/>
        <v/>
      </c>
      <c r="P460" s="26" t="str">
        <f t="shared" si="33"/>
        <v/>
      </c>
      <c r="Q460" s="26" t="str">
        <f t="shared" si="34"/>
        <v/>
      </c>
    </row>
    <row r="461" spans="1:17" x14ac:dyDescent="0.25">
      <c r="A461" s="1" t="str">
        <f>IF(B461="","",IF(B461&lt;$J$2,aux!$B$2,IF(B461&lt;$J$3,aux!$B$3,IF(B461&lt;$J$4,aux!$B$4,IF(B461&lt;$J$5,aux!$B$5,IF(B461&lt;$J$6,aux!$B$6,IF(B461&lt;$J$7,aux!$B$7,aux!$B$8)))))))</f>
        <v/>
      </c>
      <c r="D461" s="2" t="str">
        <f t="shared" si="30"/>
        <v/>
      </c>
      <c r="E461" s="2" t="str">
        <f t="shared" si="31"/>
        <v/>
      </c>
      <c r="F461" s="28" t="str">
        <f>IF(A461=aux!$B$2,$C$3/9.81,IF(A461=aux!$B$3,$C$3*(1+($F$3-1)*(B461-$J$2)/($J$3-$J$2))/9.81,IF(A461=aux!$B$4,$F$3*$C$3/9.81,"")))</f>
        <v/>
      </c>
      <c r="G461" s="28" t="str">
        <f>IF(A461=aux!$B$5,2*PI()/(981*B461)*J461,"")</f>
        <v/>
      </c>
      <c r="H461" s="28" t="str">
        <f>IF(OR(A461=aux!$B$6,A461=aux!$B$7,A461=aux!$B$8),(2*PI()/B461)^2/981*N461,"")</f>
        <v/>
      </c>
      <c r="I461" s="28" t="str">
        <f>IF(OR(A461=aux!$B$2,A461=aux!$B$3,A461=aux!$B$4),981*B461/(2*PI())*F461,"")</f>
        <v/>
      </c>
      <c r="J461" s="28" t="str">
        <f>IF(A461=aux!$B$5,100*$F$4*$C$4,"")</f>
        <v/>
      </c>
      <c r="K461" s="28" t="str">
        <f>IF(OR(A461=aux!$B$6,A461=aux!$B$7,A461=aux!$B$8),(2*PI()/B461)*N461,"")</f>
        <v/>
      </c>
      <c r="L461" s="28" t="str">
        <f>IF(OR(A461=aux!$B$2,A461=aux!$B$3,A461=aux!$B$4),981*(B461/(2*PI()))^2*F461,"")</f>
        <v/>
      </c>
      <c r="M461" s="28" t="str">
        <f>IF(A461=aux!$B$5,B461/(2*PI())*J461,"")</f>
        <v/>
      </c>
      <c r="N461" s="28" t="str">
        <f>IF(A461=aux!$B$6,100*$F$5*$C$5,IF(A461=aux!$B$7,100*$C$5*($F$5-($F$5-1)*(B461-$J$6)/($J$7-$J$6)),IF(A461=aux!$B$8,100*$C$5,"")))</f>
        <v/>
      </c>
      <c r="O461" s="26" t="str">
        <f t="shared" si="32"/>
        <v/>
      </c>
      <c r="P461" s="26" t="str">
        <f t="shared" si="33"/>
        <v/>
      </c>
      <c r="Q461" s="26" t="str">
        <f t="shared" si="34"/>
        <v/>
      </c>
    </row>
    <row r="462" spans="1:17" x14ac:dyDescent="0.25">
      <c r="A462" s="1" t="str">
        <f>IF(B462="","",IF(B462&lt;$J$2,aux!$B$2,IF(B462&lt;$J$3,aux!$B$3,IF(B462&lt;$J$4,aux!$B$4,IF(B462&lt;$J$5,aux!$B$5,IF(B462&lt;$J$6,aux!$B$6,IF(B462&lt;$J$7,aux!$B$7,aux!$B$8)))))))</f>
        <v/>
      </c>
      <c r="D462" s="2" t="str">
        <f t="shared" ref="D462:D525" si="35">IF(B462="","",981*B462/(2*PI())*C462)</f>
        <v/>
      </c>
      <c r="E462" s="2" t="str">
        <f t="shared" ref="E462:E525" si="36">IF(B462="","",981*(B462/(2*PI()))^2*C462)</f>
        <v/>
      </c>
      <c r="F462" s="28" t="str">
        <f>IF(A462=aux!$B$2,$C$3/9.81,IF(A462=aux!$B$3,$C$3*(1+($F$3-1)*(B462-$J$2)/($J$3-$J$2))/9.81,IF(A462=aux!$B$4,$F$3*$C$3/9.81,"")))</f>
        <v/>
      </c>
      <c r="G462" s="28" t="str">
        <f>IF(A462=aux!$B$5,2*PI()/(981*B462)*J462,"")</f>
        <v/>
      </c>
      <c r="H462" s="28" t="str">
        <f>IF(OR(A462=aux!$B$6,A462=aux!$B$7,A462=aux!$B$8),(2*PI()/B462)^2/981*N462,"")</f>
        <v/>
      </c>
      <c r="I462" s="28" t="str">
        <f>IF(OR(A462=aux!$B$2,A462=aux!$B$3,A462=aux!$B$4),981*B462/(2*PI())*F462,"")</f>
        <v/>
      </c>
      <c r="J462" s="28" t="str">
        <f>IF(A462=aux!$B$5,100*$F$4*$C$4,"")</f>
        <v/>
      </c>
      <c r="K462" s="28" t="str">
        <f>IF(OR(A462=aux!$B$6,A462=aux!$B$7,A462=aux!$B$8),(2*PI()/B462)*N462,"")</f>
        <v/>
      </c>
      <c r="L462" s="28" t="str">
        <f>IF(OR(A462=aux!$B$2,A462=aux!$B$3,A462=aux!$B$4),981*(B462/(2*PI()))^2*F462,"")</f>
        <v/>
      </c>
      <c r="M462" s="28" t="str">
        <f>IF(A462=aux!$B$5,B462/(2*PI())*J462,"")</f>
        <v/>
      </c>
      <c r="N462" s="28" t="str">
        <f>IF(A462=aux!$B$6,100*$F$5*$C$5,IF(A462=aux!$B$7,100*$C$5*($F$5-($F$5-1)*(B462-$J$6)/($J$7-$J$6)),IF(A462=aux!$B$8,100*$C$5,"")))</f>
        <v/>
      </c>
      <c r="O462" s="26" t="str">
        <f t="shared" ref="O462:O525" si="37">IF(B462="","",MAX(F462:H462))</f>
        <v/>
      </c>
      <c r="P462" s="26" t="str">
        <f t="shared" ref="P462:P525" si="38">IF(B462="","",MAX(I462:K462))</f>
        <v/>
      </c>
      <c r="Q462" s="26" t="str">
        <f t="shared" ref="Q462:Q525" si="39">IF(B462="","",MAX(L462:N462))</f>
        <v/>
      </c>
    </row>
    <row r="463" spans="1:17" x14ac:dyDescent="0.25">
      <c r="A463" s="1" t="str">
        <f>IF(B463="","",IF(B463&lt;$J$2,aux!$B$2,IF(B463&lt;$J$3,aux!$B$3,IF(B463&lt;$J$4,aux!$B$4,IF(B463&lt;$J$5,aux!$B$5,IF(B463&lt;$J$6,aux!$B$6,IF(B463&lt;$J$7,aux!$B$7,aux!$B$8)))))))</f>
        <v/>
      </c>
      <c r="D463" s="2" t="str">
        <f t="shared" si="35"/>
        <v/>
      </c>
      <c r="E463" s="2" t="str">
        <f t="shared" si="36"/>
        <v/>
      </c>
      <c r="F463" s="28" t="str">
        <f>IF(A463=aux!$B$2,$C$3/9.81,IF(A463=aux!$B$3,$C$3*(1+($F$3-1)*(B463-$J$2)/($J$3-$J$2))/9.81,IF(A463=aux!$B$4,$F$3*$C$3/9.81,"")))</f>
        <v/>
      </c>
      <c r="G463" s="28" t="str">
        <f>IF(A463=aux!$B$5,2*PI()/(981*B463)*J463,"")</f>
        <v/>
      </c>
      <c r="H463" s="28" t="str">
        <f>IF(OR(A463=aux!$B$6,A463=aux!$B$7,A463=aux!$B$8),(2*PI()/B463)^2/981*N463,"")</f>
        <v/>
      </c>
      <c r="I463" s="28" t="str">
        <f>IF(OR(A463=aux!$B$2,A463=aux!$B$3,A463=aux!$B$4),981*B463/(2*PI())*F463,"")</f>
        <v/>
      </c>
      <c r="J463" s="28" t="str">
        <f>IF(A463=aux!$B$5,100*$F$4*$C$4,"")</f>
        <v/>
      </c>
      <c r="K463" s="28" t="str">
        <f>IF(OR(A463=aux!$B$6,A463=aux!$B$7,A463=aux!$B$8),(2*PI()/B463)*N463,"")</f>
        <v/>
      </c>
      <c r="L463" s="28" t="str">
        <f>IF(OR(A463=aux!$B$2,A463=aux!$B$3,A463=aux!$B$4),981*(B463/(2*PI()))^2*F463,"")</f>
        <v/>
      </c>
      <c r="M463" s="28" t="str">
        <f>IF(A463=aux!$B$5,B463/(2*PI())*J463,"")</f>
        <v/>
      </c>
      <c r="N463" s="28" t="str">
        <f>IF(A463=aux!$B$6,100*$F$5*$C$5,IF(A463=aux!$B$7,100*$C$5*($F$5-($F$5-1)*(B463-$J$6)/($J$7-$J$6)),IF(A463=aux!$B$8,100*$C$5,"")))</f>
        <v/>
      </c>
      <c r="O463" s="26" t="str">
        <f t="shared" si="37"/>
        <v/>
      </c>
      <c r="P463" s="26" t="str">
        <f t="shared" si="38"/>
        <v/>
      </c>
      <c r="Q463" s="26" t="str">
        <f t="shared" si="39"/>
        <v/>
      </c>
    </row>
    <row r="464" spans="1:17" x14ac:dyDescent="0.25">
      <c r="A464" s="1" t="str">
        <f>IF(B464="","",IF(B464&lt;$J$2,aux!$B$2,IF(B464&lt;$J$3,aux!$B$3,IF(B464&lt;$J$4,aux!$B$4,IF(B464&lt;$J$5,aux!$B$5,IF(B464&lt;$J$6,aux!$B$6,IF(B464&lt;$J$7,aux!$B$7,aux!$B$8)))))))</f>
        <v/>
      </c>
      <c r="D464" s="2" t="str">
        <f t="shared" si="35"/>
        <v/>
      </c>
      <c r="E464" s="2" t="str">
        <f t="shared" si="36"/>
        <v/>
      </c>
      <c r="F464" s="28" t="str">
        <f>IF(A464=aux!$B$2,$C$3/9.81,IF(A464=aux!$B$3,$C$3*(1+($F$3-1)*(B464-$J$2)/($J$3-$J$2))/9.81,IF(A464=aux!$B$4,$F$3*$C$3/9.81,"")))</f>
        <v/>
      </c>
      <c r="G464" s="28" t="str">
        <f>IF(A464=aux!$B$5,2*PI()/(981*B464)*J464,"")</f>
        <v/>
      </c>
      <c r="H464" s="28" t="str">
        <f>IF(OR(A464=aux!$B$6,A464=aux!$B$7,A464=aux!$B$8),(2*PI()/B464)^2/981*N464,"")</f>
        <v/>
      </c>
      <c r="I464" s="28" t="str">
        <f>IF(OR(A464=aux!$B$2,A464=aux!$B$3,A464=aux!$B$4),981*B464/(2*PI())*F464,"")</f>
        <v/>
      </c>
      <c r="J464" s="28" t="str">
        <f>IF(A464=aux!$B$5,100*$F$4*$C$4,"")</f>
        <v/>
      </c>
      <c r="K464" s="28" t="str">
        <f>IF(OR(A464=aux!$B$6,A464=aux!$B$7,A464=aux!$B$8),(2*PI()/B464)*N464,"")</f>
        <v/>
      </c>
      <c r="L464" s="28" t="str">
        <f>IF(OR(A464=aux!$B$2,A464=aux!$B$3,A464=aux!$B$4),981*(B464/(2*PI()))^2*F464,"")</f>
        <v/>
      </c>
      <c r="M464" s="28" t="str">
        <f>IF(A464=aux!$B$5,B464/(2*PI())*J464,"")</f>
        <v/>
      </c>
      <c r="N464" s="28" t="str">
        <f>IF(A464=aux!$B$6,100*$F$5*$C$5,IF(A464=aux!$B$7,100*$C$5*($F$5-($F$5-1)*(B464-$J$6)/($J$7-$J$6)),IF(A464=aux!$B$8,100*$C$5,"")))</f>
        <v/>
      </c>
      <c r="O464" s="26" t="str">
        <f t="shared" si="37"/>
        <v/>
      </c>
      <c r="P464" s="26" t="str">
        <f t="shared" si="38"/>
        <v/>
      </c>
      <c r="Q464" s="26" t="str">
        <f t="shared" si="39"/>
        <v/>
      </c>
    </row>
    <row r="465" spans="1:17" x14ac:dyDescent="0.25">
      <c r="A465" s="1" t="str">
        <f>IF(B465="","",IF(B465&lt;$J$2,aux!$B$2,IF(B465&lt;$J$3,aux!$B$3,IF(B465&lt;$J$4,aux!$B$4,IF(B465&lt;$J$5,aux!$B$5,IF(B465&lt;$J$6,aux!$B$6,IF(B465&lt;$J$7,aux!$B$7,aux!$B$8)))))))</f>
        <v/>
      </c>
      <c r="D465" s="2" t="str">
        <f t="shared" si="35"/>
        <v/>
      </c>
      <c r="E465" s="2" t="str">
        <f t="shared" si="36"/>
        <v/>
      </c>
      <c r="F465" s="28" t="str">
        <f>IF(A465=aux!$B$2,$C$3/9.81,IF(A465=aux!$B$3,$C$3*(1+($F$3-1)*(B465-$J$2)/($J$3-$J$2))/9.81,IF(A465=aux!$B$4,$F$3*$C$3/9.81,"")))</f>
        <v/>
      </c>
      <c r="G465" s="28" t="str">
        <f>IF(A465=aux!$B$5,2*PI()/(981*B465)*J465,"")</f>
        <v/>
      </c>
      <c r="H465" s="28" t="str">
        <f>IF(OR(A465=aux!$B$6,A465=aux!$B$7,A465=aux!$B$8),(2*PI()/B465)^2/981*N465,"")</f>
        <v/>
      </c>
      <c r="I465" s="28" t="str">
        <f>IF(OR(A465=aux!$B$2,A465=aux!$B$3,A465=aux!$B$4),981*B465/(2*PI())*F465,"")</f>
        <v/>
      </c>
      <c r="J465" s="28" t="str">
        <f>IF(A465=aux!$B$5,100*$F$4*$C$4,"")</f>
        <v/>
      </c>
      <c r="K465" s="28" t="str">
        <f>IF(OR(A465=aux!$B$6,A465=aux!$B$7,A465=aux!$B$8),(2*PI()/B465)*N465,"")</f>
        <v/>
      </c>
      <c r="L465" s="28" t="str">
        <f>IF(OR(A465=aux!$B$2,A465=aux!$B$3,A465=aux!$B$4),981*(B465/(2*PI()))^2*F465,"")</f>
        <v/>
      </c>
      <c r="M465" s="28" t="str">
        <f>IF(A465=aux!$B$5,B465/(2*PI())*J465,"")</f>
        <v/>
      </c>
      <c r="N465" s="28" t="str">
        <f>IF(A465=aux!$B$6,100*$F$5*$C$5,IF(A465=aux!$B$7,100*$C$5*($F$5-($F$5-1)*(B465-$J$6)/($J$7-$J$6)),IF(A465=aux!$B$8,100*$C$5,"")))</f>
        <v/>
      </c>
      <c r="O465" s="26" t="str">
        <f t="shared" si="37"/>
        <v/>
      </c>
      <c r="P465" s="26" t="str">
        <f t="shared" si="38"/>
        <v/>
      </c>
      <c r="Q465" s="26" t="str">
        <f t="shared" si="39"/>
        <v/>
      </c>
    </row>
    <row r="466" spans="1:17" x14ac:dyDescent="0.25">
      <c r="A466" s="1" t="str">
        <f>IF(B466="","",IF(B466&lt;$J$2,aux!$B$2,IF(B466&lt;$J$3,aux!$B$3,IF(B466&lt;$J$4,aux!$B$4,IF(B466&lt;$J$5,aux!$B$5,IF(B466&lt;$J$6,aux!$B$6,IF(B466&lt;$J$7,aux!$B$7,aux!$B$8)))))))</f>
        <v/>
      </c>
      <c r="D466" s="2" t="str">
        <f t="shared" si="35"/>
        <v/>
      </c>
      <c r="E466" s="2" t="str">
        <f t="shared" si="36"/>
        <v/>
      </c>
      <c r="F466" s="28" t="str">
        <f>IF(A466=aux!$B$2,$C$3/9.81,IF(A466=aux!$B$3,$C$3*(1+($F$3-1)*(B466-$J$2)/($J$3-$J$2))/9.81,IF(A466=aux!$B$4,$F$3*$C$3/9.81,"")))</f>
        <v/>
      </c>
      <c r="G466" s="28" t="str">
        <f>IF(A466=aux!$B$5,2*PI()/(981*B466)*J466,"")</f>
        <v/>
      </c>
      <c r="H466" s="28" t="str">
        <f>IF(OR(A466=aux!$B$6,A466=aux!$B$7,A466=aux!$B$8),(2*PI()/B466)^2/981*N466,"")</f>
        <v/>
      </c>
      <c r="I466" s="28" t="str">
        <f>IF(OR(A466=aux!$B$2,A466=aux!$B$3,A466=aux!$B$4),981*B466/(2*PI())*F466,"")</f>
        <v/>
      </c>
      <c r="J466" s="28" t="str">
        <f>IF(A466=aux!$B$5,100*$F$4*$C$4,"")</f>
        <v/>
      </c>
      <c r="K466" s="28" t="str">
        <f>IF(OR(A466=aux!$B$6,A466=aux!$B$7,A466=aux!$B$8),(2*PI()/B466)*N466,"")</f>
        <v/>
      </c>
      <c r="L466" s="28" t="str">
        <f>IF(OR(A466=aux!$B$2,A466=aux!$B$3,A466=aux!$B$4),981*(B466/(2*PI()))^2*F466,"")</f>
        <v/>
      </c>
      <c r="M466" s="28" t="str">
        <f>IF(A466=aux!$B$5,B466/(2*PI())*J466,"")</f>
        <v/>
      </c>
      <c r="N466" s="28" t="str">
        <f>IF(A466=aux!$B$6,100*$F$5*$C$5,IF(A466=aux!$B$7,100*$C$5*($F$5-($F$5-1)*(B466-$J$6)/($J$7-$J$6)),IF(A466=aux!$B$8,100*$C$5,"")))</f>
        <v/>
      </c>
      <c r="O466" s="26" t="str">
        <f t="shared" si="37"/>
        <v/>
      </c>
      <c r="P466" s="26" t="str">
        <f t="shared" si="38"/>
        <v/>
      </c>
      <c r="Q466" s="26" t="str">
        <f t="shared" si="39"/>
        <v/>
      </c>
    </row>
    <row r="467" spans="1:17" x14ac:dyDescent="0.25">
      <c r="A467" s="1" t="str">
        <f>IF(B467="","",IF(B467&lt;$J$2,aux!$B$2,IF(B467&lt;$J$3,aux!$B$3,IF(B467&lt;$J$4,aux!$B$4,IF(B467&lt;$J$5,aux!$B$5,IF(B467&lt;$J$6,aux!$B$6,IF(B467&lt;$J$7,aux!$B$7,aux!$B$8)))))))</f>
        <v/>
      </c>
      <c r="D467" s="2" t="str">
        <f t="shared" si="35"/>
        <v/>
      </c>
      <c r="E467" s="2" t="str">
        <f t="shared" si="36"/>
        <v/>
      </c>
      <c r="F467" s="28" t="str">
        <f>IF(A467=aux!$B$2,$C$3/9.81,IF(A467=aux!$B$3,$C$3*(1+($F$3-1)*(B467-$J$2)/($J$3-$J$2))/9.81,IF(A467=aux!$B$4,$F$3*$C$3/9.81,"")))</f>
        <v/>
      </c>
      <c r="G467" s="28" t="str">
        <f>IF(A467=aux!$B$5,2*PI()/(981*B467)*J467,"")</f>
        <v/>
      </c>
      <c r="H467" s="28" t="str">
        <f>IF(OR(A467=aux!$B$6,A467=aux!$B$7,A467=aux!$B$8),(2*PI()/B467)^2/981*N467,"")</f>
        <v/>
      </c>
      <c r="I467" s="28" t="str">
        <f>IF(OR(A467=aux!$B$2,A467=aux!$B$3,A467=aux!$B$4),981*B467/(2*PI())*F467,"")</f>
        <v/>
      </c>
      <c r="J467" s="28" t="str">
        <f>IF(A467=aux!$B$5,100*$F$4*$C$4,"")</f>
        <v/>
      </c>
      <c r="K467" s="28" t="str">
        <f>IF(OR(A467=aux!$B$6,A467=aux!$B$7,A467=aux!$B$8),(2*PI()/B467)*N467,"")</f>
        <v/>
      </c>
      <c r="L467" s="28" t="str">
        <f>IF(OR(A467=aux!$B$2,A467=aux!$B$3,A467=aux!$B$4),981*(B467/(2*PI()))^2*F467,"")</f>
        <v/>
      </c>
      <c r="M467" s="28" t="str">
        <f>IF(A467=aux!$B$5,B467/(2*PI())*J467,"")</f>
        <v/>
      </c>
      <c r="N467" s="28" t="str">
        <f>IF(A467=aux!$B$6,100*$F$5*$C$5,IF(A467=aux!$B$7,100*$C$5*($F$5-($F$5-1)*(B467-$J$6)/($J$7-$J$6)),IF(A467=aux!$B$8,100*$C$5,"")))</f>
        <v/>
      </c>
      <c r="O467" s="26" t="str">
        <f t="shared" si="37"/>
        <v/>
      </c>
      <c r="P467" s="26" t="str">
        <f t="shared" si="38"/>
        <v/>
      </c>
      <c r="Q467" s="26" t="str">
        <f t="shared" si="39"/>
        <v/>
      </c>
    </row>
    <row r="468" spans="1:17" x14ac:dyDescent="0.25">
      <c r="A468" s="1" t="str">
        <f>IF(B468="","",IF(B468&lt;$J$2,aux!$B$2,IF(B468&lt;$J$3,aux!$B$3,IF(B468&lt;$J$4,aux!$B$4,IF(B468&lt;$J$5,aux!$B$5,IF(B468&lt;$J$6,aux!$B$6,IF(B468&lt;$J$7,aux!$B$7,aux!$B$8)))))))</f>
        <v/>
      </c>
      <c r="D468" s="2" t="str">
        <f t="shared" si="35"/>
        <v/>
      </c>
      <c r="E468" s="2" t="str">
        <f t="shared" si="36"/>
        <v/>
      </c>
      <c r="F468" s="28" t="str">
        <f>IF(A468=aux!$B$2,$C$3/9.81,IF(A468=aux!$B$3,$C$3*(1+($F$3-1)*(B468-$J$2)/($J$3-$J$2))/9.81,IF(A468=aux!$B$4,$F$3*$C$3/9.81,"")))</f>
        <v/>
      </c>
      <c r="G468" s="28" t="str">
        <f>IF(A468=aux!$B$5,2*PI()/(981*B468)*J468,"")</f>
        <v/>
      </c>
      <c r="H468" s="28" t="str">
        <f>IF(OR(A468=aux!$B$6,A468=aux!$B$7,A468=aux!$B$8),(2*PI()/B468)^2/981*N468,"")</f>
        <v/>
      </c>
      <c r="I468" s="28" t="str">
        <f>IF(OR(A468=aux!$B$2,A468=aux!$B$3,A468=aux!$B$4),981*B468/(2*PI())*F468,"")</f>
        <v/>
      </c>
      <c r="J468" s="28" t="str">
        <f>IF(A468=aux!$B$5,100*$F$4*$C$4,"")</f>
        <v/>
      </c>
      <c r="K468" s="28" t="str">
        <f>IF(OR(A468=aux!$B$6,A468=aux!$B$7,A468=aux!$B$8),(2*PI()/B468)*N468,"")</f>
        <v/>
      </c>
      <c r="L468" s="28" t="str">
        <f>IF(OR(A468=aux!$B$2,A468=aux!$B$3,A468=aux!$B$4),981*(B468/(2*PI()))^2*F468,"")</f>
        <v/>
      </c>
      <c r="M468" s="28" t="str">
        <f>IF(A468=aux!$B$5,B468/(2*PI())*J468,"")</f>
        <v/>
      </c>
      <c r="N468" s="28" t="str">
        <f>IF(A468=aux!$B$6,100*$F$5*$C$5,IF(A468=aux!$B$7,100*$C$5*($F$5-($F$5-1)*(B468-$J$6)/($J$7-$J$6)),IF(A468=aux!$B$8,100*$C$5,"")))</f>
        <v/>
      </c>
      <c r="O468" s="26" t="str">
        <f t="shared" si="37"/>
        <v/>
      </c>
      <c r="P468" s="26" t="str">
        <f t="shared" si="38"/>
        <v/>
      </c>
      <c r="Q468" s="26" t="str">
        <f t="shared" si="39"/>
        <v/>
      </c>
    </row>
    <row r="469" spans="1:17" x14ac:dyDescent="0.25">
      <c r="A469" s="1" t="str">
        <f>IF(B469="","",IF(B469&lt;$J$2,aux!$B$2,IF(B469&lt;$J$3,aux!$B$3,IF(B469&lt;$J$4,aux!$B$4,IF(B469&lt;$J$5,aux!$B$5,IF(B469&lt;$J$6,aux!$B$6,IF(B469&lt;$J$7,aux!$B$7,aux!$B$8)))))))</f>
        <v/>
      </c>
      <c r="D469" s="2" t="str">
        <f t="shared" si="35"/>
        <v/>
      </c>
      <c r="E469" s="2" t="str">
        <f t="shared" si="36"/>
        <v/>
      </c>
      <c r="F469" s="28" t="str">
        <f>IF(A469=aux!$B$2,$C$3/9.81,IF(A469=aux!$B$3,$C$3*(1+($F$3-1)*(B469-$J$2)/($J$3-$J$2))/9.81,IF(A469=aux!$B$4,$F$3*$C$3/9.81,"")))</f>
        <v/>
      </c>
      <c r="G469" s="28" t="str">
        <f>IF(A469=aux!$B$5,2*PI()/(981*B469)*J469,"")</f>
        <v/>
      </c>
      <c r="H469" s="28" t="str">
        <f>IF(OR(A469=aux!$B$6,A469=aux!$B$7,A469=aux!$B$8),(2*PI()/B469)^2/981*N469,"")</f>
        <v/>
      </c>
      <c r="I469" s="28" t="str">
        <f>IF(OR(A469=aux!$B$2,A469=aux!$B$3,A469=aux!$B$4),981*B469/(2*PI())*F469,"")</f>
        <v/>
      </c>
      <c r="J469" s="28" t="str">
        <f>IF(A469=aux!$B$5,100*$F$4*$C$4,"")</f>
        <v/>
      </c>
      <c r="K469" s="28" t="str">
        <f>IF(OR(A469=aux!$B$6,A469=aux!$B$7,A469=aux!$B$8),(2*PI()/B469)*N469,"")</f>
        <v/>
      </c>
      <c r="L469" s="28" t="str">
        <f>IF(OR(A469=aux!$B$2,A469=aux!$B$3,A469=aux!$B$4),981*(B469/(2*PI()))^2*F469,"")</f>
        <v/>
      </c>
      <c r="M469" s="28" t="str">
        <f>IF(A469=aux!$B$5,B469/(2*PI())*J469,"")</f>
        <v/>
      </c>
      <c r="N469" s="28" t="str">
        <f>IF(A469=aux!$B$6,100*$F$5*$C$5,IF(A469=aux!$B$7,100*$C$5*($F$5-($F$5-1)*(B469-$J$6)/($J$7-$J$6)),IF(A469=aux!$B$8,100*$C$5,"")))</f>
        <v/>
      </c>
      <c r="O469" s="26" t="str">
        <f t="shared" si="37"/>
        <v/>
      </c>
      <c r="P469" s="26" t="str">
        <f t="shared" si="38"/>
        <v/>
      </c>
      <c r="Q469" s="26" t="str">
        <f t="shared" si="39"/>
        <v/>
      </c>
    </row>
    <row r="470" spans="1:17" x14ac:dyDescent="0.25">
      <c r="A470" s="1" t="str">
        <f>IF(B470="","",IF(B470&lt;$J$2,aux!$B$2,IF(B470&lt;$J$3,aux!$B$3,IF(B470&lt;$J$4,aux!$B$4,IF(B470&lt;$J$5,aux!$B$5,IF(B470&lt;$J$6,aux!$B$6,IF(B470&lt;$J$7,aux!$B$7,aux!$B$8)))))))</f>
        <v/>
      </c>
      <c r="D470" s="2" t="str">
        <f t="shared" si="35"/>
        <v/>
      </c>
      <c r="E470" s="2" t="str">
        <f t="shared" si="36"/>
        <v/>
      </c>
      <c r="F470" s="28" t="str">
        <f>IF(A470=aux!$B$2,$C$3/9.81,IF(A470=aux!$B$3,$C$3*(1+($F$3-1)*(B470-$J$2)/($J$3-$J$2))/9.81,IF(A470=aux!$B$4,$F$3*$C$3/9.81,"")))</f>
        <v/>
      </c>
      <c r="G470" s="28" t="str">
        <f>IF(A470=aux!$B$5,2*PI()/(981*B470)*J470,"")</f>
        <v/>
      </c>
      <c r="H470" s="28" t="str">
        <f>IF(OR(A470=aux!$B$6,A470=aux!$B$7,A470=aux!$B$8),(2*PI()/B470)^2/981*N470,"")</f>
        <v/>
      </c>
      <c r="I470" s="28" t="str">
        <f>IF(OR(A470=aux!$B$2,A470=aux!$B$3,A470=aux!$B$4),981*B470/(2*PI())*F470,"")</f>
        <v/>
      </c>
      <c r="J470" s="28" t="str">
        <f>IF(A470=aux!$B$5,100*$F$4*$C$4,"")</f>
        <v/>
      </c>
      <c r="K470" s="28" t="str">
        <f>IF(OR(A470=aux!$B$6,A470=aux!$B$7,A470=aux!$B$8),(2*PI()/B470)*N470,"")</f>
        <v/>
      </c>
      <c r="L470" s="28" t="str">
        <f>IF(OR(A470=aux!$B$2,A470=aux!$B$3,A470=aux!$B$4),981*(B470/(2*PI()))^2*F470,"")</f>
        <v/>
      </c>
      <c r="M470" s="28" t="str">
        <f>IF(A470=aux!$B$5,B470/(2*PI())*J470,"")</f>
        <v/>
      </c>
      <c r="N470" s="28" t="str">
        <f>IF(A470=aux!$B$6,100*$F$5*$C$5,IF(A470=aux!$B$7,100*$C$5*($F$5-($F$5-1)*(B470-$J$6)/($J$7-$J$6)),IF(A470=aux!$B$8,100*$C$5,"")))</f>
        <v/>
      </c>
      <c r="O470" s="26" t="str">
        <f t="shared" si="37"/>
        <v/>
      </c>
      <c r="P470" s="26" t="str">
        <f t="shared" si="38"/>
        <v/>
      </c>
      <c r="Q470" s="26" t="str">
        <f t="shared" si="39"/>
        <v/>
      </c>
    </row>
    <row r="471" spans="1:17" x14ac:dyDescent="0.25">
      <c r="A471" s="1" t="str">
        <f>IF(B471="","",IF(B471&lt;$J$2,aux!$B$2,IF(B471&lt;$J$3,aux!$B$3,IF(B471&lt;$J$4,aux!$B$4,IF(B471&lt;$J$5,aux!$B$5,IF(B471&lt;$J$6,aux!$B$6,IF(B471&lt;$J$7,aux!$B$7,aux!$B$8)))))))</f>
        <v/>
      </c>
      <c r="D471" s="2" t="str">
        <f t="shared" si="35"/>
        <v/>
      </c>
      <c r="E471" s="2" t="str">
        <f t="shared" si="36"/>
        <v/>
      </c>
      <c r="F471" s="28" t="str">
        <f>IF(A471=aux!$B$2,$C$3/9.81,IF(A471=aux!$B$3,$C$3*(1+($F$3-1)*(B471-$J$2)/($J$3-$J$2))/9.81,IF(A471=aux!$B$4,$F$3*$C$3/9.81,"")))</f>
        <v/>
      </c>
      <c r="G471" s="28" t="str">
        <f>IF(A471=aux!$B$5,2*PI()/(981*B471)*J471,"")</f>
        <v/>
      </c>
      <c r="H471" s="28" t="str">
        <f>IF(OR(A471=aux!$B$6,A471=aux!$B$7,A471=aux!$B$8),(2*PI()/B471)^2/981*N471,"")</f>
        <v/>
      </c>
      <c r="I471" s="28" t="str">
        <f>IF(OR(A471=aux!$B$2,A471=aux!$B$3,A471=aux!$B$4),981*B471/(2*PI())*F471,"")</f>
        <v/>
      </c>
      <c r="J471" s="28" t="str">
        <f>IF(A471=aux!$B$5,100*$F$4*$C$4,"")</f>
        <v/>
      </c>
      <c r="K471" s="28" t="str">
        <f>IF(OR(A471=aux!$B$6,A471=aux!$B$7,A471=aux!$B$8),(2*PI()/B471)*N471,"")</f>
        <v/>
      </c>
      <c r="L471" s="28" t="str">
        <f>IF(OR(A471=aux!$B$2,A471=aux!$B$3,A471=aux!$B$4),981*(B471/(2*PI()))^2*F471,"")</f>
        <v/>
      </c>
      <c r="M471" s="28" t="str">
        <f>IF(A471=aux!$B$5,B471/(2*PI())*J471,"")</f>
        <v/>
      </c>
      <c r="N471" s="28" t="str">
        <f>IF(A471=aux!$B$6,100*$F$5*$C$5,IF(A471=aux!$B$7,100*$C$5*($F$5-($F$5-1)*(B471-$J$6)/($J$7-$J$6)),IF(A471=aux!$B$8,100*$C$5,"")))</f>
        <v/>
      </c>
      <c r="O471" s="26" t="str">
        <f t="shared" si="37"/>
        <v/>
      </c>
      <c r="P471" s="26" t="str">
        <f t="shared" si="38"/>
        <v/>
      </c>
      <c r="Q471" s="26" t="str">
        <f t="shared" si="39"/>
        <v/>
      </c>
    </row>
    <row r="472" spans="1:17" x14ac:dyDescent="0.25">
      <c r="A472" s="1" t="str">
        <f>IF(B472="","",IF(B472&lt;$J$2,aux!$B$2,IF(B472&lt;$J$3,aux!$B$3,IF(B472&lt;$J$4,aux!$B$4,IF(B472&lt;$J$5,aux!$B$5,IF(B472&lt;$J$6,aux!$B$6,IF(B472&lt;$J$7,aux!$B$7,aux!$B$8)))))))</f>
        <v/>
      </c>
      <c r="D472" s="2" t="str">
        <f t="shared" si="35"/>
        <v/>
      </c>
      <c r="E472" s="2" t="str">
        <f t="shared" si="36"/>
        <v/>
      </c>
      <c r="F472" s="28" t="str">
        <f>IF(A472=aux!$B$2,$C$3/9.81,IF(A472=aux!$B$3,$C$3*(1+($F$3-1)*(B472-$J$2)/($J$3-$J$2))/9.81,IF(A472=aux!$B$4,$F$3*$C$3/9.81,"")))</f>
        <v/>
      </c>
      <c r="G472" s="28" t="str">
        <f>IF(A472=aux!$B$5,2*PI()/(981*B472)*J472,"")</f>
        <v/>
      </c>
      <c r="H472" s="28" t="str">
        <f>IF(OR(A472=aux!$B$6,A472=aux!$B$7,A472=aux!$B$8),(2*PI()/B472)^2/981*N472,"")</f>
        <v/>
      </c>
      <c r="I472" s="28" t="str">
        <f>IF(OR(A472=aux!$B$2,A472=aux!$B$3,A472=aux!$B$4),981*B472/(2*PI())*F472,"")</f>
        <v/>
      </c>
      <c r="J472" s="28" t="str">
        <f>IF(A472=aux!$B$5,100*$F$4*$C$4,"")</f>
        <v/>
      </c>
      <c r="K472" s="28" t="str">
        <f>IF(OR(A472=aux!$B$6,A472=aux!$B$7,A472=aux!$B$8),(2*PI()/B472)*N472,"")</f>
        <v/>
      </c>
      <c r="L472" s="28" t="str">
        <f>IF(OR(A472=aux!$B$2,A472=aux!$B$3,A472=aux!$B$4),981*(B472/(2*PI()))^2*F472,"")</f>
        <v/>
      </c>
      <c r="M472" s="28" t="str">
        <f>IF(A472=aux!$B$5,B472/(2*PI())*J472,"")</f>
        <v/>
      </c>
      <c r="N472" s="28" t="str">
        <f>IF(A472=aux!$B$6,100*$F$5*$C$5,IF(A472=aux!$B$7,100*$C$5*($F$5-($F$5-1)*(B472-$J$6)/($J$7-$J$6)),IF(A472=aux!$B$8,100*$C$5,"")))</f>
        <v/>
      </c>
      <c r="O472" s="26" t="str">
        <f t="shared" si="37"/>
        <v/>
      </c>
      <c r="P472" s="26" t="str">
        <f t="shared" si="38"/>
        <v/>
      </c>
      <c r="Q472" s="26" t="str">
        <f t="shared" si="39"/>
        <v/>
      </c>
    </row>
    <row r="473" spans="1:17" x14ac:dyDescent="0.25">
      <c r="A473" s="1" t="str">
        <f>IF(B473="","",IF(B473&lt;$J$2,aux!$B$2,IF(B473&lt;$J$3,aux!$B$3,IF(B473&lt;$J$4,aux!$B$4,IF(B473&lt;$J$5,aux!$B$5,IF(B473&lt;$J$6,aux!$B$6,IF(B473&lt;$J$7,aux!$B$7,aux!$B$8)))))))</f>
        <v/>
      </c>
      <c r="D473" s="2" t="str">
        <f t="shared" si="35"/>
        <v/>
      </c>
      <c r="E473" s="2" t="str">
        <f t="shared" si="36"/>
        <v/>
      </c>
      <c r="F473" s="28" t="str">
        <f>IF(A473=aux!$B$2,$C$3/9.81,IF(A473=aux!$B$3,$C$3*(1+($F$3-1)*(B473-$J$2)/($J$3-$J$2))/9.81,IF(A473=aux!$B$4,$F$3*$C$3/9.81,"")))</f>
        <v/>
      </c>
      <c r="G473" s="28" t="str">
        <f>IF(A473=aux!$B$5,2*PI()/(981*B473)*J473,"")</f>
        <v/>
      </c>
      <c r="H473" s="28" t="str">
        <f>IF(OR(A473=aux!$B$6,A473=aux!$B$7,A473=aux!$B$8),(2*PI()/B473)^2/981*N473,"")</f>
        <v/>
      </c>
      <c r="I473" s="28" t="str">
        <f>IF(OR(A473=aux!$B$2,A473=aux!$B$3,A473=aux!$B$4),981*B473/(2*PI())*F473,"")</f>
        <v/>
      </c>
      <c r="J473" s="28" t="str">
        <f>IF(A473=aux!$B$5,100*$F$4*$C$4,"")</f>
        <v/>
      </c>
      <c r="K473" s="28" t="str">
        <f>IF(OR(A473=aux!$B$6,A473=aux!$B$7,A473=aux!$B$8),(2*PI()/B473)*N473,"")</f>
        <v/>
      </c>
      <c r="L473" s="28" t="str">
        <f>IF(OR(A473=aux!$B$2,A473=aux!$B$3,A473=aux!$B$4),981*(B473/(2*PI()))^2*F473,"")</f>
        <v/>
      </c>
      <c r="M473" s="28" t="str">
        <f>IF(A473=aux!$B$5,B473/(2*PI())*J473,"")</f>
        <v/>
      </c>
      <c r="N473" s="28" t="str">
        <f>IF(A473=aux!$B$6,100*$F$5*$C$5,IF(A473=aux!$B$7,100*$C$5*($F$5-($F$5-1)*(B473-$J$6)/($J$7-$J$6)),IF(A473=aux!$B$8,100*$C$5,"")))</f>
        <v/>
      </c>
      <c r="O473" s="26" t="str">
        <f t="shared" si="37"/>
        <v/>
      </c>
      <c r="P473" s="26" t="str">
        <f t="shared" si="38"/>
        <v/>
      </c>
      <c r="Q473" s="26" t="str">
        <f t="shared" si="39"/>
        <v/>
      </c>
    </row>
    <row r="474" spans="1:17" x14ac:dyDescent="0.25">
      <c r="A474" s="1" t="str">
        <f>IF(B474="","",IF(B474&lt;$J$2,aux!$B$2,IF(B474&lt;$J$3,aux!$B$3,IF(B474&lt;$J$4,aux!$B$4,IF(B474&lt;$J$5,aux!$B$5,IF(B474&lt;$J$6,aux!$B$6,IF(B474&lt;$J$7,aux!$B$7,aux!$B$8)))))))</f>
        <v/>
      </c>
      <c r="D474" s="2" t="str">
        <f t="shared" si="35"/>
        <v/>
      </c>
      <c r="E474" s="2" t="str">
        <f t="shared" si="36"/>
        <v/>
      </c>
      <c r="F474" s="28" t="str">
        <f>IF(A474=aux!$B$2,$C$3/9.81,IF(A474=aux!$B$3,$C$3*(1+($F$3-1)*(B474-$J$2)/($J$3-$J$2))/9.81,IF(A474=aux!$B$4,$F$3*$C$3/9.81,"")))</f>
        <v/>
      </c>
      <c r="G474" s="28" t="str">
        <f>IF(A474=aux!$B$5,2*PI()/(981*B474)*J474,"")</f>
        <v/>
      </c>
      <c r="H474" s="28" t="str">
        <f>IF(OR(A474=aux!$B$6,A474=aux!$B$7,A474=aux!$B$8),(2*PI()/B474)^2/981*N474,"")</f>
        <v/>
      </c>
      <c r="I474" s="28" t="str">
        <f>IF(OR(A474=aux!$B$2,A474=aux!$B$3,A474=aux!$B$4),981*B474/(2*PI())*F474,"")</f>
        <v/>
      </c>
      <c r="J474" s="28" t="str">
        <f>IF(A474=aux!$B$5,100*$F$4*$C$4,"")</f>
        <v/>
      </c>
      <c r="K474" s="28" t="str">
        <f>IF(OR(A474=aux!$B$6,A474=aux!$B$7,A474=aux!$B$8),(2*PI()/B474)*N474,"")</f>
        <v/>
      </c>
      <c r="L474" s="28" t="str">
        <f>IF(OR(A474=aux!$B$2,A474=aux!$B$3,A474=aux!$B$4),981*(B474/(2*PI()))^2*F474,"")</f>
        <v/>
      </c>
      <c r="M474" s="28" t="str">
        <f>IF(A474=aux!$B$5,B474/(2*PI())*J474,"")</f>
        <v/>
      </c>
      <c r="N474" s="28" t="str">
        <f>IF(A474=aux!$B$6,100*$F$5*$C$5,IF(A474=aux!$B$7,100*$C$5*($F$5-($F$5-1)*(B474-$J$6)/($J$7-$J$6)),IF(A474=aux!$B$8,100*$C$5,"")))</f>
        <v/>
      </c>
      <c r="O474" s="26" t="str">
        <f t="shared" si="37"/>
        <v/>
      </c>
      <c r="P474" s="26" t="str">
        <f t="shared" si="38"/>
        <v/>
      </c>
      <c r="Q474" s="26" t="str">
        <f t="shared" si="39"/>
        <v/>
      </c>
    </row>
    <row r="475" spans="1:17" x14ac:dyDescent="0.25">
      <c r="A475" s="1" t="str">
        <f>IF(B475="","",IF(B475&lt;$J$2,aux!$B$2,IF(B475&lt;$J$3,aux!$B$3,IF(B475&lt;$J$4,aux!$B$4,IF(B475&lt;$J$5,aux!$B$5,IF(B475&lt;$J$6,aux!$B$6,IF(B475&lt;$J$7,aux!$B$7,aux!$B$8)))))))</f>
        <v/>
      </c>
      <c r="D475" s="2" t="str">
        <f t="shared" si="35"/>
        <v/>
      </c>
      <c r="E475" s="2" t="str">
        <f t="shared" si="36"/>
        <v/>
      </c>
      <c r="F475" s="28" t="str">
        <f>IF(A475=aux!$B$2,$C$3/9.81,IF(A475=aux!$B$3,$C$3*(1+($F$3-1)*(B475-$J$2)/($J$3-$J$2))/9.81,IF(A475=aux!$B$4,$F$3*$C$3/9.81,"")))</f>
        <v/>
      </c>
      <c r="G475" s="28" t="str">
        <f>IF(A475=aux!$B$5,2*PI()/(981*B475)*J475,"")</f>
        <v/>
      </c>
      <c r="H475" s="28" t="str">
        <f>IF(OR(A475=aux!$B$6,A475=aux!$B$7,A475=aux!$B$8),(2*PI()/B475)^2/981*N475,"")</f>
        <v/>
      </c>
      <c r="I475" s="28" t="str">
        <f>IF(OR(A475=aux!$B$2,A475=aux!$B$3,A475=aux!$B$4),981*B475/(2*PI())*F475,"")</f>
        <v/>
      </c>
      <c r="J475" s="28" t="str">
        <f>IF(A475=aux!$B$5,100*$F$4*$C$4,"")</f>
        <v/>
      </c>
      <c r="K475" s="28" t="str">
        <f>IF(OR(A475=aux!$B$6,A475=aux!$B$7,A475=aux!$B$8),(2*PI()/B475)*N475,"")</f>
        <v/>
      </c>
      <c r="L475" s="28" t="str">
        <f>IF(OR(A475=aux!$B$2,A475=aux!$B$3,A475=aux!$B$4),981*(B475/(2*PI()))^2*F475,"")</f>
        <v/>
      </c>
      <c r="M475" s="28" t="str">
        <f>IF(A475=aux!$B$5,B475/(2*PI())*J475,"")</f>
        <v/>
      </c>
      <c r="N475" s="28" t="str">
        <f>IF(A475=aux!$B$6,100*$F$5*$C$5,IF(A475=aux!$B$7,100*$C$5*($F$5-($F$5-1)*(B475-$J$6)/($J$7-$J$6)),IF(A475=aux!$B$8,100*$C$5,"")))</f>
        <v/>
      </c>
      <c r="O475" s="26" t="str">
        <f t="shared" si="37"/>
        <v/>
      </c>
      <c r="P475" s="26" t="str">
        <f t="shared" si="38"/>
        <v/>
      </c>
      <c r="Q475" s="26" t="str">
        <f t="shared" si="39"/>
        <v/>
      </c>
    </row>
    <row r="476" spans="1:17" x14ac:dyDescent="0.25">
      <c r="A476" s="1" t="str">
        <f>IF(B476="","",IF(B476&lt;$J$2,aux!$B$2,IF(B476&lt;$J$3,aux!$B$3,IF(B476&lt;$J$4,aux!$B$4,IF(B476&lt;$J$5,aux!$B$5,IF(B476&lt;$J$6,aux!$B$6,IF(B476&lt;$J$7,aux!$B$7,aux!$B$8)))))))</f>
        <v/>
      </c>
      <c r="D476" s="2" t="str">
        <f t="shared" si="35"/>
        <v/>
      </c>
      <c r="E476" s="2" t="str">
        <f t="shared" si="36"/>
        <v/>
      </c>
      <c r="F476" s="28" t="str">
        <f>IF(A476=aux!$B$2,$C$3/9.81,IF(A476=aux!$B$3,$C$3*(1+($F$3-1)*(B476-$J$2)/($J$3-$J$2))/9.81,IF(A476=aux!$B$4,$F$3*$C$3/9.81,"")))</f>
        <v/>
      </c>
      <c r="G476" s="28" t="str">
        <f>IF(A476=aux!$B$5,2*PI()/(981*B476)*J476,"")</f>
        <v/>
      </c>
      <c r="H476" s="28" t="str">
        <f>IF(OR(A476=aux!$B$6,A476=aux!$B$7,A476=aux!$B$8),(2*PI()/B476)^2/981*N476,"")</f>
        <v/>
      </c>
      <c r="I476" s="28" t="str">
        <f>IF(OR(A476=aux!$B$2,A476=aux!$B$3,A476=aux!$B$4),981*B476/(2*PI())*F476,"")</f>
        <v/>
      </c>
      <c r="J476" s="28" t="str">
        <f>IF(A476=aux!$B$5,100*$F$4*$C$4,"")</f>
        <v/>
      </c>
      <c r="K476" s="28" t="str">
        <f>IF(OR(A476=aux!$B$6,A476=aux!$B$7,A476=aux!$B$8),(2*PI()/B476)*N476,"")</f>
        <v/>
      </c>
      <c r="L476" s="28" t="str">
        <f>IF(OR(A476=aux!$B$2,A476=aux!$B$3,A476=aux!$B$4),981*(B476/(2*PI()))^2*F476,"")</f>
        <v/>
      </c>
      <c r="M476" s="28" t="str">
        <f>IF(A476=aux!$B$5,B476/(2*PI())*J476,"")</f>
        <v/>
      </c>
      <c r="N476" s="28" t="str">
        <f>IF(A476=aux!$B$6,100*$F$5*$C$5,IF(A476=aux!$B$7,100*$C$5*($F$5-($F$5-1)*(B476-$J$6)/($J$7-$J$6)),IF(A476=aux!$B$8,100*$C$5,"")))</f>
        <v/>
      </c>
      <c r="O476" s="26" t="str">
        <f t="shared" si="37"/>
        <v/>
      </c>
      <c r="P476" s="26" t="str">
        <f t="shared" si="38"/>
        <v/>
      </c>
      <c r="Q476" s="26" t="str">
        <f t="shared" si="39"/>
        <v/>
      </c>
    </row>
    <row r="477" spans="1:17" x14ac:dyDescent="0.25">
      <c r="A477" s="1" t="str">
        <f>IF(B477="","",IF(B477&lt;$J$2,aux!$B$2,IF(B477&lt;$J$3,aux!$B$3,IF(B477&lt;$J$4,aux!$B$4,IF(B477&lt;$J$5,aux!$B$5,IF(B477&lt;$J$6,aux!$B$6,IF(B477&lt;$J$7,aux!$B$7,aux!$B$8)))))))</f>
        <v/>
      </c>
      <c r="D477" s="2" t="str">
        <f t="shared" si="35"/>
        <v/>
      </c>
      <c r="E477" s="2" t="str">
        <f t="shared" si="36"/>
        <v/>
      </c>
      <c r="F477" s="28" t="str">
        <f>IF(A477=aux!$B$2,$C$3/9.81,IF(A477=aux!$B$3,$C$3*(1+($F$3-1)*(B477-$J$2)/($J$3-$J$2))/9.81,IF(A477=aux!$B$4,$F$3*$C$3/9.81,"")))</f>
        <v/>
      </c>
      <c r="G477" s="28" t="str">
        <f>IF(A477=aux!$B$5,2*PI()/(981*B477)*J477,"")</f>
        <v/>
      </c>
      <c r="H477" s="28" t="str">
        <f>IF(OR(A477=aux!$B$6,A477=aux!$B$7,A477=aux!$B$8),(2*PI()/B477)^2/981*N477,"")</f>
        <v/>
      </c>
      <c r="I477" s="28" t="str">
        <f>IF(OR(A477=aux!$B$2,A477=aux!$B$3,A477=aux!$B$4),981*B477/(2*PI())*F477,"")</f>
        <v/>
      </c>
      <c r="J477" s="28" t="str">
        <f>IF(A477=aux!$B$5,100*$F$4*$C$4,"")</f>
        <v/>
      </c>
      <c r="K477" s="28" t="str">
        <f>IF(OR(A477=aux!$B$6,A477=aux!$B$7,A477=aux!$B$8),(2*PI()/B477)*N477,"")</f>
        <v/>
      </c>
      <c r="L477" s="28" t="str">
        <f>IF(OR(A477=aux!$B$2,A477=aux!$B$3,A477=aux!$B$4),981*(B477/(2*PI()))^2*F477,"")</f>
        <v/>
      </c>
      <c r="M477" s="28" t="str">
        <f>IF(A477=aux!$B$5,B477/(2*PI())*J477,"")</f>
        <v/>
      </c>
      <c r="N477" s="28" t="str">
        <f>IF(A477=aux!$B$6,100*$F$5*$C$5,IF(A477=aux!$B$7,100*$C$5*($F$5-($F$5-1)*(B477-$J$6)/($J$7-$J$6)),IF(A477=aux!$B$8,100*$C$5,"")))</f>
        <v/>
      </c>
      <c r="O477" s="26" t="str">
        <f t="shared" si="37"/>
        <v/>
      </c>
      <c r="P477" s="26" t="str">
        <f t="shared" si="38"/>
        <v/>
      </c>
      <c r="Q477" s="26" t="str">
        <f t="shared" si="39"/>
        <v/>
      </c>
    </row>
    <row r="478" spans="1:17" x14ac:dyDescent="0.25">
      <c r="A478" s="1" t="str">
        <f>IF(B478="","",IF(B478&lt;$J$2,aux!$B$2,IF(B478&lt;$J$3,aux!$B$3,IF(B478&lt;$J$4,aux!$B$4,IF(B478&lt;$J$5,aux!$B$5,IF(B478&lt;$J$6,aux!$B$6,IF(B478&lt;$J$7,aux!$B$7,aux!$B$8)))))))</f>
        <v/>
      </c>
      <c r="D478" s="2" t="str">
        <f t="shared" si="35"/>
        <v/>
      </c>
      <c r="E478" s="2" t="str">
        <f t="shared" si="36"/>
        <v/>
      </c>
      <c r="F478" s="28" t="str">
        <f>IF(A478=aux!$B$2,$C$3/9.81,IF(A478=aux!$B$3,$C$3*(1+($F$3-1)*(B478-$J$2)/($J$3-$J$2))/9.81,IF(A478=aux!$B$4,$F$3*$C$3/9.81,"")))</f>
        <v/>
      </c>
      <c r="G478" s="28" t="str">
        <f>IF(A478=aux!$B$5,2*PI()/(981*B478)*J478,"")</f>
        <v/>
      </c>
      <c r="H478" s="28" t="str">
        <f>IF(OR(A478=aux!$B$6,A478=aux!$B$7,A478=aux!$B$8),(2*PI()/B478)^2/981*N478,"")</f>
        <v/>
      </c>
      <c r="I478" s="28" t="str">
        <f>IF(OR(A478=aux!$B$2,A478=aux!$B$3,A478=aux!$B$4),981*B478/(2*PI())*F478,"")</f>
        <v/>
      </c>
      <c r="J478" s="28" t="str">
        <f>IF(A478=aux!$B$5,100*$F$4*$C$4,"")</f>
        <v/>
      </c>
      <c r="K478" s="28" t="str">
        <f>IF(OR(A478=aux!$B$6,A478=aux!$B$7,A478=aux!$B$8),(2*PI()/B478)*N478,"")</f>
        <v/>
      </c>
      <c r="L478" s="28" t="str">
        <f>IF(OR(A478=aux!$B$2,A478=aux!$B$3,A478=aux!$B$4),981*(B478/(2*PI()))^2*F478,"")</f>
        <v/>
      </c>
      <c r="M478" s="28" t="str">
        <f>IF(A478=aux!$B$5,B478/(2*PI())*J478,"")</f>
        <v/>
      </c>
      <c r="N478" s="28" t="str">
        <f>IF(A478=aux!$B$6,100*$F$5*$C$5,IF(A478=aux!$B$7,100*$C$5*($F$5-($F$5-1)*(B478-$J$6)/($J$7-$J$6)),IF(A478=aux!$B$8,100*$C$5,"")))</f>
        <v/>
      </c>
      <c r="O478" s="26" t="str">
        <f t="shared" si="37"/>
        <v/>
      </c>
      <c r="P478" s="26" t="str">
        <f t="shared" si="38"/>
        <v/>
      </c>
      <c r="Q478" s="26" t="str">
        <f t="shared" si="39"/>
        <v/>
      </c>
    </row>
    <row r="479" spans="1:17" x14ac:dyDescent="0.25">
      <c r="A479" s="1" t="str">
        <f>IF(B479="","",IF(B479&lt;$J$2,aux!$B$2,IF(B479&lt;$J$3,aux!$B$3,IF(B479&lt;$J$4,aux!$B$4,IF(B479&lt;$J$5,aux!$B$5,IF(B479&lt;$J$6,aux!$B$6,IF(B479&lt;$J$7,aux!$B$7,aux!$B$8)))))))</f>
        <v/>
      </c>
      <c r="D479" s="2" t="str">
        <f t="shared" si="35"/>
        <v/>
      </c>
      <c r="E479" s="2" t="str">
        <f t="shared" si="36"/>
        <v/>
      </c>
      <c r="F479" s="28" t="str">
        <f>IF(A479=aux!$B$2,$C$3/9.81,IF(A479=aux!$B$3,$C$3*(1+($F$3-1)*(B479-$J$2)/($J$3-$J$2))/9.81,IF(A479=aux!$B$4,$F$3*$C$3/9.81,"")))</f>
        <v/>
      </c>
      <c r="G479" s="28" t="str">
        <f>IF(A479=aux!$B$5,2*PI()/(981*B479)*J479,"")</f>
        <v/>
      </c>
      <c r="H479" s="28" t="str">
        <f>IF(OR(A479=aux!$B$6,A479=aux!$B$7,A479=aux!$B$8),(2*PI()/B479)^2/981*N479,"")</f>
        <v/>
      </c>
      <c r="I479" s="28" t="str">
        <f>IF(OR(A479=aux!$B$2,A479=aux!$B$3,A479=aux!$B$4),981*B479/(2*PI())*F479,"")</f>
        <v/>
      </c>
      <c r="J479" s="28" t="str">
        <f>IF(A479=aux!$B$5,100*$F$4*$C$4,"")</f>
        <v/>
      </c>
      <c r="K479" s="28" t="str">
        <f>IF(OR(A479=aux!$B$6,A479=aux!$B$7,A479=aux!$B$8),(2*PI()/B479)*N479,"")</f>
        <v/>
      </c>
      <c r="L479" s="28" t="str">
        <f>IF(OR(A479=aux!$B$2,A479=aux!$B$3,A479=aux!$B$4),981*(B479/(2*PI()))^2*F479,"")</f>
        <v/>
      </c>
      <c r="M479" s="28" t="str">
        <f>IF(A479=aux!$B$5,B479/(2*PI())*J479,"")</f>
        <v/>
      </c>
      <c r="N479" s="28" t="str">
        <f>IF(A479=aux!$B$6,100*$F$5*$C$5,IF(A479=aux!$B$7,100*$C$5*($F$5-($F$5-1)*(B479-$J$6)/($J$7-$J$6)),IF(A479=aux!$B$8,100*$C$5,"")))</f>
        <v/>
      </c>
      <c r="O479" s="26" t="str">
        <f t="shared" si="37"/>
        <v/>
      </c>
      <c r="P479" s="26" t="str">
        <f t="shared" si="38"/>
        <v/>
      </c>
      <c r="Q479" s="26" t="str">
        <f t="shared" si="39"/>
        <v/>
      </c>
    </row>
    <row r="480" spans="1:17" x14ac:dyDescent="0.25">
      <c r="A480" s="1" t="str">
        <f>IF(B480="","",IF(B480&lt;$J$2,aux!$B$2,IF(B480&lt;$J$3,aux!$B$3,IF(B480&lt;$J$4,aux!$B$4,IF(B480&lt;$J$5,aux!$B$5,IF(B480&lt;$J$6,aux!$B$6,IF(B480&lt;$J$7,aux!$B$7,aux!$B$8)))))))</f>
        <v/>
      </c>
      <c r="D480" s="2" t="str">
        <f t="shared" si="35"/>
        <v/>
      </c>
      <c r="E480" s="2" t="str">
        <f t="shared" si="36"/>
        <v/>
      </c>
      <c r="F480" s="28" t="str">
        <f>IF(A480=aux!$B$2,$C$3/9.81,IF(A480=aux!$B$3,$C$3*(1+($F$3-1)*(B480-$J$2)/($J$3-$J$2))/9.81,IF(A480=aux!$B$4,$F$3*$C$3/9.81,"")))</f>
        <v/>
      </c>
      <c r="G480" s="28" t="str">
        <f>IF(A480=aux!$B$5,2*PI()/(981*B480)*J480,"")</f>
        <v/>
      </c>
      <c r="H480" s="28" t="str">
        <f>IF(OR(A480=aux!$B$6,A480=aux!$B$7,A480=aux!$B$8),(2*PI()/B480)^2/981*N480,"")</f>
        <v/>
      </c>
      <c r="I480" s="28" t="str">
        <f>IF(OR(A480=aux!$B$2,A480=aux!$B$3,A480=aux!$B$4),981*B480/(2*PI())*F480,"")</f>
        <v/>
      </c>
      <c r="J480" s="28" t="str">
        <f>IF(A480=aux!$B$5,100*$F$4*$C$4,"")</f>
        <v/>
      </c>
      <c r="K480" s="28" t="str">
        <f>IF(OR(A480=aux!$B$6,A480=aux!$B$7,A480=aux!$B$8),(2*PI()/B480)*N480,"")</f>
        <v/>
      </c>
      <c r="L480" s="28" t="str">
        <f>IF(OR(A480=aux!$B$2,A480=aux!$B$3,A480=aux!$B$4),981*(B480/(2*PI()))^2*F480,"")</f>
        <v/>
      </c>
      <c r="M480" s="28" t="str">
        <f>IF(A480=aux!$B$5,B480/(2*PI())*J480,"")</f>
        <v/>
      </c>
      <c r="N480" s="28" t="str">
        <f>IF(A480=aux!$B$6,100*$F$5*$C$5,IF(A480=aux!$B$7,100*$C$5*($F$5-($F$5-1)*(B480-$J$6)/($J$7-$J$6)),IF(A480=aux!$B$8,100*$C$5,"")))</f>
        <v/>
      </c>
      <c r="O480" s="26" t="str">
        <f t="shared" si="37"/>
        <v/>
      </c>
      <c r="P480" s="26" t="str">
        <f t="shared" si="38"/>
        <v/>
      </c>
      <c r="Q480" s="26" t="str">
        <f t="shared" si="39"/>
        <v/>
      </c>
    </row>
    <row r="481" spans="1:17" x14ac:dyDescent="0.25">
      <c r="A481" s="1" t="str">
        <f>IF(B481="","",IF(B481&lt;$J$2,aux!$B$2,IF(B481&lt;$J$3,aux!$B$3,IF(B481&lt;$J$4,aux!$B$4,IF(B481&lt;$J$5,aux!$B$5,IF(B481&lt;$J$6,aux!$B$6,IF(B481&lt;$J$7,aux!$B$7,aux!$B$8)))))))</f>
        <v/>
      </c>
      <c r="D481" s="2" t="str">
        <f t="shared" si="35"/>
        <v/>
      </c>
      <c r="E481" s="2" t="str">
        <f t="shared" si="36"/>
        <v/>
      </c>
      <c r="F481" s="28" t="str">
        <f>IF(A481=aux!$B$2,$C$3/9.81,IF(A481=aux!$B$3,$C$3*(1+($F$3-1)*(B481-$J$2)/($J$3-$J$2))/9.81,IF(A481=aux!$B$4,$F$3*$C$3/9.81,"")))</f>
        <v/>
      </c>
      <c r="G481" s="28" t="str">
        <f>IF(A481=aux!$B$5,2*PI()/(981*B481)*J481,"")</f>
        <v/>
      </c>
      <c r="H481" s="28" t="str">
        <f>IF(OR(A481=aux!$B$6,A481=aux!$B$7,A481=aux!$B$8),(2*PI()/B481)^2/981*N481,"")</f>
        <v/>
      </c>
      <c r="I481" s="28" t="str">
        <f>IF(OR(A481=aux!$B$2,A481=aux!$B$3,A481=aux!$B$4),981*B481/(2*PI())*F481,"")</f>
        <v/>
      </c>
      <c r="J481" s="28" t="str">
        <f>IF(A481=aux!$B$5,100*$F$4*$C$4,"")</f>
        <v/>
      </c>
      <c r="K481" s="28" t="str">
        <f>IF(OR(A481=aux!$B$6,A481=aux!$B$7,A481=aux!$B$8),(2*PI()/B481)*N481,"")</f>
        <v/>
      </c>
      <c r="L481" s="28" t="str">
        <f>IF(OR(A481=aux!$B$2,A481=aux!$B$3,A481=aux!$B$4),981*(B481/(2*PI()))^2*F481,"")</f>
        <v/>
      </c>
      <c r="M481" s="28" t="str">
        <f>IF(A481=aux!$B$5,B481/(2*PI())*J481,"")</f>
        <v/>
      </c>
      <c r="N481" s="28" t="str">
        <f>IF(A481=aux!$B$6,100*$F$5*$C$5,IF(A481=aux!$B$7,100*$C$5*($F$5-($F$5-1)*(B481-$J$6)/($J$7-$J$6)),IF(A481=aux!$B$8,100*$C$5,"")))</f>
        <v/>
      </c>
      <c r="O481" s="26" t="str">
        <f t="shared" si="37"/>
        <v/>
      </c>
      <c r="P481" s="26" t="str">
        <f t="shared" si="38"/>
        <v/>
      </c>
      <c r="Q481" s="26" t="str">
        <f t="shared" si="39"/>
        <v/>
      </c>
    </row>
    <row r="482" spans="1:17" x14ac:dyDescent="0.25">
      <c r="A482" s="1" t="str">
        <f>IF(B482="","",IF(B482&lt;$J$2,aux!$B$2,IF(B482&lt;$J$3,aux!$B$3,IF(B482&lt;$J$4,aux!$B$4,IF(B482&lt;$J$5,aux!$B$5,IF(B482&lt;$J$6,aux!$B$6,IF(B482&lt;$J$7,aux!$B$7,aux!$B$8)))))))</f>
        <v/>
      </c>
      <c r="D482" s="2" t="str">
        <f t="shared" si="35"/>
        <v/>
      </c>
      <c r="E482" s="2" t="str">
        <f t="shared" si="36"/>
        <v/>
      </c>
      <c r="F482" s="28" t="str">
        <f>IF(A482=aux!$B$2,$C$3/9.81,IF(A482=aux!$B$3,$C$3*(1+($F$3-1)*(B482-$J$2)/($J$3-$J$2))/9.81,IF(A482=aux!$B$4,$F$3*$C$3/9.81,"")))</f>
        <v/>
      </c>
      <c r="G482" s="28" t="str">
        <f>IF(A482=aux!$B$5,2*PI()/(981*B482)*J482,"")</f>
        <v/>
      </c>
      <c r="H482" s="28" t="str">
        <f>IF(OR(A482=aux!$B$6,A482=aux!$B$7,A482=aux!$B$8),(2*PI()/B482)^2/981*N482,"")</f>
        <v/>
      </c>
      <c r="I482" s="28" t="str">
        <f>IF(OR(A482=aux!$B$2,A482=aux!$B$3,A482=aux!$B$4),981*B482/(2*PI())*F482,"")</f>
        <v/>
      </c>
      <c r="J482" s="28" t="str">
        <f>IF(A482=aux!$B$5,100*$F$4*$C$4,"")</f>
        <v/>
      </c>
      <c r="K482" s="28" t="str">
        <f>IF(OR(A482=aux!$B$6,A482=aux!$B$7,A482=aux!$B$8),(2*PI()/B482)*N482,"")</f>
        <v/>
      </c>
      <c r="L482" s="28" t="str">
        <f>IF(OR(A482=aux!$B$2,A482=aux!$B$3,A482=aux!$B$4),981*(B482/(2*PI()))^2*F482,"")</f>
        <v/>
      </c>
      <c r="M482" s="28" t="str">
        <f>IF(A482=aux!$B$5,B482/(2*PI())*J482,"")</f>
        <v/>
      </c>
      <c r="N482" s="28" t="str">
        <f>IF(A482=aux!$B$6,100*$F$5*$C$5,IF(A482=aux!$B$7,100*$C$5*($F$5-($F$5-1)*(B482-$J$6)/($J$7-$J$6)),IF(A482=aux!$B$8,100*$C$5,"")))</f>
        <v/>
      </c>
      <c r="O482" s="26" t="str">
        <f t="shared" si="37"/>
        <v/>
      </c>
      <c r="P482" s="26" t="str">
        <f t="shared" si="38"/>
        <v/>
      </c>
      <c r="Q482" s="26" t="str">
        <f t="shared" si="39"/>
        <v/>
      </c>
    </row>
    <row r="483" spans="1:17" x14ac:dyDescent="0.25">
      <c r="A483" s="1" t="str">
        <f>IF(B483="","",IF(B483&lt;$J$2,aux!$B$2,IF(B483&lt;$J$3,aux!$B$3,IF(B483&lt;$J$4,aux!$B$4,IF(B483&lt;$J$5,aux!$B$5,IF(B483&lt;$J$6,aux!$B$6,IF(B483&lt;$J$7,aux!$B$7,aux!$B$8)))))))</f>
        <v/>
      </c>
      <c r="D483" s="2" t="str">
        <f t="shared" si="35"/>
        <v/>
      </c>
      <c r="E483" s="2" t="str">
        <f t="shared" si="36"/>
        <v/>
      </c>
      <c r="F483" s="28" t="str">
        <f>IF(A483=aux!$B$2,$C$3/9.81,IF(A483=aux!$B$3,$C$3*(1+($F$3-1)*(B483-$J$2)/($J$3-$J$2))/9.81,IF(A483=aux!$B$4,$F$3*$C$3/9.81,"")))</f>
        <v/>
      </c>
      <c r="G483" s="28" t="str">
        <f>IF(A483=aux!$B$5,2*PI()/(981*B483)*J483,"")</f>
        <v/>
      </c>
      <c r="H483" s="28" t="str">
        <f>IF(OR(A483=aux!$B$6,A483=aux!$B$7,A483=aux!$B$8),(2*PI()/B483)^2/981*N483,"")</f>
        <v/>
      </c>
      <c r="I483" s="28" t="str">
        <f>IF(OR(A483=aux!$B$2,A483=aux!$B$3,A483=aux!$B$4),981*B483/(2*PI())*F483,"")</f>
        <v/>
      </c>
      <c r="J483" s="28" t="str">
        <f>IF(A483=aux!$B$5,100*$F$4*$C$4,"")</f>
        <v/>
      </c>
      <c r="K483" s="28" t="str">
        <f>IF(OR(A483=aux!$B$6,A483=aux!$B$7,A483=aux!$B$8),(2*PI()/B483)*N483,"")</f>
        <v/>
      </c>
      <c r="L483" s="28" t="str">
        <f>IF(OR(A483=aux!$B$2,A483=aux!$B$3,A483=aux!$B$4),981*(B483/(2*PI()))^2*F483,"")</f>
        <v/>
      </c>
      <c r="M483" s="28" t="str">
        <f>IF(A483=aux!$B$5,B483/(2*PI())*J483,"")</f>
        <v/>
      </c>
      <c r="N483" s="28" t="str">
        <f>IF(A483=aux!$B$6,100*$F$5*$C$5,IF(A483=aux!$B$7,100*$C$5*($F$5-($F$5-1)*(B483-$J$6)/($J$7-$J$6)),IF(A483=aux!$B$8,100*$C$5,"")))</f>
        <v/>
      </c>
      <c r="O483" s="26" t="str">
        <f t="shared" si="37"/>
        <v/>
      </c>
      <c r="P483" s="26" t="str">
        <f t="shared" si="38"/>
        <v/>
      </c>
      <c r="Q483" s="26" t="str">
        <f t="shared" si="39"/>
        <v/>
      </c>
    </row>
    <row r="484" spans="1:17" x14ac:dyDescent="0.25">
      <c r="A484" s="1" t="str">
        <f>IF(B484="","",IF(B484&lt;$J$2,aux!$B$2,IF(B484&lt;$J$3,aux!$B$3,IF(B484&lt;$J$4,aux!$B$4,IF(B484&lt;$J$5,aux!$B$5,IF(B484&lt;$J$6,aux!$B$6,IF(B484&lt;$J$7,aux!$B$7,aux!$B$8)))))))</f>
        <v/>
      </c>
      <c r="D484" s="2" t="str">
        <f t="shared" si="35"/>
        <v/>
      </c>
      <c r="E484" s="2" t="str">
        <f t="shared" si="36"/>
        <v/>
      </c>
      <c r="F484" s="28" t="str">
        <f>IF(A484=aux!$B$2,$C$3/9.81,IF(A484=aux!$B$3,$C$3*(1+($F$3-1)*(B484-$J$2)/($J$3-$J$2))/9.81,IF(A484=aux!$B$4,$F$3*$C$3/9.81,"")))</f>
        <v/>
      </c>
      <c r="G484" s="28" t="str">
        <f>IF(A484=aux!$B$5,2*PI()/(981*B484)*J484,"")</f>
        <v/>
      </c>
      <c r="H484" s="28" t="str">
        <f>IF(OR(A484=aux!$B$6,A484=aux!$B$7,A484=aux!$B$8),(2*PI()/B484)^2/981*N484,"")</f>
        <v/>
      </c>
      <c r="I484" s="28" t="str">
        <f>IF(OR(A484=aux!$B$2,A484=aux!$B$3,A484=aux!$B$4),981*B484/(2*PI())*F484,"")</f>
        <v/>
      </c>
      <c r="J484" s="28" t="str">
        <f>IF(A484=aux!$B$5,100*$F$4*$C$4,"")</f>
        <v/>
      </c>
      <c r="K484" s="28" t="str">
        <f>IF(OR(A484=aux!$B$6,A484=aux!$B$7,A484=aux!$B$8),(2*PI()/B484)*N484,"")</f>
        <v/>
      </c>
      <c r="L484" s="28" t="str">
        <f>IF(OR(A484=aux!$B$2,A484=aux!$B$3,A484=aux!$B$4),981*(B484/(2*PI()))^2*F484,"")</f>
        <v/>
      </c>
      <c r="M484" s="28" t="str">
        <f>IF(A484=aux!$B$5,B484/(2*PI())*J484,"")</f>
        <v/>
      </c>
      <c r="N484" s="28" t="str">
        <f>IF(A484=aux!$B$6,100*$F$5*$C$5,IF(A484=aux!$B$7,100*$C$5*($F$5-($F$5-1)*(B484-$J$6)/($J$7-$J$6)),IF(A484=aux!$B$8,100*$C$5,"")))</f>
        <v/>
      </c>
      <c r="O484" s="26" t="str">
        <f t="shared" si="37"/>
        <v/>
      </c>
      <c r="P484" s="26" t="str">
        <f t="shared" si="38"/>
        <v/>
      </c>
      <c r="Q484" s="26" t="str">
        <f t="shared" si="39"/>
        <v/>
      </c>
    </row>
    <row r="485" spans="1:17" x14ac:dyDescent="0.25">
      <c r="A485" s="1" t="str">
        <f>IF(B485="","",IF(B485&lt;$J$2,aux!$B$2,IF(B485&lt;$J$3,aux!$B$3,IF(B485&lt;$J$4,aux!$B$4,IF(B485&lt;$J$5,aux!$B$5,IF(B485&lt;$J$6,aux!$B$6,IF(B485&lt;$J$7,aux!$B$7,aux!$B$8)))))))</f>
        <v/>
      </c>
      <c r="D485" s="2" t="str">
        <f t="shared" si="35"/>
        <v/>
      </c>
      <c r="E485" s="2" t="str">
        <f t="shared" si="36"/>
        <v/>
      </c>
      <c r="F485" s="28" t="str">
        <f>IF(A485=aux!$B$2,$C$3/9.81,IF(A485=aux!$B$3,$C$3*(1+($F$3-1)*(B485-$J$2)/($J$3-$J$2))/9.81,IF(A485=aux!$B$4,$F$3*$C$3/9.81,"")))</f>
        <v/>
      </c>
      <c r="G485" s="28" t="str">
        <f>IF(A485=aux!$B$5,2*PI()/(981*B485)*J485,"")</f>
        <v/>
      </c>
      <c r="H485" s="28" t="str">
        <f>IF(OR(A485=aux!$B$6,A485=aux!$B$7,A485=aux!$B$8),(2*PI()/B485)^2/981*N485,"")</f>
        <v/>
      </c>
      <c r="I485" s="28" t="str">
        <f>IF(OR(A485=aux!$B$2,A485=aux!$B$3,A485=aux!$B$4),981*B485/(2*PI())*F485,"")</f>
        <v/>
      </c>
      <c r="J485" s="28" t="str">
        <f>IF(A485=aux!$B$5,100*$F$4*$C$4,"")</f>
        <v/>
      </c>
      <c r="K485" s="28" t="str">
        <f>IF(OR(A485=aux!$B$6,A485=aux!$B$7,A485=aux!$B$8),(2*PI()/B485)*N485,"")</f>
        <v/>
      </c>
      <c r="L485" s="28" t="str">
        <f>IF(OR(A485=aux!$B$2,A485=aux!$B$3,A485=aux!$B$4),981*(B485/(2*PI()))^2*F485,"")</f>
        <v/>
      </c>
      <c r="M485" s="28" t="str">
        <f>IF(A485=aux!$B$5,B485/(2*PI())*J485,"")</f>
        <v/>
      </c>
      <c r="N485" s="28" t="str">
        <f>IF(A485=aux!$B$6,100*$F$5*$C$5,IF(A485=aux!$B$7,100*$C$5*($F$5-($F$5-1)*(B485-$J$6)/($J$7-$J$6)),IF(A485=aux!$B$8,100*$C$5,"")))</f>
        <v/>
      </c>
      <c r="O485" s="26" t="str">
        <f t="shared" si="37"/>
        <v/>
      </c>
      <c r="P485" s="26" t="str">
        <f t="shared" si="38"/>
        <v/>
      </c>
      <c r="Q485" s="26" t="str">
        <f t="shared" si="39"/>
        <v/>
      </c>
    </row>
    <row r="486" spans="1:17" x14ac:dyDescent="0.25">
      <c r="A486" s="1" t="str">
        <f>IF(B486="","",IF(B486&lt;$J$2,aux!$B$2,IF(B486&lt;$J$3,aux!$B$3,IF(B486&lt;$J$4,aux!$B$4,IF(B486&lt;$J$5,aux!$B$5,IF(B486&lt;$J$6,aux!$B$6,IF(B486&lt;$J$7,aux!$B$7,aux!$B$8)))))))</f>
        <v/>
      </c>
      <c r="D486" s="2" t="str">
        <f t="shared" si="35"/>
        <v/>
      </c>
      <c r="E486" s="2" t="str">
        <f t="shared" si="36"/>
        <v/>
      </c>
      <c r="F486" s="28" t="str">
        <f>IF(A486=aux!$B$2,$C$3/9.81,IF(A486=aux!$B$3,$C$3*(1+($F$3-1)*(B486-$J$2)/($J$3-$J$2))/9.81,IF(A486=aux!$B$4,$F$3*$C$3/9.81,"")))</f>
        <v/>
      </c>
      <c r="G486" s="28" t="str">
        <f>IF(A486=aux!$B$5,2*PI()/(981*B486)*J486,"")</f>
        <v/>
      </c>
      <c r="H486" s="28" t="str">
        <f>IF(OR(A486=aux!$B$6,A486=aux!$B$7,A486=aux!$B$8),(2*PI()/B486)^2/981*N486,"")</f>
        <v/>
      </c>
      <c r="I486" s="28" t="str">
        <f>IF(OR(A486=aux!$B$2,A486=aux!$B$3,A486=aux!$B$4),981*B486/(2*PI())*F486,"")</f>
        <v/>
      </c>
      <c r="J486" s="28" t="str">
        <f>IF(A486=aux!$B$5,100*$F$4*$C$4,"")</f>
        <v/>
      </c>
      <c r="K486" s="28" t="str">
        <f>IF(OR(A486=aux!$B$6,A486=aux!$B$7,A486=aux!$B$8),(2*PI()/B486)*N486,"")</f>
        <v/>
      </c>
      <c r="L486" s="28" t="str">
        <f>IF(OR(A486=aux!$B$2,A486=aux!$B$3,A486=aux!$B$4),981*(B486/(2*PI()))^2*F486,"")</f>
        <v/>
      </c>
      <c r="M486" s="28" t="str">
        <f>IF(A486=aux!$B$5,B486/(2*PI())*J486,"")</f>
        <v/>
      </c>
      <c r="N486" s="28" t="str">
        <f>IF(A486=aux!$B$6,100*$F$5*$C$5,IF(A486=aux!$B$7,100*$C$5*($F$5-($F$5-1)*(B486-$J$6)/($J$7-$J$6)),IF(A486=aux!$B$8,100*$C$5,"")))</f>
        <v/>
      </c>
      <c r="O486" s="26" t="str">
        <f t="shared" si="37"/>
        <v/>
      </c>
      <c r="P486" s="26" t="str">
        <f t="shared" si="38"/>
        <v/>
      </c>
      <c r="Q486" s="26" t="str">
        <f t="shared" si="39"/>
        <v/>
      </c>
    </row>
    <row r="487" spans="1:17" x14ac:dyDescent="0.25">
      <c r="A487" s="1" t="str">
        <f>IF(B487="","",IF(B487&lt;$J$2,aux!$B$2,IF(B487&lt;$J$3,aux!$B$3,IF(B487&lt;$J$4,aux!$B$4,IF(B487&lt;$J$5,aux!$B$5,IF(B487&lt;$J$6,aux!$B$6,IF(B487&lt;$J$7,aux!$B$7,aux!$B$8)))))))</f>
        <v/>
      </c>
      <c r="D487" s="2" t="str">
        <f t="shared" si="35"/>
        <v/>
      </c>
      <c r="E487" s="2" t="str">
        <f t="shared" si="36"/>
        <v/>
      </c>
      <c r="F487" s="28" t="str">
        <f>IF(A487=aux!$B$2,$C$3/9.81,IF(A487=aux!$B$3,$C$3*(1+($F$3-1)*(B487-$J$2)/($J$3-$J$2))/9.81,IF(A487=aux!$B$4,$F$3*$C$3/9.81,"")))</f>
        <v/>
      </c>
      <c r="G487" s="28" t="str">
        <f>IF(A487=aux!$B$5,2*PI()/(981*B487)*J487,"")</f>
        <v/>
      </c>
      <c r="H487" s="28" t="str">
        <f>IF(OR(A487=aux!$B$6,A487=aux!$B$7,A487=aux!$B$8),(2*PI()/B487)^2/981*N487,"")</f>
        <v/>
      </c>
      <c r="I487" s="28" t="str">
        <f>IF(OR(A487=aux!$B$2,A487=aux!$B$3,A487=aux!$B$4),981*B487/(2*PI())*F487,"")</f>
        <v/>
      </c>
      <c r="J487" s="28" t="str">
        <f>IF(A487=aux!$B$5,100*$F$4*$C$4,"")</f>
        <v/>
      </c>
      <c r="K487" s="28" t="str">
        <f>IF(OR(A487=aux!$B$6,A487=aux!$B$7,A487=aux!$B$8),(2*PI()/B487)*N487,"")</f>
        <v/>
      </c>
      <c r="L487" s="28" t="str">
        <f>IF(OR(A487=aux!$B$2,A487=aux!$B$3,A487=aux!$B$4),981*(B487/(2*PI()))^2*F487,"")</f>
        <v/>
      </c>
      <c r="M487" s="28" t="str">
        <f>IF(A487=aux!$B$5,B487/(2*PI())*J487,"")</f>
        <v/>
      </c>
      <c r="N487" s="28" t="str">
        <f>IF(A487=aux!$B$6,100*$F$5*$C$5,IF(A487=aux!$B$7,100*$C$5*($F$5-($F$5-1)*(B487-$J$6)/($J$7-$J$6)),IF(A487=aux!$B$8,100*$C$5,"")))</f>
        <v/>
      </c>
      <c r="O487" s="26" t="str">
        <f t="shared" si="37"/>
        <v/>
      </c>
      <c r="P487" s="26" t="str">
        <f t="shared" si="38"/>
        <v/>
      </c>
      <c r="Q487" s="26" t="str">
        <f t="shared" si="39"/>
        <v/>
      </c>
    </row>
    <row r="488" spans="1:17" x14ac:dyDescent="0.25">
      <c r="A488" s="1" t="str">
        <f>IF(B488="","",IF(B488&lt;$J$2,aux!$B$2,IF(B488&lt;$J$3,aux!$B$3,IF(B488&lt;$J$4,aux!$B$4,IF(B488&lt;$J$5,aux!$B$5,IF(B488&lt;$J$6,aux!$B$6,IF(B488&lt;$J$7,aux!$B$7,aux!$B$8)))))))</f>
        <v/>
      </c>
      <c r="D488" s="2" t="str">
        <f t="shared" si="35"/>
        <v/>
      </c>
      <c r="E488" s="2" t="str">
        <f t="shared" si="36"/>
        <v/>
      </c>
      <c r="F488" s="28" t="str">
        <f>IF(A488=aux!$B$2,$C$3/9.81,IF(A488=aux!$B$3,$C$3*(1+($F$3-1)*(B488-$J$2)/($J$3-$J$2))/9.81,IF(A488=aux!$B$4,$F$3*$C$3/9.81,"")))</f>
        <v/>
      </c>
      <c r="G488" s="28" t="str">
        <f>IF(A488=aux!$B$5,2*PI()/(981*B488)*J488,"")</f>
        <v/>
      </c>
      <c r="H488" s="28" t="str">
        <f>IF(OR(A488=aux!$B$6,A488=aux!$B$7,A488=aux!$B$8),(2*PI()/B488)^2/981*N488,"")</f>
        <v/>
      </c>
      <c r="I488" s="28" t="str">
        <f>IF(OR(A488=aux!$B$2,A488=aux!$B$3,A488=aux!$B$4),981*B488/(2*PI())*F488,"")</f>
        <v/>
      </c>
      <c r="J488" s="28" t="str">
        <f>IF(A488=aux!$B$5,100*$F$4*$C$4,"")</f>
        <v/>
      </c>
      <c r="K488" s="28" t="str">
        <f>IF(OR(A488=aux!$B$6,A488=aux!$B$7,A488=aux!$B$8),(2*PI()/B488)*N488,"")</f>
        <v/>
      </c>
      <c r="L488" s="28" t="str">
        <f>IF(OR(A488=aux!$B$2,A488=aux!$B$3,A488=aux!$B$4),981*(B488/(2*PI()))^2*F488,"")</f>
        <v/>
      </c>
      <c r="M488" s="28" t="str">
        <f>IF(A488=aux!$B$5,B488/(2*PI())*J488,"")</f>
        <v/>
      </c>
      <c r="N488" s="28" t="str">
        <f>IF(A488=aux!$B$6,100*$F$5*$C$5,IF(A488=aux!$B$7,100*$C$5*($F$5-($F$5-1)*(B488-$J$6)/($J$7-$J$6)),IF(A488=aux!$B$8,100*$C$5,"")))</f>
        <v/>
      </c>
      <c r="O488" s="26" t="str">
        <f t="shared" si="37"/>
        <v/>
      </c>
      <c r="P488" s="26" t="str">
        <f t="shared" si="38"/>
        <v/>
      </c>
      <c r="Q488" s="26" t="str">
        <f t="shared" si="39"/>
        <v/>
      </c>
    </row>
    <row r="489" spans="1:17" x14ac:dyDescent="0.25">
      <c r="A489" s="1" t="str">
        <f>IF(B489="","",IF(B489&lt;$J$2,aux!$B$2,IF(B489&lt;$J$3,aux!$B$3,IF(B489&lt;$J$4,aux!$B$4,IF(B489&lt;$J$5,aux!$B$5,IF(B489&lt;$J$6,aux!$B$6,IF(B489&lt;$J$7,aux!$B$7,aux!$B$8)))))))</f>
        <v/>
      </c>
      <c r="D489" s="2" t="str">
        <f t="shared" si="35"/>
        <v/>
      </c>
      <c r="E489" s="2" t="str">
        <f t="shared" si="36"/>
        <v/>
      </c>
      <c r="F489" s="28" t="str">
        <f>IF(A489=aux!$B$2,$C$3/9.81,IF(A489=aux!$B$3,$C$3*(1+($F$3-1)*(B489-$J$2)/($J$3-$J$2))/9.81,IF(A489=aux!$B$4,$F$3*$C$3/9.81,"")))</f>
        <v/>
      </c>
      <c r="G489" s="28" t="str">
        <f>IF(A489=aux!$B$5,2*PI()/(981*B489)*J489,"")</f>
        <v/>
      </c>
      <c r="H489" s="28" t="str">
        <f>IF(OR(A489=aux!$B$6,A489=aux!$B$7,A489=aux!$B$8),(2*PI()/B489)^2/981*N489,"")</f>
        <v/>
      </c>
      <c r="I489" s="28" t="str">
        <f>IF(OR(A489=aux!$B$2,A489=aux!$B$3,A489=aux!$B$4),981*B489/(2*PI())*F489,"")</f>
        <v/>
      </c>
      <c r="J489" s="28" t="str">
        <f>IF(A489=aux!$B$5,100*$F$4*$C$4,"")</f>
        <v/>
      </c>
      <c r="K489" s="28" t="str">
        <f>IF(OR(A489=aux!$B$6,A489=aux!$B$7,A489=aux!$B$8),(2*PI()/B489)*N489,"")</f>
        <v/>
      </c>
      <c r="L489" s="28" t="str">
        <f>IF(OR(A489=aux!$B$2,A489=aux!$B$3,A489=aux!$B$4),981*(B489/(2*PI()))^2*F489,"")</f>
        <v/>
      </c>
      <c r="M489" s="28" t="str">
        <f>IF(A489=aux!$B$5,B489/(2*PI())*J489,"")</f>
        <v/>
      </c>
      <c r="N489" s="28" t="str">
        <f>IF(A489=aux!$B$6,100*$F$5*$C$5,IF(A489=aux!$B$7,100*$C$5*($F$5-($F$5-1)*(B489-$J$6)/($J$7-$J$6)),IF(A489=aux!$B$8,100*$C$5,"")))</f>
        <v/>
      </c>
      <c r="O489" s="26" t="str">
        <f t="shared" si="37"/>
        <v/>
      </c>
      <c r="P489" s="26" t="str">
        <f t="shared" si="38"/>
        <v/>
      </c>
      <c r="Q489" s="26" t="str">
        <f t="shared" si="39"/>
        <v/>
      </c>
    </row>
    <row r="490" spans="1:17" x14ac:dyDescent="0.25">
      <c r="A490" s="1" t="str">
        <f>IF(B490="","",IF(B490&lt;$J$2,aux!$B$2,IF(B490&lt;$J$3,aux!$B$3,IF(B490&lt;$J$4,aux!$B$4,IF(B490&lt;$J$5,aux!$B$5,IF(B490&lt;$J$6,aux!$B$6,IF(B490&lt;$J$7,aux!$B$7,aux!$B$8)))))))</f>
        <v/>
      </c>
      <c r="D490" s="2" t="str">
        <f t="shared" si="35"/>
        <v/>
      </c>
      <c r="E490" s="2" t="str">
        <f t="shared" si="36"/>
        <v/>
      </c>
      <c r="F490" s="28" t="str">
        <f>IF(A490=aux!$B$2,$C$3/9.81,IF(A490=aux!$B$3,$C$3*(1+($F$3-1)*(B490-$J$2)/($J$3-$J$2))/9.81,IF(A490=aux!$B$4,$F$3*$C$3/9.81,"")))</f>
        <v/>
      </c>
      <c r="G490" s="28" t="str">
        <f>IF(A490=aux!$B$5,2*PI()/(981*B490)*J490,"")</f>
        <v/>
      </c>
      <c r="H490" s="28" t="str">
        <f>IF(OR(A490=aux!$B$6,A490=aux!$B$7,A490=aux!$B$8),(2*PI()/B490)^2/981*N490,"")</f>
        <v/>
      </c>
      <c r="I490" s="28" t="str">
        <f>IF(OR(A490=aux!$B$2,A490=aux!$B$3,A490=aux!$B$4),981*B490/(2*PI())*F490,"")</f>
        <v/>
      </c>
      <c r="J490" s="28" t="str">
        <f>IF(A490=aux!$B$5,100*$F$4*$C$4,"")</f>
        <v/>
      </c>
      <c r="K490" s="28" t="str">
        <f>IF(OR(A490=aux!$B$6,A490=aux!$B$7,A490=aux!$B$8),(2*PI()/B490)*N490,"")</f>
        <v/>
      </c>
      <c r="L490" s="28" t="str">
        <f>IF(OR(A490=aux!$B$2,A490=aux!$B$3,A490=aux!$B$4),981*(B490/(2*PI()))^2*F490,"")</f>
        <v/>
      </c>
      <c r="M490" s="28" t="str">
        <f>IF(A490=aux!$B$5,B490/(2*PI())*J490,"")</f>
        <v/>
      </c>
      <c r="N490" s="28" t="str">
        <f>IF(A490=aux!$B$6,100*$F$5*$C$5,IF(A490=aux!$B$7,100*$C$5*($F$5-($F$5-1)*(B490-$J$6)/($J$7-$J$6)),IF(A490=aux!$B$8,100*$C$5,"")))</f>
        <v/>
      </c>
      <c r="O490" s="26" t="str">
        <f t="shared" si="37"/>
        <v/>
      </c>
      <c r="P490" s="26" t="str">
        <f t="shared" si="38"/>
        <v/>
      </c>
      <c r="Q490" s="26" t="str">
        <f t="shared" si="39"/>
        <v/>
      </c>
    </row>
    <row r="491" spans="1:17" x14ac:dyDescent="0.25">
      <c r="A491" s="1" t="str">
        <f>IF(B491="","",IF(B491&lt;$J$2,aux!$B$2,IF(B491&lt;$J$3,aux!$B$3,IF(B491&lt;$J$4,aux!$B$4,IF(B491&lt;$J$5,aux!$B$5,IF(B491&lt;$J$6,aux!$B$6,IF(B491&lt;$J$7,aux!$B$7,aux!$B$8)))))))</f>
        <v/>
      </c>
      <c r="D491" s="2" t="str">
        <f t="shared" si="35"/>
        <v/>
      </c>
      <c r="E491" s="2" t="str">
        <f t="shared" si="36"/>
        <v/>
      </c>
      <c r="F491" s="28" t="str">
        <f>IF(A491=aux!$B$2,$C$3/9.81,IF(A491=aux!$B$3,$C$3*(1+($F$3-1)*(B491-$J$2)/($J$3-$J$2))/9.81,IF(A491=aux!$B$4,$F$3*$C$3/9.81,"")))</f>
        <v/>
      </c>
      <c r="G491" s="28" t="str">
        <f>IF(A491=aux!$B$5,2*PI()/(981*B491)*J491,"")</f>
        <v/>
      </c>
      <c r="H491" s="28" t="str">
        <f>IF(OR(A491=aux!$B$6,A491=aux!$B$7,A491=aux!$B$8),(2*PI()/B491)^2/981*N491,"")</f>
        <v/>
      </c>
      <c r="I491" s="28" t="str">
        <f>IF(OR(A491=aux!$B$2,A491=aux!$B$3,A491=aux!$B$4),981*B491/(2*PI())*F491,"")</f>
        <v/>
      </c>
      <c r="J491" s="28" t="str">
        <f>IF(A491=aux!$B$5,100*$F$4*$C$4,"")</f>
        <v/>
      </c>
      <c r="K491" s="28" t="str">
        <f>IF(OR(A491=aux!$B$6,A491=aux!$B$7,A491=aux!$B$8),(2*PI()/B491)*N491,"")</f>
        <v/>
      </c>
      <c r="L491" s="28" t="str">
        <f>IF(OR(A491=aux!$B$2,A491=aux!$B$3,A491=aux!$B$4),981*(B491/(2*PI()))^2*F491,"")</f>
        <v/>
      </c>
      <c r="M491" s="28" t="str">
        <f>IF(A491=aux!$B$5,B491/(2*PI())*J491,"")</f>
        <v/>
      </c>
      <c r="N491" s="28" t="str">
        <f>IF(A491=aux!$B$6,100*$F$5*$C$5,IF(A491=aux!$B$7,100*$C$5*($F$5-($F$5-1)*(B491-$J$6)/($J$7-$J$6)),IF(A491=aux!$B$8,100*$C$5,"")))</f>
        <v/>
      </c>
      <c r="O491" s="26" t="str">
        <f t="shared" si="37"/>
        <v/>
      </c>
      <c r="P491" s="26" t="str">
        <f t="shared" si="38"/>
        <v/>
      </c>
      <c r="Q491" s="26" t="str">
        <f t="shared" si="39"/>
        <v/>
      </c>
    </row>
    <row r="492" spans="1:17" x14ac:dyDescent="0.25">
      <c r="A492" s="1" t="str">
        <f>IF(B492="","",IF(B492&lt;$J$2,aux!$B$2,IF(B492&lt;$J$3,aux!$B$3,IF(B492&lt;$J$4,aux!$B$4,IF(B492&lt;$J$5,aux!$B$5,IF(B492&lt;$J$6,aux!$B$6,IF(B492&lt;$J$7,aux!$B$7,aux!$B$8)))))))</f>
        <v/>
      </c>
      <c r="D492" s="2" t="str">
        <f t="shared" si="35"/>
        <v/>
      </c>
      <c r="E492" s="2" t="str">
        <f t="shared" si="36"/>
        <v/>
      </c>
      <c r="F492" s="28" t="str">
        <f>IF(A492=aux!$B$2,$C$3/9.81,IF(A492=aux!$B$3,$C$3*(1+($F$3-1)*(B492-$J$2)/($J$3-$J$2))/9.81,IF(A492=aux!$B$4,$F$3*$C$3/9.81,"")))</f>
        <v/>
      </c>
      <c r="G492" s="28" t="str">
        <f>IF(A492=aux!$B$5,2*PI()/(981*B492)*J492,"")</f>
        <v/>
      </c>
      <c r="H492" s="28" t="str">
        <f>IF(OR(A492=aux!$B$6,A492=aux!$B$7,A492=aux!$B$8),(2*PI()/B492)^2/981*N492,"")</f>
        <v/>
      </c>
      <c r="I492" s="28" t="str">
        <f>IF(OR(A492=aux!$B$2,A492=aux!$B$3,A492=aux!$B$4),981*B492/(2*PI())*F492,"")</f>
        <v/>
      </c>
      <c r="J492" s="28" t="str">
        <f>IF(A492=aux!$B$5,100*$F$4*$C$4,"")</f>
        <v/>
      </c>
      <c r="K492" s="28" t="str">
        <f>IF(OR(A492=aux!$B$6,A492=aux!$B$7,A492=aux!$B$8),(2*PI()/B492)*N492,"")</f>
        <v/>
      </c>
      <c r="L492" s="28" t="str">
        <f>IF(OR(A492=aux!$B$2,A492=aux!$B$3,A492=aux!$B$4),981*(B492/(2*PI()))^2*F492,"")</f>
        <v/>
      </c>
      <c r="M492" s="28" t="str">
        <f>IF(A492=aux!$B$5,B492/(2*PI())*J492,"")</f>
        <v/>
      </c>
      <c r="N492" s="28" t="str">
        <f>IF(A492=aux!$B$6,100*$F$5*$C$5,IF(A492=aux!$B$7,100*$C$5*($F$5-($F$5-1)*(B492-$J$6)/($J$7-$J$6)),IF(A492=aux!$B$8,100*$C$5,"")))</f>
        <v/>
      </c>
      <c r="O492" s="26" t="str">
        <f t="shared" si="37"/>
        <v/>
      </c>
      <c r="P492" s="26" t="str">
        <f t="shared" si="38"/>
        <v/>
      </c>
      <c r="Q492" s="26" t="str">
        <f t="shared" si="39"/>
        <v/>
      </c>
    </row>
    <row r="493" spans="1:17" x14ac:dyDescent="0.25">
      <c r="A493" s="1" t="str">
        <f>IF(B493="","",IF(B493&lt;$J$2,aux!$B$2,IF(B493&lt;$J$3,aux!$B$3,IF(B493&lt;$J$4,aux!$B$4,IF(B493&lt;$J$5,aux!$B$5,IF(B493&lt;$J$6,aux!$B$6,IF(B493&lt;$J$7,aux!$B$7,aux!$B$8)))))))</f>
        <v/>
      </c>
      <c r="D493" s="2" t="str">
        <f t="shared" si="35"/>
        <v/>
      </c>
      <c r="E493" s="2" t="str">
        <f t="shared" si="36"/>
        <v/>
      </c>
      <c r="F493" s="28" t="str">
        <f>IF(A493=aux!$B$2,$C$3/9.81,IF(A493=aux!$B$3,$C$3*(1+($F$3-1)*(B493-$J$2)/($J$3-$J$2))/9.81,IF(A493=aux!$B$4,$F$3*$C$3/9.81,"")))</f>
        <v/>
      </c>
      <c r="G493" s="28" t="str">
        <f>IF(A493=aux!$B$5,2*PI()/(981*B493)*J493,"")</f>
        <v/>
      </c>
      <c r="H493" s="28" t="str">
        <f>IF(OR(A493=aux!$B$6,A493=aux!$B$7,A493=aux!$B$8),(2*PI()/B493)^2/981*N493,"")</f>
        <v/>
      </c>
      <c r="I493" s="28" t="str">
        <f>IF(OR(A493=aux!$B$2,A493=aux!$B$3,A493=aux!$B$4),981*B493/(2*PI())*F493,"")</f>
        <v/>
      </c>
      <c r="J493" s="28" t="str">
        <f>IF(A493=aux!$B$5,100*$F$4*$C$4,"")</f>
        <v/>
      </c>
      <c r="K493" s="28" t="str">
        <f>IF(OR(A493=aux!$B$6,A493=aux!$B$7,A493=aux!$B$8),(2*PI()/B493)*N493,"")</f>
        <v/>
      </c>
      <c r="L493" s="28" t="str">
        <f>IF(OR(A493=aux!$B$2,A493=aux!$B$3,A493=aux!$B$4),981*(B493/(2*PI()))^2*F493,"")</f>
        <v/>
      </c>
      <c r="M493" s="28" t="str">
        <f>IF(A493=aux!$B$5,B493/(2*PI())*J493,"")</f>
        <v/>
      </c>
      <c r="N493" s="28" t="str">
        <f>IF(A493=aux!$B$6,100*$F$5*$C$5,IF(A493=aux!$B$7,100*$C$5*($F$5-($F$5-1)*(B493-$J$6)/($J$7-$J$6)),IF(A493=aux!$B$8,100*$C$5,"")))</f>
        <v/>
      </c>
      <c r="O493" s="26" t="str">
        <f t="shared" si="37"/>
        <v/>
      </c>
      <c r="P493" s="26" t="str">
        <f t="shared" si="38"/>
        <v/>
      </c>
      <c r="Q493" s="26" t="str">
        <f t="shared" si="39"/>
        <v/>
      </c>
    </row>
    <row r="494" spans="1:17" x14ac:dyDescent="0.25">
      <c r="A494" s="1" t="str">
        <f>IF(B494="","",IF(B494&lt;$J$2,aux!$B$2,IF(B494&lt;$J$3,aux!$B$3,IF(B494&lt;$J$4,aux!$B$4,IF(B494&lt;$J$5,aux!$B$5,IF(B494&lt;$J$6,aux!$B$6,IF(B494&lt;$J$7,aux!$B$7,aux!$B$8)))))))</f>
        <v/>
      </c>
      <c r="D494" s="2" t="str">
        <f t="shared" si="35"/>
        <v/>
      </c>
      <c r="E494" s="2" t="str">
        <f t="shared" si="36"/>
        <v/>
      </c>
      <c r="F494" s="28" t="str">
        <f>IF(A494=aux!$B$2,$C$3/9.81,IF(A494=aux!$B$3,$C$3*(1+($F$3-1)*(B494-$J$2)/($J$3-$J$2))/9.81,IF(A494=aux!$B$4,$F$3*$C$3/9.81,"")))</f>
        <v/>
      </c>
      <c r="G494" s="28" t="str">
        <f>IF(A494=aux!$B$5,2*PI()/(981*B494)*J494,"")</f>
        <v/>
      </c>
      <c r="H494" s="28" t="str">
        <f>IF(OR(A494=aux!$B$6,A494=aux!$B$7,A494=aux!$B$8),(2*PI()/B494)^2/981*N494,"")</f>
        <v/>
      </c>
      <c r="I494" s="28" t="str">
        <f>IF(OR(A494=aux!$B$2,A494=aux!$B$3,A494=aux!$B$4),981*B494/(2*PI())*F494,"")</f>
        <v/>
      </c>
      <c r="J494" s="28" t="str">
        <f>IF(A494=aux!$B$5,100*$F$4*$C$4,"")</f>
        <v/>
      </c>
      <c r="K494" s="28" t="str">
        <f>IF(OR(A494=aux!$B$6,A494=aux!$B$7,A494=aux!$B$8),(2*PI()/B494)*N494,"")</f>
        <v/>
      </c>
      <c r="L494" s="28" t="str">
        <f>IF(OR(A494=aux!$B$2,A494=aux!$B$3,A494=aux!$B$4),981*(B494/(2*PI()))^2*F494,"")</f>
        <v/>
      </c>
      <c r="M494" s="28" t="str">
        <f>IF(A494=aux!$B$5,B494/(2*PI())*J494,"")</f>
        <v/>
      </c>
      <c r="N494" s="28" t="str">
        <f>IF(A494=aux!$B$6,100*$F$5*$C$5,IF(A494=aux!$B$7,100*$C$5*($F$5-($F$5-1)*(B494-$J$6)/($J$7-$J$6)),IF(A494=aux!$B$8,100*$C$5,"")))</f>
        <v/>
      </c>
      <c r="O494" s="26" t="str">
        <f t="shared" si="37"/>
        <v/>
      </c>
      <c r="P494" s="26" t="str">
        <f t="shared" si="38"/>
        <v/>
      </c>
      <c r="Q494" s="26" t="str">
        <f t="shared" si="39"/>
        <v/>
      </c>
    </row>
    <row r="495" spans="1:17" x14ac:dyDescent="0.25">
      <c r="A495" s="1" t="str">
        <f>IF(B495="","",IF(B495&lt;$J$2,aux!$B$2,IF(B495&lt;$J$3,aux!$B$3,IF(B495&lt;$J$4,aux!$B$4,IF(B495&lt;$J$5,aux!$B$5,IF(B495&lt;$J$6,aux!$B$6,IF(B495&lt;$J$7,aux!$B$7,aux!$B$8)))))))</f>
        <v/>
      </c>
      <c r="D495" s="2" t="str">
        <f t="shared" si="35"/>
        <v/>
      </c>
      <c r="E495" s="2" t="str">
        <f t="shared" si="36"/>
        <v/>
      </c>
      <c r="F495" s="28" t="str">
        <f>IF(A495=aux!$B$2,$C$3/9.81,IF(A495=aux!$B$3,$C$3*(1+($F$3-1)*(B495-$J$2)/($J$3-$J$2))/9.81,IF(A495=aux!$B$4,$F$3*$C$3/9.81,"")))</f>
        <v/>
      </c>
      <c r="G495" s="28" t="str">
        <f>IF(A495=aux!$B$5,2*PI()/(981*B495)*J495,"")</f>
        <v/>
      </c>
      <c r="H495" s="28" t="str">
        <f>IF(OR(A495=aux!$B$6,A495=aux!$B$7,A495=aux!$B$8),(2*PI()/B495)^2/981*N495,"")</f>
        <v/>
      </c>
      <c r="I495" s="28" t="str">
        <f>IF(OR(A495=aux!$B$2,A495=aux!$B$3,A495=aux!$B$4),981*B495/(2*PI())*F495,"")</f>
        <v/>
      </c>
      <c r="J495" s="28" t="str">
        <f>IF(A495=aux!$B$5,100*$F$4*$C$4,"")</f>
        <v/>
      </c>
      <c r="K495" s="28" t="str">
        <f>IF(OR(A495=aux!$B$6,A495=aux!$B$7,A495=aux!$B$8),(2*PI()/B495)*N495,"")</f>
        <v/>
      </c>
      <c r="L495" s="28" t="str">
        <f>IF(OR(A495=aux!$B$2,A495=aux!$B$3,A495=aux!$B$4),981*(B495/(2*PI()))^2*F495,"")</f>
        <v/>
      </c>
      <c r="M495" s="28" t="str">
        <f>IF(A495=aux!$B$5,B495/(2*PI())*J495,"")</f>
        <v/>
      </c>
      <c r="N495" s="28" t="str">
        <f>IF(A495=aux!$B$6,100*$F$5*$C$5,IF(A495=aux!$B$7,100*$C$5*($F$5-($F$5-1)*(B495-$J$6)/($J$7-$J$6)),IF(A495=aux!$B$8,100*$C$5,"")))</f>
        <v/>
      </c>
      <c r="O495" s="26" t="str">
        <f t="shared" si="37"/>
        <v/>
      </c>
      <c r="P495" s="26" t="str">
        <f t="shared" si="38"/>
        <v/>
      </c>
      <c r="Q495" s="26" t="str">
        <f t="shared" si="39"/>
        <v/>
      </c>
    </row>
    <row r="496" spans="1:17" x14ac:dyDescent="0.25">
      <c r="A496" s="1" t="str">
        <f>IF(B496="","",IF(B496&lt;$J$2,aux!$B$2,IF(B496&lt;$J$3,aux!$B$3,IF(B496&lt;$J$4,aux!$B$4,IF(B496&lt;$J$5,aux!$B$5,IF(B496&lt;$J$6,aux!$B$6,IF(B496&lt;$J$7,aux!$B$7,aux!$B$8)))))))</f>
        <v/>
      </c>
      <c r="D496" s="2" t="str">
        <f t="shared" si="35"/>
        <v/>
      </c>
      <c r="E496" s="2" t="str">
        <f t="shared" si="36"/>
        <v/>
      </c>
      <c r="F496" s="28" t="str">
        <f>IF(A496=aux!$B$2,$C$3/9.81,IF(A496=aux!$B$3,$C$3*(1+($F$3-1)*(B496-$J$2)/($J$3-$J$2))/9.81,IF(A496=aux!$B$4,$F$3*$C$3/9.81,"")))</f>
        <v/>
      </c>
      <c r="G496" s="28" t="str">
        <f>IF(A496=aux!$B$5,2*PI()/(981*B496)*J496,"")</f>
        <v/>
      </c>
      <c r="H496" s="28" t="str">
        <f>IF(OR(A496=aux!$B$6,A496=aux!$B$7,A496=aux!$B$8),(2*PI()/B496)^2/981*N496,"")</f>
        <v/>
      </c>
      <c r="I496" s="28" t="str">
        <f>IF(OR(A496=aux!$B$2,A496=aux!$B$3,A496=aux!$B$4),981*B496/(2*PI())*F496,"")</f>
        <v/>
      </c>
      <c r="J496" s="28" t="str">
        <f>IF(A496=aux!$B$5,100*$F$4*$C$4,"")</f>
        <v/>
      </c>
      <c r="K496" s="28" t="str">
        <f>IF(OR(A496=aux!$B$6,A496=aux!$B$7,A496=aux!$B$8),(2*PI()/B496)*N496,"")</f>
        <v/>
      </c>
      <c r="L496" s="28" t="str">
        <f>IF(OR(A496=aux!$B$2,A496=aux!$B$3,A496=aux!$B$4),981*(B496/(2*PI()))^2*F496,"")</f>
        <v/>
      </c>
      <c r="M496" s="28" t="str">
        <f>IF(A496=aux!$B$5,B496/(2*PI())*J496,"")</f>
        <v/>
      </c>
      <c r="N496" s="28" t="str">
        <f>IF(A496=aux!$B$6,100*$F$5*$C$5,IF(A496=aux!$B$7,100*$C$5*($F$5-($F$5-1)*(B496-$J$6)/($J$7-$J$6)),IF(A496=aux!$B$8,100*$C$5,"")))</f>
        <v/>
      </c>
      <c r="O496" s="26" t="str">
        <f t="shared" si="37"/>
        <v/>
      </c>
      <c r="P496" s="26" t="str">
        <f t="shared" si="38"/>
        <v/>
      </c>
      <c r="Q496" s="26" t="str">
        <f t="shared" si="39"/>
        <v/>
      </c>
    </row>
    <row r="497" spans="1:17" x14ac:dyDescent="0.25">
      <c r="A497" s="1" t="str">
        <f>IF(B497="","",IF(B497&lt;$J$2,aux!$B$2,IF(B497&lt;$J$3,aux!$B$3,IF(B497&lt;$J$4,aux!$B$4,IF(B497&lt;$J$5,aux!$B$5,IF(B497&lt;$J$6,aux!$B$6,IF(B497&lt;$J$7,aux!$B$7,aux!$B$8)))))))</f>
        <v/>
      </c>
      <c r="D497" s="2" t="str">
        <f t="shared" si="35"/>
        <v/>
      </c>
      <c r="E497" s="2" t="str">
        <f t="shared" si="36"/>
        <v/>
      </c>
      <c r="F497" s="28" t="str">
        <f>IF(A497=aux!$B$2,$C$3/9.81,IF(A497=aux!$B$3,$C$3*(1+($F$3-1)*(B497-$J$2)/($J$3-$J$2))/9.81,IF(A497=aux!$B$4,$F$3*$C$3/9.81,"")))</f>
        <v/>
      </c>
      <c r="G497" s="28" t="str">
        <f>IF(A497=aux!$B$5,2*PI()/(981*B497)*J497,"")</f>
        <v/>
      </c>
      <c r="H497" s="28" t="str">
        <f>IF(OR(A497=aux!$B$6,A497=aux!$B$7,A497=aux!$B$8),(2*PI()/B497)^2/981*N497,"")</f>
        <v/>
      </c>
      <c r="I497" s="28" t="str">
        <f>IF(OR(A497=aux!$B$2,A497=aux!$B$3,A497=aux!$B$4),981*B497/(2*PI())*F497,"")</f>
        <v/>
      </c>
      <c r="J497" s="28" t="str">
        <f>IF(A497=aux!$B$5,100*$F$4*$C$4,"")</f>
        <v/>
      </c>
      <c r="K497" s="28" t="str">
        <f>IF(OR(A497=aux!$B$6,A497=aux!$B$7,A497=aux!$B$8),(2*PI()/B497)*N497,"")</f>
        <v/>
      </c>
      <c r="L497" s="28" t="str">
        <f>IF(OR(A497=aux!$B$2,A497=aux!$B$3,A497=aux!$B$4),981*(B497/(2*PI()))^2*F497,"")</f>
        <v/>
      </c>
      <c r="M497" s="28" t="str">
        <f>IF(A497=aux!$B$5,B497/(2*PI())*J497,"")</f>
        <v/>
      </c>
      <c r="N497" s="28" t="str">
        <f>IF(A497=aux!$B$6,100*$F$5*$C$5,IF(A497=aux!$B$7,100*$C$5*($F$5-($F$5-1)*(B497-$J$6)/($J$7-$J$6)),IF(A497=aux!$B$8,100*$C$5,"")))</f>
        <v/>
      </c>
      <c r="O497" s="26" t="str">
        <f t="shared" si="37"/>
        <v/>
      </c>
      <c r="P497" s="26" t="str">
        <f t="shared" si="38"/>
        <v/>
      </c>
      <c r="Q497" s="26" t="str">
        <f t="shared" si="39"/>
        <v/>
      </c>
    </row>
    <row r="498" spans="1:17" x14ac:dyDescent="0.25">
      <c r="A498" s="1" t="str">
        <f>IF(B498="","",IF(B498&lt;$J$2,aux!$B$2,IF(B498&lt;$J$3,aux!$B$3,IF(B498&lt;$J$4,aux!$B$4,IF(B498&lt;$J$5,aux!$B$5,IF(B498&lt;$J$6,aux!$B$6,IF(B498&lt;$J$7,aux!$B$7,aux!$B$8)))))))</f>
        <v/>
      </c>
      <c r="D498" s="2" t="str">
        <f t="shared" si="35"/>
        <v/>
      </c>
      <c r="E498" s="2" t="str">
        <f t="shared" si="36"/>
        <v/>
      </c>
      <c r="F498" s="28" t="str">
        <f>IF(A498=aux!$B$2,$C$3/9.81,IF(A498=aux!$B$3,$C$3*(1+($F$3-1)*(B498-$J$2)/($J$3-$J$2))/9.81,IF(A498=aux!$B$4,$F$3*$C$3/9.81,"")))</f>
        <v/>
      </c>
      <c r="G498" s="28" t="str">
        <f>IF(A498=aux!$B$5,2*PI()/(981*B498)*J498,"")</f>
        <v/>
      </c>
      <c r="H498" s="28" t="str">
        <f>IF(OR(A498=aux!$B$6,A498=aux!$B$7,A498=aux!$B$8),(2*PI()/B498)^2/981*N498,"")</f>
        <v/>
      </c>
      <c r="I498" s="28" t="str">
        <f>IF(OR(A498=aux!$B$2,A498=aux!$B$3,A498=aux!$B$4),981*B498/(2*PI())*F498,"")</f>
        <v/>
      </c>
      <c r="J498" s="28" t="str">
        <f>IF(A498=aux!$B$5,100*$F$4*$C$4,"")</f>
        <v/>
      </c>
      <c r="K498" s="28" t="str">
        <f>IF(OR(A498=aux!$B$6,A498=aux!$B$7,A498=aux!$B$8),(2*PI()/B498)*N498,"")</f>
        <v/>
      </c>
      <c r="L498" s="28" t="str">
        <f>IF(OR(A498=aux!$B$2,A498=aux!$B$3,A498=aux!$B$4),981*(B498/(2*PI()))^2*F498,"")</f>
        <v/>
      </c>
      <c r="M498" s="28" t="str">
        <f>IF(A498=aux!$B$5,B498/(2*PI())*J498,"")</f>
        <v/>
      </c>
      <c r="N498" s="28" t="str">
        <f>IF(A498=aux!$B$6,100*$F$5*$C$5,IF(A498=aux!$B$7,100*$C$5*($F$5-($F$5-1)*(B498-$J$6)/($J$7-$J$6)),IF(A498=aux!$B$8,100*$C$5,"")))</f>
        <v/>
      </c>
      <c r="O498" s="26" t="str">
        <f t="shared" si="37"/>
        <v/>
      </c>
      <c r="P498" s="26" t="str">
        <f t="shared" si="38"/>
        <v/>
      </c>
      <c r="Q498" s="26" t="str">
        <f t="shared" si="39"/>
        <v/>
      </c>
    </row>
    <row r="499" spans="1:17" x14ac:dyDescent="0.25">
      <c r="A499" s="1" t="str">
        <f>IF(B499="","",IF(B499&lt;$J$2,aux!$B$2,IF(B499&lt;$J$3,aux!$B$3,IF(B499&lt;$J$4,aux!$B$4,IF(B499&lt;$J$5,aux!$B$5,IF(B499&lt;$J$6,aux!$B$6,IF(B499&lt;$J$7,aux!$B$7,aux!$B$8)))))))</f>
        <v/>
      </c>
      <c r="D499" s="2" t="str">
        <f t="shared" si="35"/>
        <v/>
      </c>
      <c r="E499" s="2" t="str">
        <f t="shared" si="36"/>
        <v/>
      </c>
      <c r="F499" s="28" t="str">
        <f>IF(A499=aux!$B$2,$C$3/9.81,IF(A499=aux!$B$3,$C$3*(1+($F$3-1)*(B499-$J$2)/($J$3-$J$2))/9.81,IF(A499=aux!$B$4,$F$3*$C$3/9.81,"")))</f>
        <v/>
      </c>
      <c r="G499" s="28" t="str">
        <f>IF(A499=aux!$B$5,2*PI()/(981*B499)*J499,"")</f>
        <v/>
      </c>
      <c r="H499" s="28" t="str">
        <f>IF(OR(A499=aux!$B$6,A499=aux!$B$7,A499=aux!$B$8),(2*PI()/B499)^2/981*N499,"")</f>
        <v/>
      </c>
      <c r="I499" s="28" t="str">
        <f>IF(OR(A499=aux!$B$2,A499=aux!$B$3,A499=aux!$B$4),981*B499/(2*PI())*F499,"")</f>
        <v/>
      </c>
      <c r="J499" s="28" t="str">
        <f>IF(A499=aux!$B$5,100*$F$4*$C$4,"")</f>
        <v/>
      </c>
      <c r="K499" s="28" t="str">
        <f>IF(OR(A499=aux!$B$6,A499=aux!$B$7,A499=aux!$B$8),(2*PI()/B499)*N499,"")</f>
        <v/>
      </c>
      <c r="L499" s="28" t="str">
        <f>IF(OR(A499=aux!$B$2,A499=aux!$B$3,A499=aux!$B$4),981*(B499/(2*PI()))^2*F499,"")</f>
        <v/>
      </c>
      <c r="M499" s="28" t="str">
        <f>IF(A499=aux!$B$5,B499/(2*PI())*J499,"")</f>
        <v/>
      </c>
      <c r="N499" s="28" t="str">
        <f>IF(A499=aux!$B$6,100*$F$5*$C$5,IF(A499=aux!$B$7,100*$C$5*($F$5-($F$5-1)*(B499-$J$6)/($J$7-$J$6)),IF(A499=aux!$B$8,100*$C$5,"")))</f>
        <v/>
      </c>
      <c r="O499" s="26" t="str">
        <f t="shared" si="37"/>
        <v/>
      </c>
      <c r="P499" s="26" t="str">
        <f t="shared" si="38"/>
        <v/>
      </c>
      <c r="Q499" s="26" t="str">
        <f t="shared" si="39"/>
        <v/>
      </c>
    </row>
    <row r="500" spans="1:17" x14ac:dyDescent="0.25">
      <c r="A500" s="1" t="str">
        <f>IF(B500="","",IF(B500&lt;$J$2,aux!$B$2,IF(B500&lt;$J$3,aux!$B$3,IF(B500&lt;$J$4,aux!$B$4,IF(B500&lt;$J$5,aux!$B$5,IF(B500&lt;$J$6,aux!$B$6,IF(B500&lt;$J$7,aux!$B$7,aux!$B$8)))))))</f>
        <v/>
      </c>
      <c r="D500" s="2" t="str">
        <f t="shared" si="35"/>
        <v/>
      </c>
      <c r="E500" s="2" t="str">
        <f t="shared" si="36"/>
        <v/>
      </c>
      <c r="F500" s="28" t="str">
        <f>IF(A500=aux!$B$2,$C$3/9.81,IF(A500=aux!$B$3,$C$3*(1+($F$3-1)*(B500-$J$2)/($J$3-$J$2))/9.81,IF(A500=aux!$B$4,$F$3*$C$3/9.81,"")))</f>
        <v/>
      </c>
      <c r="G500" s="28" t="str">
        <f>IF(A500=aux!$B$5,2*PI()/(981*B500)*J500,"")</f>
        <v/>
      </c>
      <c r="H500" s="28" t="str">
        <f>IF(OR(A500=aux!$B$6,A500=aux!$B$7,A500=aux!$B$8),(2*PI()/B500)^2/981*N500,"")</f>
        <v/>
      </c>
      <c r="I500" s="28" t="str">
        <f>IF(OR(A500=aux!$B$2,A500=aux!$B$3,A500=aux!$B$4),981*B500/(2*PI())*F500,"")</f>
        <v/>
      </c>
      <c r="J500" s="28" t="str">
        <f>IF(A500=aux!$B$5,100*$F$4*$C$4,"")</f>
        <v/>
      </c>
      <c r="K500" s="28" t="str">
        <f>IF(OR(A500=aux!$B$6,A500=aux!$B$7,A500=aux!$B$8),(2*PI()/B500)*N500,"")</f>
        <v/>
      </c>
      <c r="L500" s="28" t="str">
        <f>IF(OR(A500=aux!$B$2,A500=aux!$B$3,A500=aux!$B$4),981*(B500/(2*PI()))^2*F500,"")</f>
        <v/>
      </c>
      <c r="M500" s="28" t="str">
        <f>IF(A500=aux!$B$5,B500/(2*PI())*J500,"")</f>
        <v/>
      </c>
      <c r="N500" s="28" t="str">
        <f>IF(A500=aux!$B$6,100*$F$5*$C$5,IF(A500=aux!$B$7,100*$C$5*($F$5-($F$5-1)*(B500-$J$6)/($J$7-$J$6)),IF(A500=aux!$B$8,100*$C$5,"")))</f>
        <v/>
      </c>
      <c r="O500" s="26" t="str">
        <f t="shared" si="37"/>
        <v/>
      </c>
      <c r="P500" s="26" t="str">
        <f t="shared" si="38"/>
        <v/>
      </c>
      <c r="Q500" s="26" t="str">
        <f t="shared" si="39"/>
        <v/>
      </c>
    </row>
    <row r="501" spans="1:17" x14ac:dyDescent="0.25">
      <c r="A501" s="1" t="str">
        <f>IF(B501="","",IF(B501&lt;$J$2,aux!$B$2,IF(B501&lt;$J$3,aux!$B$3,IF(B501&lt;$J$4,aux!$B$4,IF(B501&lt;$J$5,aux!$B$5,IF(B501&lt;$J$6,aux!$B$6,IF(B501&lt;$J$7,aux!$B$7,aux!$B$8)))))))</f>
        <v/>
      </c>
      <c r="D501" s="2" t="str">
        <f t="shared" si="35"/>
        <v/>
      </c>
      <c r="E501" s="2" t="str">
        <f t="shared" si="36"/>
        <v/>
      </c>
      <c r="F501" s="28" t="str">
        <f>IF(A501=aux!$B$2,$C$3/9.81,IF(A501=aux!$B$3,$C$3*(1+($F$3-1)*(B501-$J$2)/($J$3-$J$2))/9.81,IF(A501=aux!$B$4,$F$3*$C$3/9.81,"")))</f>
        <v/>
      </c>
      <c r="G501" s="28" t="str">
        <f>IF(A501=aux!$B$5,2*PI()/(981*B501)*J501,"")</f>
        <v/>
      </c>
      <c r="H501" s="28" t="str">
        <f>IF(OR(A501=aux!$B$6,A501=aux!$B$7,A501=aux!$B$8),(2*PI()/B501)^2/981*N501,"")</f>
        <v/>
      </c>
      <c r="I501" s="28" t="str">
        <f>IF(OR(A501=aux!$B$2,A501=aux!$B$3,A501=aux!$B$4),981*B501/(2*PI())*F501,"")</f>
        <v/>
      </c>
      <c r="J501" s="28" t="str">
        <f>IF(A501=aux!$B$5,100*$F$4*$C$4,"")</f>
        <v/>
      </c>
      <c r="K501" s="28" t="str">
        <f>IF(OR(A501=aux!$B$6,A501=aux!$B$7,A501=aux!$B$8),(2*PI()/B501)*N501,"")</f>
        <v/>
      </c>
      <c r="L501" s="28" t="str">
        <f>IF(OR(A501=aux!$B$2,A501=aux!$B$3,A501=aux!$B$4),981*(B501/(2*PI()))^2*F501,"")</f>
        <v/>
      </c>
      <c r="M501" s="28" t="str">
        <f>IF(A501=aux!$B$5,B501/(2*PI())*J501,"")</f>
        <v/>
      </c>
      <c r="N501" s="28" t="str">
        <f>IF(A501=aux!$B$6,100*$F$5*$C$5,IF(A501=aux!$B$7,100*$C$5*($F$5-($F$5-1)*(B501-$J$6)/($J$7-$J$6)),IF(A501=aux!$B$8,100*$C$5,"")))</f>
        <v/>
      </c>
      <c r="O501" s="26" t="str">
        <f t="shared" si="37"/>
        <v/>
      </c>
      <c r="P501" s="26" t="str">
        <f t="shared" si="38"/>
        <v/>
      </c>
      <c r="Q501" s="26" t="str">
        <f t="shared" si="39"/>
        <v/>
      </c>
    </row>
    <row r="502" spans="1:17" x14ac:dyDescent="0.25">
      <c r="A502" s="1" t="str">
        <f>IF(B502="","",IF(B502&lt;$J$2,aux!$B$2,IF(B502&lt;$J$3,aux!$B$3,IF(B502&lt;$J$4,aux!$B$4,IF(B502&lt;$J$5,aux!$B$5,IF(B502&lt;$J$6,aux!$B$6,IF(B502&lt;$J$7,aux!$B$7,aux!$B$8)))))))</f>
        <v/>
      </c>
      <c r="D502" s="2" t="str">
        <f t="shared" si="35"/>
        <v/>
      </c>
      <c r="E502" s="2" t="str">
        <f t="shared" si="36"/>
        <v/>
      </c>
      <c r="F502" s="28" t="str">
        <f>IF(A502=aux!$B$2,$C$3/9.81,IF(A502=aux!$B$3,$C$3*(1+($F$3-1)*(B502-$J$2)/($J$3-$J$2))/9.81,IF(A502=aux!$B$4,$F$3*$C$3/9.81,"")))</f>
        <v/>
      </c>
      <c r="G502" s="28" t="str">
        <f>IF(A502=aux!$B$5,2*PI()/(981*B502)*J502,"")</f>
        <v/>
      </c>
      <c r="H502" s="28" t="str">
        <f>IF(OR(A502=aux!$B$6,A502=aux!$B$7,A502=aux!$B$8),(2*PI()/B502)^2/981*N502,"")</f>
        <v/>
      </c>
      <c r="I502" s="28" t="str">
        <f>IF(OR(A502=aux!$B$2,A502=aux!$B$3,A502=aux!$B$4),981*B502/(2*PI())*F502,"")</f>
        <v/>
      </c>
      <c r="J502" s="28" t="str">
        <f>IF(A502=aux!$B$5,100*$F$4*$C$4,"")</f>
        <v/>
      </c>
      <c r="K502" s="28" t="str">
        <f>IF(OR(A502=aux!$B$6,A502=aux!$B$7,A502=aux!$B$8),(2*PI()/B502)*N502,"")</f>
        <v/>
      </c>
      <c r="L502" s="28" t="str">
        <f>IF(OR(A502=aux!$B$2,A502=aux!$B$3,A502=aux!$B$4),981*(B502/(2*PI()))^2*F502,"")</f>
        <v/>
      </c>
      <c r="M502" s="28" t="str">
        <f>IF(A502=aux!$B$5,B502/(2*PI())*J502,"")</f>
        <v/>
      </c>
      <c r="N502" s="28" t="str">
        <f>IF(A502=aux!$B$6,100*$F$5*$C$5,IF(A502=aux!$B$7,100*$C$5*($F$5-($F$5-1)*(B502-$J$6)/($J$7-$J$6)),IF(A502=aux!$B$8,100*$C$5,"")))</f>
        <v/>
      </c>
      <c r="O502" s="26" t="str">
        <f t="shared" si="37"/>
        <v/>
      </c>
      <c r="P502" s="26" t="str">
        <f t="shared" si="38"/>
        <v/>
      </c>
      <c r="Q502" s="26" t="str">
        <f t="shared" si="39"/>
        <v/>
      </c>
    </row>
    <row r="503" spans="1:17" x14ac:dyDescent="0.25">
      <c r="A503" s="1" t="str">
        <f>IF(B503="","",IF(B503&lt;$J$2,aux!$B$2,IF(B503&lt;$J$3,aux!$B$3,IF(B503&lt;$J$4,aux!$B$4,IF(B503&lt;$J$5,aux!$B$5,IF(B503&lt;$J$6,aux!$B$6,IF(B503&lt;$J$7,aux!$B$7,aux!$B$8)))))))</f>
        <v/>
      </c>
      <c r="D503" s="2" t="str">
        <f t="shared" si="35"/>
        <v/>
      </c>
      <c r="E503" s="2" t="str">
        <f t="shared" si="36"/>
        <v/>
      </c>
      <c r="F503" s="28" t="str">
        <f>IF(A503=aux!$B$2,$C$3/9.81,IF(A503=aux!$B$3,$C$3*(1+($F$3-1)*(B503-$J$2)/($J$3-$J$2))/9.81,IF(A503=aux!$B$4,$F$3*$C$3/9.81,"")))</f>
        <v/>
      </c>
      <c r="G503" s="28" t="str">
        <f>IF(A503=aux!$B$5,2*PI()/(981*B503)*J503,"")</f>
        <v/>
      </c>
      <c r="H503" s="28" t="str">
        <f>IF(OR(A503=aux!$B$6,A503=aux!$B$7,A503=aux!$B$8),(2*PI()/B503)^2/981*N503,"")</f>
        <v/>
      </c>
      <c r="I503" s="28" t="str">
        <f>IF(OR(A503=aux!$B$2,A503=aux!$B$3,A503=aux!$B$4),981*B503/(2*PI())*F503,"")</f>
        <v/>
      </c>
      <c r="J503" s="28" t="str">
        <f>IF(A503=aux!$B$5,100*$F$4*$C$4,"")</f>
        <v/>
      </c>
      <c r="K503" s="28" t="str">
        <f>IF(OR(A503=aux!$B$6,A503=aux!$B$7,A503=aux!$B$8),(2*PI()/B503)*N503,"")</f>
        <v/>
      </c>
      <c r="L503" s="28" t="str">
        <f>IF(OR(A503=aux!$B$2,A503=aux!$B$3,A503=aux!$B$4),981*(B503/(2*PI()))^2*F503,"")</f>
        <v/>
      </c>
      <c r="M503" s="28" t="str">
        <f>IF(A503=aux!$B$5,B503/(2*PI())*J503,"")</f>
        <v/>
      </c>
      <c r="N503" s="28" t="str">
        <f>IF(A503=aux!$B$6,100*$F$5*$C$5,IF(A503=aux!$B$7,100*$C$5*($F$5-($F$5-1)*(B503-$J$6)/($J$7-$J$6)),IF(A503=aux!$B$8,100*$C$5,"")))</f>
        <v/>
      </c>
      <c r="O503" s="26" t="str">
        <f t="shared" si="37"/>
        <v/>
      </c>
      <c r="P503" s="26" t="str">
        <f t="shared" si="38"/>
        <v/>
      </c>
      <c r="Q503" s="26" t="str">
        <f t="shared" si="39"/>
        <v/>
      </c>
    </row>
    <row r="504" spans="1:17" x14ac:dyDescent="0.25">
      <c r="A504" s="1" t="str">
        <f>IF(B504="","",IF(B504&lt;$J$2,aux!$B$2,IF(B504&lt;$J$3,aux!$B$3,IF(B504&lt;$J$4,aux!$B$4,IF(B504&lt;$J$5,aux!$B$5,IF(B504&lt;$J$6,aux!$B$6,IF(B504&lt;$J$7,aux!$B$7,aux!$B$8)))))))</f>
        <v/>
      </c>
      <c r="D504" s="2" t="str">
        <f t="shared" si="35"/>
        <v/>
      </c>
      <c r="E504" s="2" t="str">
        <f t="shared" si="36"/>
        <v/>
      </c>
      <c r="F504" s="28" t="str">
        <f>IF(A504=aux!$B$2,$C$3/9.81,IF(A504=aux!$B$3,$C$3*(1+($F$3-1)*(B504-$J$2)/($J$3-$J$2))/9.81,IF(A504=aux!$B$4,$F$3*$C$3/9.81,"")))</f>
        <v/>
      </c>
      <c r="G504" s="28" t="str">
        <f>IF(A504=aux!$B$5,2*PI()/(981*B504)*J504,"")</f>
        <v/>
      </c>
      <c r="H504" s="28" t="str">
        <f>IF(OR(A504=aux!$B$6,A504=aux!$B$7,A504=aux!$B$8),(2*PI()/B504)^2/981*N504,"")</f>
        <v/>
      </c>
      <c r="I504" s="28" t="str">
        <f>IF(OR(A504=aux!$B$2,A504=aux!$B$3,A504=aux!$B$4),981*B504/(2*PI())*F504,"")</f>
        <v/>
      </c>
      <c r="J504" s="28" t="str">
        <f>IF(A504=aux!$B$5,100*$F$4*$C$4,"")</f>
        <v/>
      </c>
      <c r="K504" s="28" t="str">
        <f>IF(OR(A504=aux!$B$6,A504=aux!$B$7,A504=aux!$B$8),(2*PI()/B504)*N504,"")</f>
        <v/>
      </c>
      <c r="L504" s="28" t="str">
        <f>IF(OR(A504=aux!$B$2,A504=aux!$B$3,A504=aux!$B$4),981*(B504/(2*PI()))^2*F504,"")</f>
        <v/>
      </c>
      <c r="M504" s="28" t="str">
        <f>IF(A504=aux!$B$5,B504/(2*PI())*J504,"")</f>
        <v/>
      </c>
      <c r="N504" s="28" t="str">
        <f>IF(A504=aux!$B$6,100*$F$5*$C$5,IF(A504=aux!$B$7,100*$C$5*($F$5-($F$5-1)*(B504-$J$6)/($J$7-$J$6)),IF(A504=aux!$B$8,100*$C$5,"")))</f>
        <v/>
      </c>
      <c r="O504" s="26" t="str">
        <f t="shared" si="37"/>
        <v/>
      </c>
      <c r="P504" s="26" t="str">
        <f t="shared" si="38"/>
        <v/>
      </c>
      <c r="Q504" s="26" t="str">
        <f t="shared" si="39"/>
        <v/>
      </c>
    </row>
    <row r="505" spans="1:17" x14ac:dyDescent="0.25">
      <c r="A505" s="1" t="str">
        <f>IF(B505="","",IF(B505&lt;$J$2,aux!$B$2,IF(B505&lt;$J$3,aux!$B$3,IF(B505&lt;$J$4,aux!$B$4,IF(B505&lt;$J$5,aux!$B$5,IF(B505&lt;$J$6,aux!$B$6,IF(B505&lt;$J$7,aux!$B$7,aux!$B$8)))))))</f>
        <v/>
      </c>
      <c r="D505" s="2" t="str">
        <f t="shared" si="35"/>
        <v/>
      </c>
      <c r="E505" s="2" t="str">
        <f t="shared" si="36"/>
        <v/>
      </c>
      <c r="F505" s="28" t="str">
        <f>IF(A505=aux!$B$2,$C$3/9.81,IF(A505=aux!$B$3,$C$3*(1+($F$3-1)*(B505-$J$2)/($J$3-$J$2))/9.81,IF(A505=aux!$B$4,$F$3*$C$3/9.81,"")))</f>
        <v/>
      </c>
      <c r="G505" s="28" t="str">
        <f>IF(A505=aux!$B$5,2*PI()/(981*B505)*J505,"")</f>
        <v/>
      </c>
      <c r="H505" s="28" t="str">
        <f>IF(OR(A505=aux!$B$6,A505=aux!$B$7,A505=aux!$B$8),(2*PI()/B505)^2/981*N505,"")</f>
        <v/>
      </c>
      <c r="I505" s="28" t="str">
        <f>IF(OR(A505=aux!$B$2,A505=aux!$B$3,A505=aux!$B$4),981*B505/(2*PI())*F505,"")</f>
        <v/>
      </c>
      <c r="J505" s="28" t="str">
        <f>IF(A505=aux!$B$5,100*$F$4*$C$4,"")</f>
        <v/>
      </c>
      <c r="K505" s="28" t="str">
        <f>IF(OR(A505=aux!$B$6,A505=aux!$B$7,A505=aux!$B$8),(2*PI()/B505)*N505,"")</f>
        <v/>
      </c>
      <c r="L505" s="28" t="str">
        <f>IF(OR(A505=aux!$B$2,A505=aux!$B$3,A505=aux!$B$4),981*(B505/(2*PI()))^2*F505,"")</f>
        <v/>
      </c>
      <c r="M505" s="28" t="str">
        <f>IF(A505=aux!$B$5,B505/(2*PI())*J505,"")</f>
        <v/>
      </c>
      <c r="N505" s="28" t="str">
        <f>IF(A505=aux!$B$6,100*$F$5*$C$5,IF(A505=aux!$B$7,100*$C$5*($F$5-($F$5-1)*(B505-$J$6)/($J$7-$J$6)),IF(A505=aux!$B$8,100*$C$5,"")))</f>
        <v/>
      </c>
      <c r="O505" s="26" t="str">
        <f t="shared" si="37"/>
        <v/>
      </c>
      <c r="P505" s="26" t="str">
        <f t="shared" si="38"/>
        <v/>
      </c>
      <c r="Q505" s="26" t="str">
        <f t="shared" si="39"/>
        <v/>
      </c>
    </row>
    <row r="506" spans="1:17" x14ac:dyDescent="0.25">
      <c r="A506" s="1" t="str">
        <f>IF(B506="","",IF(B506&lt;$J$2,aux!$B$2,IF(B506&lt;$J$3,aux!$B$3,IF(B506&lt;$J$4,aux!$B$4,IF(B506&lt;$J$5,aux!$B$5,IF(B506&lt;$J$6,aux!$B$6,IF(B506&lt;$J$7,aux!$B$7,aux!$B$8)))))))</f>
        <v/>
      </c>
      <c r="D506" s="2" t="str">
        <f t="shared" si="35"/>
        <v/>
      </c>
      <c r="E506" s="2" t="str">
        <f t="shared" si="36"/>
        <v/>
      </c>
      <c r="F506" s="28" t="str">
        <f>IF(A506=aux!$B$2,$C$3/9.81,IF(A506=aux!$B$3,$C$3*(1+($F$3-1)*(B506-$J$2)/($J$3-$J$2))/9.81,IF(A506=aux!$B$4,$F$3*$C$3/9.81,"")))</f>
        <v/>
      </c>
      <c r="G506" s="28" t="str">
        <f>IF(A506=aux!$B$5,2*PI()/(981*B506)*J506,"")</f>
        <v/>
      </c>
      <c r="H506" s="28" t="str">
        <f>IF(OR(A506=aux!$B$6,A506=aux!$B$7,A506=aux!$B$8),(2*PI()/B506)^2/981*N506,"")</f>
        <v/>
      </c>
      <c r="I506" s="28" t="str">
        <f>IF(OR(A506=aux!$B$2,A506=aux!$B$3,A506=aux!$B$4),981*B506/(2*PI())*F506,"")</f>
        <v/>
      </c>
      <c r="J506" s="28" t="str">
        <f>IF(A506=aux!$B$5,100*$F$4*$C$4,"")</f>
        <v/>
      </c>
      <c r="K506" s="28" t="str">
        <f>IF(OR(A506=aux!$B$6,A506=aux!$B$7,A506=aux!$B$8),(2*PI()/B506)*N506,"")</f>
        <v/>
      </c>
      <c r="L506" s="28" t="str">
        <f>IF(OR(A506=aux!$B$2,A506=aux!$B$3,A506=aux!$B$4),981*(B506/(2*PI()))^2*F506,"")</f>
        <v/>
      </c>
      <c r="M506" s="28" t="str">
        <f>IF(A506=aux!$B$5,B506/(2*PI())*J506,"")</f>
        <v/>
      </c>
      <c r="N506" s="28" t="str">
        <f>IF(A506=aux!$B$6,100*$F$5*$C$5,IF(A506=aux!$B$7,100*$C$5*($F$5-($F$5-1)*(B506-$J$6)/($J$7-$J$6)),IF(A506=aux!$B$8,100*$C$5,"")))</f>
        <v/>
      </c>
      <c r="O506" s="26" t="str">
        <f t="shared" si="37"/>
        <v/>
      </c>
      <c r="P506" s="26" t="str">
        <f t="shared" si="38"/>
        <v/>
      </c>
      <c r="Q506" s="26" t="str">
        <f t="shared" si="39"/>
        <v/>
      </c>
    </row>
    <row r="507" spans="1:17" x14ac:dyDescent="0.25">
      <c r="A507" s="1" t="str">
        <f>IF(B507="","",IF(B507&lt;$J$2,aux!$B$2,IF(B507&lt;$J$3,aux!$B$3,IF(B507&lt;$J$4,aux!$B$4,IF(B507&lt;$J$5,aux!$B$5,IF(B507&lt;$J$6,aux!$B$6,IF(B507&lt;$J$7,aux!$B$7,aux!$B$8)))))))</f>
        <v/>
      </c>
      <c r="D507" s="2" t="str">
        <f t="shared" si="35"/>
        <v/>
      </c>
      <c r="E507" s="2" t="str">
        <f t="shared" si="36"/>
        <v/>
      </c>
      <c r="F507" s="28" t="str">
        <f>IF(A507=aux!$B$2,$C$3/9.81,IF(A507=aux!$B$3,$C$3*(1+($F$3-1)*(B507-$J$2)/($J$3-$J$2))/9.81,IF(A507=aux!$B$4,$F$3*$C$3/9.81,"")))</f>
        <v/>
      </c>
      <c r="G507" s="28" t="str">
        <f>IF(A507=aux!$B$5,2*PI()/(981*B507)*J507,"")</f>
        <v/>
      </c>
      <c r="H507" s="28" t="str">
        <f>IF(OR(A507=aux!$B$6,A507=aux!$B$7,A507=aux!$B$8),(2*PI()/B507)^2/981*N507,"")</f>
        <v/>
      </c>
      <c r="I507" s="28" t="str">
        <f>IF(OR(A507=aux!$B$2,A507=aux!$B$3,A507=aux!$B$4),981*B507/(2*PI())*F507,"")</f>
        <v/>
      </c>
      <c r="J507" s="28" t="str">
        <f>IF(A507=aux!$B$5,100*$F$4*$C$4,"")</f>
        <v/>
      </c>
      <c r="K507" s="28" t="str">
        <f>IF(OR(A507=aux!$B$6,A507=aux!$B$7,A507=aux!$B$8),(2*PI()/B507)*N507,"")</f>
        <v/>
      </c>
      <c r="L507" s="28" t="str">
        <f>IF(OR(A507=aux!$B$2,A507=aux!$B$3,A507=aux!$B$4),981*(B507/(2*PI()))^2*F507,"")</f>
        <v/>
      </c>
      <c r="M507" s="28" t="str">
        <f>IF(A507=aux!$B$5,B507/(2*PI())*J507,"")</f>
        <v/>
      </c>
      <c r="N507" s="28" t="str">
        <f>IF(A507=aux!$B$6,100*$F$5*$C$5,IF(A507=aux!$B$7,100*$C$5*($F$5-($F$5-1)*(B507-$J$6)/($J$7-$J$6)),IF(A507=aux!$B$8,100*$C$5,"")))</f>
        <v/>
      </c>
      <c r="O507" s="26" t="str">
        <f t="shared" si="37"/>
        <v/>
      </c>
      <c r="P507" s="26" t="str">
        <f t="shared" si="38"/>
        <v/>
      </c>
      <c r="Q507" s="26" t="str">
        <f t="shared" si="39"/>
        <v/>
      </c>
    </row>
    <row r="508" spans="1:17" x14ac:dyDescent="0.25">
      <c r="A508" s="1" t="str">
        <f>IF(B508="","",IF(B508&lt;$J$2,aux!$B$2,IF(B508&lt;$J$3,aux!$B$3,IF(B508&lt;$J$4,aux!$B$4,IF(B508&lt;$J$5,aux!$B$5,IF(B508&lt;$J$6,aux!$B$6,IF(B508&lt;$J$7,aux!$B$7,aux!$B$8)))))))</f>
        <v/>
      </c>
      <c r="D508" s="2" t="str">
        <f t="shared" si="35"/>
        <v/>
      </c>
      <c r="E508" s="2" t="str">
        <f t="shared" si="36"/>
        <v/>
      </c>
      <c r="F508" s="28" t="str">
        <f>IF(A508=aux!$B$2,$C$3/9.81,IF(A508=aux!$B$3,$C$3*(1+($F$3-1)*(B508-$J$2)/($J$3-$J$2))/9.81,IF(A508=aux!$B$4,$F$3*$C$3/9.81,"")))</f>
        <v/>
      </c>
      <c r="G508" s="28" t="str">
        <f>IF(A508=aux!$B$5,2*PI()/(981*B508)*J508,"")</f>
        <v/>
      </c>
      <c r="H508" s="28" t="str">
        <f>IF(OR(A508=aux!$B$6,A508=aux!$B$7,A508=aux!$B$8),(2*PI()/B508)^2/981*N508,"")</f>
        <v/>
      </c>
      <c r="I508" s="28" t="str">
        <f>IF(OR(A508=aux!$B$2,A508=aux!$B$3,A508=aux!$B$4),981*B508/(2*PI())*F508,"")</f>
        <v/>
      </c>
      <c r="J508" s="28" t="str">
        <f>IF(A508=aux!$B$5,100*$F$4*$C$4,"")</f>
        <v/>
      </c>
      <c r="K508" s="28" t="str">
        <f>IF(OR(A508=aux!$B$6,A508=aux!$B$7,A508=aux!$B$8),(2*PI()/B508)*N508,"")</f>
        <v/>
      </c>
      <c r="L508" s="28" t="str">
        <f>IF(OR(A508=aux!$B$2,A508=aux!$B$3,A508=aux!$B$4),981*(B508/(2*PI()))^2*F508,"")</f>
        <v/>
      </c>
      <c r="M508" s="28" t="str">
        <f>IF(A508=aux!$B$5,B508/(2*PI())*J508,"")</f>
        <v/>
      </c>
      <c r="N508" s="28" t="str">
        <f>IF(A508=aux!$B$6,100*$F$5*$C$5,IF(A508=aux!$B$7,100*$C$5*($F$5-($F$5-1)*(B508-$J$6)/($J$7-$J$6)),IF(A508=aux!$B$8,100*$C$5,"")))</f>
        <v/>
      </c>
      <c r="O508" s="26" t="str">
        <f t="shared" si="37"/>
        <v/>
      </c>
      <c r="P508" s="26" t="str">
        <f t="shared" si="38"/>
        <v/>
      </c>
      <c r="Q508" s="26" t="str">
        <f t="shared" si="39"/>
        <v/>
      </c>
    </row>
    <row r="509" spans="1:17" x14ac:dyDescent="0.25">
      <c r="A509" s="1" t="str">
        <f>IF(B509="","",IF(B509&lt;$J$2,aux!$B$2,IF(B509&lt;$J$3,aux!$B$3,IF(B509&lt;$J$4,aux!$B$4,IF(B509&lt;$J$5,aux!$B$5,IF(B509&lt;$J$6,aux!$B$6,IF(B509&lt;$J$7,aux!$B$7,aux!$B$8)))))))</f>
        <v/>
      </c>
      <c r="D509" s="2" t="str">
        <f t="shared" si="35"/>
        <v/>
      </c>
      <c r="E509" s="2" t="str">
        <f t="shared" si="36"/>
        <v/>
      </c>
      <c r="F509" s="28" t="str">
        <f>IF(A509=aux!$B$2,$C$3/9.81,IF(A509=aux!$B$3,$C$3*(1+($F$3-1)*(B509-$J$2)/($J$3-$J$2))/9.81,IF(A509=aux!$B$4,$F$3*$C$3/9.81,"")))</f>
        <v/>
      </c>
      <c r="G509" s="28" t="str">
        <f>IF(A509=aux!$B$5,2*PI()/(981*B509)*J509,"")</f>
        <v/>
      </c>
      <c r="H509" s="28" t="str">
        <f>IF(OR(A509=aux!$B$6,A509=aux!$B$7,A509=aux!$B$8),(2*PI()/B509)^2/981*N509,"")</f>
        <v/>
      </c>
      <c r="I509" s="28" t="str">
        <f>IF(OR(A509=aux!$B$2,A509=aux!$B$3,A509=aux!$B$4),981*B509/(2*PI())*F509,"")</f>
        <v/>
      </c>
      <c r="J509" s="28" t="str">
        <f>IF(A509=aux!$B$5,100*$F$4*$C$4,"")</f>
        <v/>
      </c>
      <c r="K509" s="28" t="str">
        <f>IF(OR(A509=aux!$B$6,A509=aux!$B$7,A509=aux!$B$8),(2*PI()/B509)*N509,"")</f>
        <v/>
      </c>
      <c r="L509" s="28" t="str">
        <f>IF(OR(A509=aux!$B$2,A509=aux!$B$3,A509=aux!$B$4),981*(B509/(2*PI()))^2*F509,"")</f>
        <v/>
      </c>
      <c r="M509" s="28" t="str">
        <f>IF(A509=aux!$B$5,B509/(2*PI())*J509,"")</f>
        <v/>
      </c>
      <c r="N509" s="28" t="str">
        <f>IF(A509=aux!$B$6,100*$F$5*$C$5,IF(A509=aux!$B$7,100*$C$5*($F$5-($F$5-1)*(B509-$J$6)/($J$7-$J$6)),IF(A509=aux!$B$8,100*$C$5,"")))</f>
        <v/>
      </c>
      <c r="O509" s="26" t="str">
        <f t="shared" si="37"/>
        <v/>
      </c>
      <c r="P509" s="26" t="str">
        <f t="shared" si="38"/>
        <v/>
      </c>
      <c r="Q509" s="26" t="str">
        <f t="shared" si="39"/>
        <v/>
      </c>
    </row>
    <row r="510" spans="1:17" x14ac:dyDescent="0.25">
      <c r="A510" s="1" t="str">
        <f>IF(B510="","",IF(B510&lt;$J$2,aux!$B$2,IF(B510&lt;$J$3,aux!$B$3,IF(B510&lt;$J$4,aux!$B$4,IF(B510&lt;$J$5,aux!$B$5,IF(B510&lt;$J$6,aux!$B$6,IF(B510&lt;$J$7,aux!$B$7,aux!$B$8)))))))</f>
        <v/>
      </c>
      <c r="D510" s="2" t="str">
        <f t="shared" si="35"/>
        <v/>
      </c>
      <c r="E510" s="2" t="str">
        <f t="shared" si="36"/>
        <v/>
      </c>
      <c r="F510" s="28" t="str">
        <f>IF(A510=aux!$B$2,$C$3/9.81,IF(A510=aux!$B$3,$C$3*(1+($F$3-1)*(B510-$J$2)/($J$3-$J$2))/9.81,IF(A510=aux!$B$4,$F$3*$C$3/9.81,"")))</f>
        <v/>
      </c>
      <c r="G510" s="28" t="str">
        <f>IF(A510=aux!$B$5,2*PI()/(981*B510)*J510,"")</f>
        <v/>
      </c>
      <c r="H510" s="28" t="str">
        <f>IF(OR(A510=aux!$B$6,A510=aux!$B$7,A510=aux!$B$8),(2*PI()/B510)^2/981*N510,"")</f>
        <v/>
      </c>
      <c r="I510" s="28" t="str">
        <f>IF(OR(A510=aux!$B$2,A510=aux!$B$3,A510=aux!$B$4),981*B510/(2*PI())*F510,"")</f>
        <v/>
      </c>
      <c r="J510" s="28" t="str">
        <f>IF(A510=aux!$B$5,100*$F$4*$C$4,"")</f>
        <v/>
      </c>
      <c r="K510" s="28" t="str">
        <f>IF(OR(A510=aux!$B$6,A510=aux!$B$7,A510=aux!$B$8),(2*PI()/B510)*N510,"")</f>
        <v/>
      </c>
      <c r="L510" s="28" t="str">
        <f>IF(OR(A510=aux!$B$2,A510=aux!$B$3,A510=aux!$B$4),981*(B510/(2*PI()))^2*F510,"")</f>
        <v/>
      </c>
      <c r="M510" s="28" t="str">
        <f>IF(A510=aux!$B$5,B510/(2*PI())*J510,"")</f>
        <v/>
      </c>
      <c r="N510" s="28" t="str">
        <f>IF(A510=aux!$B$6,100*$F$5*$C$5,IF(A510=aux!$B$7,100*$C$5*($F$5-($F$5-1)*(B510-$J$6)/($J$7-$J$6)),IF(A510=aux!$B$8,100*$C$5,"")))</f>
        <v/>
      </c>
      <c r="O510" s="26" t="str">
        <f t="shared" si="37"/>
        <v/>
      </c>
      <c r="P510" s="26" t="str">
        <f t="shared" si="38"/>
        <v/>
      </c>
      <c r="Q510" s="26" t="str">
        <f t="shared" si="39"/>
        <v/>
      </c>
    </row>
    <row r="511" spans="1:17" x14ac:dyDescent="0.25">
      <c r="A511" s="1" t="str">
        <f>IF(B511="","",IF(B511&lt;$J$2,aux!$B$2,IF(B511&lt;$J$3,aux!$B$3,IF(B511&lt;$J$4,aux!$B$4,IF(B511&lt;$J$5,aux!$B$5,IF(B511&lt;$J$6,aux!$B$6,IF(B511&lt;$J$7,aux!$B$7,aux!$B$8)))))))</f>
        <v/>
      </c>
      <c r="D511" s="2" t="str">
        <f t="shared" si="35"/>
        <v/>
      </c>
      <c r="E511" s="2" t="str">
        <f t="shared" si="36"/>
        <v/>
      </c>
      <c r="F511" s="28" t="str">
        <f>IF(A511=aux!$B$2,$C$3/9.81,IF(A511=aux!$B$3,$C$3*(1+($F$3-1)*(B511-$J$2)/($J$3-$J$2))/9.81,IF(A511=aux!$B$4,$F$3*$C$3/9.81,"")))</f>
        <v/>
      </c>
      <c r="G511" s="28" t="str">
        <f>IF(A511=aux!$B$5,2*PI()/(981*B511)*J511,"")</f>
        <v/>
      </c>
      <c r="H511" s="28" t="str">
        <f>IF(OR(A511=aux!$B$6,A511=aux!$B$7,A511=aux!$B$8),(2*PI()/B511)^2/981*N511,"")</f>
        <v/>
      </c>
      <c r="I511" s="28" t="str">
        <f>IF(OR(A511=aux!$B$2,A511=aux!$B$3,A511=aux!$B$4),981*B511/(2*PI())*F511,"")</f>
        <v/>
      </c>
      <c r="J511" s="28" t="str">
        <f>IF(A511=aux!$B$5,100*$F$4*$C$4,"")</f>
        <v/>
      </c>
      <c r="K511" s="28" t="str">
        <f>IF(OR(A511=aux!$B$6,A511=aux!$B$7,A511=aux!$B$8),(2*PI()/B511)*N511,"")</f>
        <v/>
      </c>
      <c r="L511" s="28" t="str">
        <f>IF(OR(A511=aux!$B$2,A511=aux!$B$3,A511=aux!$B$4),981*(B511/(2*PI()))^2*F511,"")</f>
        <v/>
      </c>
      <c r="M511" s="28" t="str">
        <f>IF(A511=aux!$B$5,B511/(2*PI())*J511,"")</f>
        <v/>
      </c>
      <c r="N511" s="28" t="str">
        <f>IF(A511=aux!$B$6,100*$F$5*$C$5,IF(A511=aux!$B$7,100*$C$5*($F$5-($F$5-1)*(B511-$J$6)/($J$7-$J$6)),IF(A511=aux!$B$8,100*$C$5,"")))</f>
        <v/>
      </c>
      <c r="O511" s="26" t="str">
        <f t="shared" si="37"/>
        <v/>
      </c>
      <c r="P511" s="26" t="str">
        <f t="shared" si="38"/>
        <v/>
      </c>
      <c r="Q511" s="26" t="str">
        <f t="shared" si="39"/>
        <v/>
      </c>
    </row>
    <row r="512" spans="1:17" x14ac:dyDescent="0.25">
      <c r="A512" s="1" t="str">
        <f>IF(B512="","",IF(B512&lt;$J$2,aux!$B$2,IF(B512&lt;$J$3,aux!$B$3,IF(B512&lt;$J$4,aux!$B$4,IF(B512&lt;$J$5,aux!$B$5,IF(B512&lt;$J$6,aux!$B$6,IF(B512&lt;$J$7,aux!$B$7,aux!$B$8)))))))</f>
        <v/>
      </c>
      <c r="D512" s="2" t="str">
        <f t="shared" si="35"/>
        <v/>
      </c>
      <c r="E512" s="2" t="str">
        <f t="shared" si="36"/>
        <v/>
      </c>
      <c r="F512" s="28" t="str">
        <f>IF(A512=aux!$B$2,$C$3/9.81,IF(A512=aux!$B$3,$C$3*(1+($F$3-1)*(B512-$J$2)/($J$3-$J$2))/9.81,IF(A512=aux!$B$4,$F$3*$C$3/9.81,"")))</f>
        <v/>
      </c>
      <c r="G512" s="28" t="str">
        <f>IF(A512=aux!$B$5,2*PI()/(981*B512)*J512,"")</f>
        <v/>
      </c>
      <c r="H512" s="28" t="str">
        <f>IF(OR(A512=aux!$B$6,A512=aux!$B$7,A512=aux!$B$8),(2*PI()/B512)^2/981*N512,"")</f>
        <v/>
      </c>
      <c r="I512" s="28" t="str">
        <f>IF(OR(A512=aux!$B$2,A512=aux!$B$3,A512=aux!$B$4),981*B512/(2*PI())*F512,"")</f>
        <v/>
      </c>
      <c r="J512" s="28" t="str">
        <f>IF(A512=aux!$B$5,100*$F$4*$C$4,"")</f>
        <v/>
      </c>
      <c r="K512" s="28" t="str">
        <f>IF(OR(A512=aux!$B$6,A512=aux!$B$7,A512=aux!$B$8),(2*PI()/B512)*N512,"")</f>
        <v/>
      </c>
      <c r="L512" s="28" t="str">
        <f>IF(OR(A512=aux!$B$2,A512=aux!$B$3,A512=aux!$B$4),981*(B512/(2*PI()))^2*F512,"")</f>
        <v/>
      </c>
      <c r="M512" s="28" t="str">
        <f>IF(A512=aux!$B$5,B512/(2*PI())*J512,"")</f>
        <v/>
      </c>
      <c r="N512" s="28" t="str">
        <f>IF(A512=aux!$B$6,100*$F$5*$C$5,IF(A512=aux!$B$7,100*$C$5*($F$5-($F$5-1)*(B512-$J$6)/($J$7-$J$6)),IF(A512=aux!$B$8,100*$C$5,"")))</f>
        <v/>
      </c>
      <c r="O512" s="26" t="str">
        <f t="shared" si="37"/>
        <v/>
      </c>
      <c r="P512" s="26" t="str">
        <f t="shared" si="38"/>
        <v/>
      </c>
      <c r="Q512" s="26" t="str">
        <f t="shared" si="39"/>
        <v/>
      </c>
    </row>
    <row r="513" spans="1:17" x14ac:dyDescent="0.25">
      <c r="A513" s="1" t="str">
        <f>IF(B513="","",IF(B513&lt;$J$2,aux!$B$2,IF(B513&lt;$J$3,aux!$B$3,IF(B513&lt;$J$4,aux!$B$4,IF(B513&lt;$J$5,aux!$B$5,IF(B513&lt;$J$6,aux!$B$6,IF(B513&lt;$J$7,aux!$B$7,aux!$B$8)))))))</f>
        <v/>
      </c>
      <c r="D513" s="2" t="str">
        <f t="shared" si="35"/>
        <v/>
      </c>
      <c r="E513" s="2" t="str">
        <f t="shared" si="36"/>
        <v/>
      </c>
      <c r="F513" s="28" t="str">
        <f>IF(A513=aux!$B$2,$C$3/9.81,IF(A513=aux!$B$3,$C$3*(1+($F$3-1)*(B513-$J$2)/($J$3-$J$2))/9.81,IF(A513=aux!$B$4,$F$3*$C$3/9.81,"")))</f>
        <v/>
      </c>
      <c r="G513" s="28" t="str">
        <f>IF(A513=aux!$B$5,2*PI()/(981*B513)*J513,"")</f>
        <v/>
      </c>
      <c r="H513" s="28" t="str">
        <f>IF(OR(A513=aux!$B$6,A513=aux!$B$7,A513=aux!$B$8),(2*PI()/B513)^2/981*N513,"")</f>
        <v/>
      </c>
      <c r="I513" s="28" t="str">
        <f>IF(OR(A513=aux!$B$2,A513=aux!$B$3,A513=aux!$B$4),981*B513/(2*PI())*F513,"")</f>
        <v/>
      </c>
      <c r="J513" s="28" t="str">
        <f>IF(A513=aux!$B$5,100*$F$4*$C$4,"")</f>
        <v/>
      </c>
      <c r="K513" s="28" t="str">
        <f>IF(OR(A513=aux!$B$6,A513=aux!$B$7,A513=aux!$B$8),(2*PI()/B513)*N513,"")</f>
        <v/>
      </c>
      <c r="L513" s="28" t="str">
        <f>IF(OR(A513=aux!$B$2,A513=aux!$B$3,A513=aux!$B$4),981*(B513/(2*PI()))^2*F513,"")</f>
        <v/>
      </c>
      <c r="M513" s="28" t="str">
        <f>IF(A513=aux!$B$5,B513/(2*PI())*J513,"")</f>
        <v/>
      </c>
      <c r="N513" s="28" t="str">
        <f>IF(A513=aux!$B$6,100*$F$5*$C$5,IF(A513=aux!$B$7,100*$C$5*($F$5-($F$5-1)*(B513-$J$6)/($J$7-$J$6)),IF(A513=aux!$B$8,100*$C$5,"")))</f>
        <v/>
      </c>
      <c r="O513" s="26" t="str">
        <f t="shared" si="37"/>
        <v/>
      </c>
      <c r="P513" s="26" t="str">
        <f t="shared" si="38"/>
        <v/>
      </c>
      <c r="Q513" s="26" t="str">
        <f t="shared" si="39"/>
        <v/>
      </c>
    </row>
    <row r="514" spans="1:17" x14ac:dyDescent="0.25">
      <c r="A514" s="1" t="str">
        <f>IF(B514="","",IF(B514&lt;$J$2,aux!$B$2,IF(B514&lt;$J$3,aux!$B$3,IF(B514&lt;$J$4,aux!$B$4,IF(B514&lt;$J$5,aux!$B$5,IF(B514&lt;$J$6,aux!$B$6,IF(B514&lt;$J$7,aux!$B$7,aux!$B$8)))))))</f>
        <v/>
      </c>
      <c r="D514" s="2" t="str">
        <f t="shared" si="35"/>
        <v/>
      </c>
      <c r="E514" s="2" t="str">
        <f t="shared" si="36"/>
        <v/>
      </c>
      <c r="F514" s="28" t="str">
        <f>IF(A514=aux!$B$2,$C$3/9.81,IF(A514=aux!$B$3,$C$3*(1+($F$3-1)*(B514-$J$2)/($J$3-$J$2))/9.81,IF(A514=aux!$B$4,$F$3*$C$3/9.81,"")))</f>
        <v/>
      </c>
      <c r="G514" s="28" t="str">
        <f>IF(A514=aux!$B$5,2*PI()/(981*B514)*J514,"")</f>
        <v/>
      </c>
      <c r="H514" s="28" t="str">
        <f>IF(OR(A514=aux!$B$6,A514=aux!$B$7,A514=aux!$B$8),(2*PI()/B514)^2/981*N514,"")</f>
        <v/>
      </c>
      <c r="I514" s="28" t="str">
        <f>IF(OR(A514=aux!$B$2,A514=aux!$B$3,A514=aux!$B$4),981*B514/(2*PI())*F514,"")</f>
        <v/>
      </c>
      <c r="J514" s="28" t="str">
        <f>IF(A514=aux!$B$5,100*$F$4*$C$4,"")</f>
        <v/>
      </c>
      <c r="K514" s="28" t="str">
        <f>IF(OR(A514=aux!$B$6,A514=aux!$B$7,A514=aux!$B$8),(2*PI()/B514)*N514,"")</f>
        <v/>
      </c>
      <c r="L514" s="28" t="str">
        <f>IF(OR(A514=aux!$B$2,A514=aux!$B$3,A514=aux!$B$4),981*(B514/(2*PI()))^2*F514,"")</f>
        <v/>
      </c>
      <c r="M514" s="28" t="str">
        <f>IF(A514=aux!$B$5,B514/(2*PI())*J514,"")</f>
        <v/>
      </c>
      <c r="N514" s="28" t="str">
        <f>IF(A514=aux!$B$6,100*$F$5*$C$5,IF(A514=aux!$B$7,100*$C$5*($F$5-($F$5-1)*(B514-$J$6)/($J$7-$J$6)),IF(A514=aux!$B$8,100*$C$5,"")))</f>
        <v/>
      </c>
      <c r="O514" s="26" t="str">
        <f t="shared" si="37"/>
        <v/>
      </c>
      <c r="P514" s="26" t="str">
        <f t="shared" si="38"/>
        <v/>
      </c>
      <c r="Q514" s="26" t="str">
        <f t="shared" si="39"/>
        <v/>
      </c>
    </row>
    <row r="515" spans="1:17" x14ac:dyDescent="0.25">
      <c r="A515" s="1" t="str">
        <f>IF(B515="","",IF(B515&lt;$J$2,aux!$B$2,IF(B515&lt;$J$3,aux!$B$3,IF(B515&lt;$J$4,aux!$B$4,IF(B515&lt;$J$5,aux!$B$5,IF(B515&lt;$J$6,aux!$B$6,IF(B515&lt;$J$7,aux!$B$7,aux!$B$8)))))))</f>
        <v/>
      </c>
      <c r="D515" s="2" t="str">
        <f t="shared" si="35"/>
        <v/>
      </c>
      <c r="E515" s="2" t="str">
        <f t="shared" si="36"/>
        <v/>
      </c>
      <c r="F515" s="28" t="str">
        <f>IF(A515=aux!$B$2,$C$3/9.81,IF(A515=aux!$B$3,$C$3*(1+($F$3-1)*(B515-$J$2)/($J$3-$J$2))/9.81,IF(A515=aux!$B$4,$F$3*$C$3/9.81,"")))</f>
        <v/>
      </c>
      <c r="G515" s="28" t="str">
        <f>IF(A515=aux!$B$5,2*PI()/(981*B515)*J515,"")</f>
        <v/>
      </c>
      <c r="H515" s="28" t="str">
        <f>IF(OR(A515=aux!$B$6,A515=aux!$B$7,A515=aux!$B$8),(2*PI()/B515)^2/981*N515,"")</f>
        <v/>
      </c>
      <c r="I515" s="28" t="str">
        <f>IF(OR(A515=aux!$B$2,A515=aux!$B$3,A515=aux!$B$4),981*B515/(2*PI())*F515,"")</f>
        <v/>
      </c>
      <c r="J515" s="28" t="str">
        <f>IF(A515=aux!$B$5,100*$F$4*$C$4,"")</f>
        <v/>
      </c>
      <c r="K515" s="28" t="str">
        <f>IF(OR(A515=aux!$B$6,A515=aux!$B$7,A515=aux!$B$8),(2*PI()/B515)*N515,"")</f>
        <v/>
      </c>
      <c r="L515" s="28" t="str">
        <f>IF(OR(A515=aux!$B$2,A515=aux!$B$3,A515=aux!$B$4),981*(B515/(2*PI()))^2*F515,"")</f>
        <v/>
      </c>
      <c r="M515" s="28" t="str">
        <f>IF(A515=aux!$B$5,B515/(2*PI())*J515,"")</f>
        <v/>
      </c>
      <c r="N515" s="28" t="str">
        <f>IF(A515=aux!$B$6,100*$F$5*$C$5,IF(A515=aux!$B$7,100*$C$5*($F$5-($F$5-1)*(B515-$J$6)/($J$7-$J$6)),IF(A515=aux!$B$8,100*$C$5,"")))</f>
        <v/>
      </c>
      <c r="O515" s="26" t="str">
        <f t="shared" si="37"/>
        <v/>
      </c>
      <c r="P515" s="26" t="str">
        <f t="shared" si="38"/>
        <v/>
      </c>
      <c r="Q515" s="26" t="str">
        <f t="shared" si="39"/>
        <v/>
      </c>
    </row>
    <row r="516" spans="1:17" x14ac:dyDescent="0.25">
      <c r="A516" s="1" t="str">
        <f>IF(B516="","",IF(B516&lt;$J$2,aux!$B$2,IF(B516&lt;$J$3,aux!$B$3,IF(B516&lt;$J$4,aux!$B$4,IF(B516&lt;$J$5,aux!$B$5,IF(B516&lt;$J$6,aux!$B$6,IF(B516&lt;$J$7,aux!$B$7,aux!$B$8)))))))</f>
        <v/>
      </c>
      <c r="D516" s="2" t="str">
        <f t="shared" si="35"/>
        <v/>
      </c>
      <c r="E516" s="2" t="str">
        <f t="shared" si="36"/>
        <v/>
      </c>
      <c r="F516" s="28" t="str">
        <f>IF(A516=aux!$B$2,$C$3/9.81,IF(A516=aux!$B$3,$C$3*(1+($F$3-1)*(B516-$J$2)/($J$3-$J$2))/9.81,IF(A516=aux!$B$4,$F$3*$C$3/9.81,"")))</f>
        <v/>
      </c>
      <c r="G516" s="28" t="str">
        <f>IF(A516=aux!$B$5,2*PI()/(981*B516)*J516,"")</f>
        <v/>
      </c>
      <c r="H516" s="28" t="str">
        <f>IF(OR(A516=aux!$B$6,A516=aux!$B$7,A516=aux!$B$8),(2*PI()/B516)^2/981*N516,"")</f>
        <v/>
      </c>
      <c r="I516" s="28" t="str">
        <f>IF(OR(A516=aux!$B$2,A516=aux!$B$3,A516=aux!$B$4),981*B516/(2*PI())*F516,"")</f>
        <v/>
      </c>
      <c r="J516" s="28" t="str">
        <f>IF(A516=aux!$B$5,100*$F$4*$C$4,"")</f>
        <v/>
      </c>
      <c r="K516" s="28" t="str">
        <f>IF(OR(A516=aux!$B$6,A516=aux!$B$7,A516=aux!$B$8),(2*PI()/B516)*N516,"")</f>
        <v/>
      </c>
      <c r="L516" s="28" t="str">
        <f>IF(OR(A516=aux!$B$2,A516=aux!$B$3,A516=aux!$B$4),981*(B516/(2*PI()))^2*F516,"")</f>
        <v/>
      </c>
      <c r="M516" s="28" t="str">
        <f>IF(A516=aux!$B$5,B516/(2*PI())*J516,"")</f>
        <v/>
      </c>
      <c r="N516" s="28" t="str">
        <f>IF(A516=aux!$B$6,100*$F$5*$C$5,IF(A516=aux!$B$7,100*$C$5*($F$5-($F$5-1)*(B516-$J$6)/($J$7-$J$6)),IF(A516=aux!$B$8,100*$C$5,"")))</f>
        <v/>
      </c>
      <c r="O516" s="26" t="str">
        <f t="shared" si="37"/>
        <v/>
      </c>
      <c r="P516" s="26" t="str">
        <f t="shared" si="38"/>
        <v/>
      </c>
      <c r="Q516" s="26" t="str">
        <f t="shared" si="39"/>
        <v/>
      </c>
    </row>
    <row r="517" spans="1:17" x14ac:dyDescent="0.25">
      <c r="A517" s="1" t="str">
        <f>IF(B517="","",IF(B517&lt;$J$2,aux!$B$2,IF(B517&lt;$J$3,aux!$B$3,IF(B517&lt;$J$4,aux!$B$4,IF(B517&lt;$J$5,aux!$B$5,IF(B517&lt;$J$6,aux!$B$6,IF(B517&lt;$J$7,aux!$B$7,aux!$B$8)))))))</f>
        <v/>
      </c>
      <c r="D517" s="2" t="str">
        <f t="shared" si="35"/>
        <v/>
      </c>
      <c r="E517" s="2" t="str">
        <f t="shared" si="36"/>
        <v/>
      </c>
      <c r="F517" s="28" t="str">
        <f>IF(A517=aux!$B$2,$C$3/9.81,IF(A517=aux!$B$3,$C$3*(1+($F$3-1)*(B517-$J$2)/($J$3-$J$2))/9.81,IF(A517=aux!$B$4,$F$3*$C$3/9.81,"")))</f>
        <v/>
      </c>
      <c r="G517" s="28" t="str">
        <f>IF(A517=aux!$B$5,2*PI()/(981*B517)*J517,"")</f>
        <v/>
      </c>
      <c r="H517" s="28" t="str">
        <f>IF(OR(A517=aux!$B$6,A517=aux!$B$7,A517=aux!$B$8),(2*PI()/B517)^2/981*N517,"")</f>
        <v/>
      </c>
      <c r="I517" s="28" t="str">
        <f>IF(OR(A517=aux!$B$2,A517=aux!$B$3,A517=aux!$B$4),981*B517/(2*PI())*F517,"")</f>
        <v/>
      </c>
      <c r="J517" s="28" t="str">
        <f>IF(A517=aux!$B$5,100*$F$4*$C$4,"")</f>
        <v/>
      </c>
      <c r="K517" s="28" t="str">
        <f>IF(OR(A517=aux!$B$6,A517=aux!$B$7,A517=aux!$B$8),(2*PI()/B517)*N517,"")</f>
        <v/>
      </c>
      <c r="L517" s="28" t="str">
        <f>IF(OR(A517=aux!$B$2,A517=aux!$B$3,A517=aux!$B$4),981*(B517/(2*PI()))^2*F517,"")</f>
        <v/>
      </c>
      <c r="M517" s="28" t="str">
        <f>IF(A517=aux!$B$5,B517/(2*PI())*J517,"")</f>
        <v/>
      </c>
      <c r="N517" s="28" t="str">
        <f>IF(A517=aux!$B$6,100*$F$5*$C$5,IF(A517=aux!$B$7,100*$C$5*($F$5-($F$5-1)*(B517-$J$6)/($J$7-$J$6)),IF(A517=aux!$B$8,100*$C$5,"")))</f>
        <v/>
      </c>
      <c r="O517" s="26" t="str">
        <f t="shared" si="37"/>
        <v/>
      </c>
      <c r="P517" s="26" t="str">
        <f t="shared" si="38"/>
        <v/>
      </c>
      <c r="Q517" s="26" t="str">
        <f t="shared" si="39"/>
        <v/>
      </c>
    </row>
    <row r="518" spans="1:17" x14ac:dyDescent="0.25">
      <c r="A518" s="1" t="str">
        <f>IF(B518="","",IF(B518&lt;$J$2,aux!$B$2,IF(B518&lt;$J$3,aux!$B$3,IF(B518&lt;$J$4,aux!$B$4,IF(B518&lt;$J$5,aux!$B$5,IF(B518&lt;$J$6,aux!$B$6,IF(B518&lt;$J$7,aux!$B$7,aux!$B$8)))))))</f>
        <v/>
      </c>
      <c r="D518" s="2" t="str">
        <f t="shared" si="35"/>
        <v/>
      </c>
      <c r="E518" s="2" t="str">
        <f t="shared" si="36"/>
        <v/>
      </c>
      <c r="F518" s="28" t="str">
        <f>IF(A518=aux!$B$2,$C$3/9.81,IF(A518=aux!$B$3,$C$3*(1+($F$3-1)*(B518-$J$2)/($J$3-$J$2))/9.81,IF(A518=aux!$B$4,$F$3*$C$3/9.81,"")))</f>
        <v/>
      </c>
      <c r="G518" s="28" t="str">
        <f>IF(A518=aux!$B$5,2*PI()/(981*B518)*J518,"")</f>
        <v/>
      </c>
      <c r="H518" s="28" t="str">
        <f>IF(OR(A518=aux!$B$6,A518=aux!$B$7,A518=aux!$B$8),(2*PI()/B518)^2/981*N518,"")</f>
        <v/>
      </c>
      <c r="I518" s="28" t="str">
        <f>IF(OR(A518=aux!$B$2,A518=aux!$B$3,A518=aux!$B$4),981*B518/(2*PI())*F518,"")</f>
        <v/>
      </c>
      <c r="J518" s="28" t="str">
        <f>IF(A518=aux!$B$5,100*$F$4*$C$4,"")</f>
        <v/>
      </c>
      <c r="K518" s="28" t="str">
        <f>IF(OR(A518=aux!$B$6,A518=aux!$B$7,A518=aux!$B$8),(2*PI()/B518)*N518,"")</f>
        <v/>
      </c>
      <c r="L518" s="28" t="str">
        <f>IF(OR(A518=aux!$B$2,A518=aux!$B$3,A518=aux!$B$4),981*(B518/(2*PI()))^2*F518,"")</f>
        <v/>
      </c>
      <c r="M518" s="28" t="str">
        <f>IF(A518=aux!$B$5,B518/(2*PI())*J518,"")</f>
        <v/>
      </c>
      <c r="N518" s="28" t="str">
        <f>IF(A518=aux!$B$6,100*$F$5*$C$5,IF(A518=aux!$B$7,100*$C$5*($F$5-($F$5-1)*(B518-$J$6)/($J$7-$J$6)),IF(A518=aux!$B$8,100*$C$5,"")))</f>
        <v/>
      </c>
      <c r="O518" s="26" t="str">
        <f t="shared" si="37"/>
        <v/>
      </c>
      <c r="P518" s="26" t="str">
        <f t="shared" si="38"/>
        <v/>
      </c>
      <c r="Q518" s="26" t="str">
        <f t="shared" si="39"/>
        <v/>
      </c>
    </row>
    <row r="519" spans="1:17" x14ac:dyDescent="0.25">
      <c r="A519" s="1" t="str">
        <f>IF(B519="","",IF(B519&lt;$J$2,aux!$B$2,IF(B519&lt;$J$3,aux!$B$3,IF(B519&lt;$J$4,aux!$B$4,IF(B519&lt;$J$5,aux!$B$5,IF(B519&lt;$J$6,aux!$B$6,IF(B519&lt;$J$7,aux!$B$7,aux!$B$8)))))))</f>
        <v/>
      </c>
      <c r="D519" s="2" t="str">
        <f t="shared" si="35"/>
        <v/>
      </c>
      <c r="E519" s="2" t="str">
        <f t="shared" si="36"/>
        <v/>
      </c>
      <c r="F519" s="28" t="str">
        <f>IF(A519=aux!$B$2,$C$3/9.81,IF(A519=aux!$B$3,$C$3*(1+($F$3-1)*(B519-$J$2)/($J$3-$J$2))/9.81,IF(A519=aux!$B$4,$F$3*$C$3/9.81,"")))</f>
        <v/>
      </c>
      <c r="G519" s="28" t="str">
        <f>IF(A519=aux!$B$5,2*PI()/(981*B519)*J519,"")</f>
        <v/>
      </c>
      <c r="H519" s="28" t="str">
        <f>IF(OR(A519=aux!$B$6,A519=aux!$B$7,A519=aux!$B$8),(2*PI()/B519)^2/981*N519,"")</f>
        <v/>
      </c>
      <c r="I519" s="28" t="str">
        <f>IF(OR(A519=aux!$B$2,A519=aux!$B$3,A519=aux!$B$4),981*B519/(2*PI())*F519,"")</f>
        <v/>
      </c>
      <c r="J519" s="28" t="str">
        <f>IF(A519=aux!$B$5,100*$F$4*$C$4,"")</f>
        <v/>
      </c>
      <c r="K519" s="28" t="str">
        <f>IF(OR(A519=aux!$B$6,A519=aux!$B$7,A519=aux!$B$8),(2*PI()/B519)*N519,"")</f>
        <v/>
      </c>
      <c r="L519" s="28" t="str">
        <f>IF(OR(A519=aux!$B$2,A519=aux!$B$3,A519=aux!$B$4),981*(B519/(2*PI()))^2*F519,"")</f>
        <v/>
      </c>
      <c r="M519" s="28" t="str">
        <f>IF(A519=aux!$B$5,B519/(2*PI())*J519,"")</f>
        <v/>
      </c>
      <c r="N519" s="28" t="str">
        <f>IF(A519=aux!$B$6,100*$F$5*$C$5,IF(A519=aux!$B$7,100*$C$5*($F$5-($F$5-1)*(B519-$J$6)/($J$7-$J$6)),IF(A519=aux!$B$8,100*$C$5,"")))</f>
        <v/>
      </c>
      <c r="O519" s="26" t="str">
        <f t="shared" si="37"/>
        <v/>
      </c>
      <c r="P519" s="26" t="str">
        <f t="shared" si="38"/>
        <v/>
      </c>
      <c r="Q519" s="26" t="str">
        <f t="shared" si="39"/>
        <v/>
      </c>
    </row>
    <row r="520" spans="1:17" x14ac:dyDescent="0.25">
      <c r="A520" s="1" t="str">
        <f>IF(B520="","",IF(B520&lt;$J$2,aux!$B$2,IF(B520&lt;$J$3,aux!$B$3,IF(B520&lt;$J$4,aux!$B$4,IF(B520&lt;$J$5,aux!$B$5,IF(B520&lt;$J$6,aux!$B$6,IF(B520&lt;$J$7,aux!$B$7,aux!$B$8)))))))</f>
        <v/>
      </c>
      <c r="D520" s="2" t="str">
        <f t="shared" si="35"/>
        <v/>
      </c>
      <c r="E520" s="2" t="str">
        <f t="shared" si="36"/>
        <v/>
      </c>
      <c r="F520" s="28" t="str">
        <f>IF(A520=aux!$B$2,$C$3/9.81,IF(A520=aux!$B$3,$C$3*(1+($F$3-1)*(B520-$J$2)/($J$3-$J$2))/9.81,IF(A520=aux!$B$4,$F$3*$C$3/9.81,"")))</f>
        <v/>
      </c>
      <c r="G520" s="28" t="str">
        <f>IF(A520=aux!$B$5,2*PI()/(981*B520)*J520,"")</f>
        <v/>
      </c>
      <c r="H520" s="28" t="str">
        <f>IF(OR(A520=aux!$B$6,A520=aux!$B$7,A520=aux!$B$8),(2*PI()/B520)^2/981*N520,"")</f>
        <v/>
      </c>
      <c r="I520" s="28" t="str">
        <f>IF(OR(A520=aux!$B$2,A520=aux!$B$3,A520=aux!$B$4),981*B520/(2*PI())*F520,"")</f>
        <v/>
      </c>
      <c r="J520" s="28" t="str">
        <f>IF(A520=aux!$B$5,100*$F$4*$C$4,"")</f>
        <v/>
      </c>
      <c r="K520" s="28" t="str">
        <f>IF(OR(A520=aux!$B$6,A520=aux!$B$7,A520=aux!$B$8),(2*PI()/B520)*N520,"")</f>
        <v/>
      </c>
      <c r="L520" s="28" t="str">
        <f>IF(OR(A520=aux!$B$2,A520=aux!$B$3,A520=aux!$B$4),981*(B520/(2*PI()))^2*F520,"")</f>
        <v/>
      </c>
      <c r="M520" s="28" t="str">
        <f>IF(A520=aux!$B$5,B520/(2*PI())*J520,"")</f>
        <v/>
      </c>
      <c r="N520" s="28" t="str">
        <f>IF(A520=aux!$B$6,100*$F$5*$C$5,IF(A520=aux!$B$7,100*$C$5*($F$5-($F$5-1)*(B520-$J$6)/($J$7-$J$6)),IF(A520=aux!$B$8,100*$C$5,"")))</f>
        <v/>
      </c>
      <c r="O520" s="26" t="str">
        <f t="shared" si="37"/>
        <v/>
      </c>
      <c r="P520" s="26" t="str">
        <f t="shared" si="38"/>
        <v/>
      </c>
      <c r="Q520" s="26" t="str">
        <f t="shared" si="39"/>
        <v/>
      </c>
    </row>
    <row r="521" spans="1:17" x14ac:dyDescent="0.25">
      <c r="A521" s="1" t="str">
        <f>IF(B521="","",IF(B521&lt;$J$2,aux!$B$2,IF(B521&lt;$J$3,aux!$B$3,IF(B521&lt;$J$4,aux!$B$4,IF(B521&lt;$J$5,aux!$B$5,IF(B521&lt;$J$6,aux!$B$6,IF(B521&lt;$J$7,aux!$B$7,aux!$B$8)))))))</f>
        <v/>
      </c>
      <c r="D521" s="2" t="str">
        <f t="shared" si="35"/>
        <v/>
      </c>
      <c r="E521" s="2" t="str">
        <f t="shared" si="36"/>
        <v/>
      </c>
      <c r="F521" s="28" t="str">
        <f>IF(A521=aux!$B$2,$C$3/9.81,IF(A521=aux!$B$3,$C$3*(1+($F$3-1)*(B521-$J$2)/($J$3-$J$2))/9.81,IF(A521=aux!$B$4,$F$3*$C$3/9.81,"")))</f>
        <v/>
      </c>
      <c r="G521" s="28" t="str">
        <f>IF(A521=aux!$B$5,2*PI()/(981*B521)*J521,"")</f>
        <v/>
      </c>
      <c r="H521" s="28" t="str">
        <f>IF(OR(A521=aux!$B$6,A521=aux!$B$7,A521=aux!$B$8),(2*PI()/B521)^2/981*N521,"")</f>
        <v/>
      </c>
      <c r="I521" s="28" t="str">
        <f>IF(OR(A521=aux!$B$2,A521=aux!$B$3,A521=aux!$B$4),981*B521/(2*PI())*F521,"")</f>
        <v/>
      </c>
      <c r="J521" s="28" t="str">
        <f>IF(A521=aux!$B$5,100*$F$4*$C$4,"")</f>
        <v/>
      </c>
      <c r="K521" s="28" t="str">
        <f>IF(OR(A521=aux!$B$6,A521=aux!$B$7,A521=aux!$B$8),(2*PI()/B521)*N521,"")</f>
        <v/>
      </c>
      <c r="L521" s="28" t="str">
        <f>IF(OR(A521=aux!$B$2,A521=aux!$B$3,A521=aux!$B$4),981*(B521/(2*PI()))^2*F521,"")</f>
        <v/>
      </c>
      <c r="M521" s="28" t="str">
        <f>IF(A521=aux!$B$5,B521/(2*PI())*J521,"")</f>
        <v/>
      </c>
      <c r="N521" s="28" t="str">
        <f>IF(A521=aux!$B$6,100*$F$5*$C$5,IF(A521=aux!$B$7,100*$C$5*($F$5-($F$5-1)*(B521-$J$6)/($J$7-$J$6)),IF(A521=aux!$B$8,100*$C$5,"")))</f>
        <v/>
      </c>
      <c r="O521" s="26" t="str">
        <f t="shared" si="37"/>
        <v/>
      </c>
      <c r="P521" s="26" t="str">
        <f t="shared" si="38"/>
        <v/>
      </c>
      <c r="Q521" s="26" t="str">
        <f t="shared" si="39"/>
        <v/>
      </c>
    </row>
    <row r="522" spans="1:17" x14ac:dyDescent="0.25">
      <c r="A522" s="1" t="str">
        <f>IF(B522="","",IF(B522&lt;$J$2,aux!$B$2,IF(B522&lt;$J$3,aux!$B$3,IF(B522&lt;$J$4,aux!$B$4,IF(B522&lt;$J$5,aux!$B$5,IF(B522&lt;$J$6,aux!$B$6,IF(B522&lt;$J$7,aux!$B$7,aux!$B$8)))))))</f>
        <v/>
      </c>
      <c r="D522" s="2" t="str">
        <f t="shared" si="35"/>
        <v/>
      </c>
      <c r="E522" s="2" t="str">
        <f t="shared" si="36"/>
        <v/>
      </c>
      <c r="F522" s="28" t="str">
        <f>IF(A522=aux!$B$2,$C$3/9.81,IF(A522=aux!$B$3,$C$3*(1+($F$3-1)*(B522-$J$2)/($J$3-$J$2))/9.81,IF(A522=aux!$B$4,$F$3*$C$3/9.81,"")))</f>
        <v/>
      </c>
      <c r="G522" s="28" t="str">
        <f>IF(A522=aux!$B$5,2*PI()/(981*B522)*J522,"")</f>
        <v/>
      </c>
      <c r="H522" s="28" t="str">
        <f>IF(OR(A522=aux!$B$6,A522=aux!$B$7,A522=aux!$B$8),(2*PI()/B522)^2/981*N522,"")</f>
        <v/>
      </c>
      <c r="I522" s="28" t="str">
        <f>IF(OR(A522=aux!$B$2,A522=aux!$B$3,A522=aux!$B$4),981*B522/(2*PI())*F522,"")</f>
        <v/>
      </c>
      <c r="J522" s="28" t="str">
        <f>IF(A522=aux!$B$5,100*$F$4*$C$4,"")</f>
        <v/>
      </c>
      <c r="K522" s="28" t="str">
        <f>IF(OR(A522=aux!$B$6,A522=aux!$B$7,A522=aux!$B$8),(2*PI()/B522)*N522,"")</f>
        <v/>
      </c>
      <c r="L522" s="28" t="str">
        <f>IF(OR(A522=aux!$B$2,A522=aux!$B$3,A522=aux!$B$4),981*(B522/(2*PI()))^2*F522,"")</f>
        <v/>
      </c>
      <c r="M522" s="28" t="str">
        <f>IF(A522=aux!$B$5,B522/(2*PI())*J522,"")</f>
        <v/>
      </c>
      <c r="N522" s="28" t="str">
        <f>IF(A522=aux!$B$6,100*$F$5*$C$5,IF(A522=aux!$B$7,100*$C$5*($F$5-($F$5-1)*(B522-$J$6)/($J$7-$J$6)),IF(A522=aux!$B$8,100*$C$5,"")))</f>
        <v/>
      </c>
      <c r="O522" s="26" t="str">
        <f t="shared" si="37"/>
        <v/>
      </c>
      <c r="P522" s="26" t="str">
        <f t="shared" si="38"/>
        <v/>
      </c>
      <c r="Q522" s="26" t="str">
        <f t="shared" si="39"/>
        <v/>
      </c>
    </row>
    <row r="523" spans="1:17" x14ac:dyDescent="0.25">
      <c r="A523" s="1" t="str">
        <f>IF(B523="","",IF(B523&lt;$J$2,aux!$B$2,IF(B523&lt;$J$3,aux!$B$3,IF(B523&lt;$J$4,aux!$B$4,IF(B523&lt;$J$5,aux!$B$5,IF(B523&lt;$J$6,aux!$B$6,IF(B523&lt;$J$7,aux!$B$7,aux!$B$8)))))))</f>
        <v/>
      </c>
      <c r="D523" s="2" t="str">
        <f t="shared" si="35"/>
        <v/>
      </c>
      <c r="E523" s="2" t="str">
        <f t="shared" si="36"/>
        <v/>
      </c>
      <c r="F523" s="28" t="str">
        <f>IF(A523=aux!$B$2,$C$3/9.81,IF(A523=aux!$B$3,$C$3*(1+($F$3-1)*(B523-$J$2)/($J$3-$J$2))/9.81,IF(A523=aux!$B$4,$F$3*$C$3/9.81,"")))</f>
        <v/>
      </c>
      <c r="G523" s="28" t="str">
        <f>IF(A523=aux!$B$5,2*PI()/(981*B523)*J523,"")</f>
        <v/>
      </c>
      <c r="H523" s="28" t="str">
        <f>IF(OR(A523=aux!$B$6,A523=aux!$B$7,A523=aux!$B$8),(2*PI()/B523)^2/981*N523,"")</f>
        <v/>
      </c>
      <c r="I523" s="28" t="str">
        <f>IF(OR(A523=aux!$B$2,A523=aux!$B$3,A523=aux!$B$4),981*B523/(2*PI())*F523,"")</f>
        <v/>
      </c>
      <c r="J523" s="28" t="str">
        <f>IF(A523=aux!$B$5,100*$F$4*$C$4,"")</f>
        <v/>
      </c>
      <c r="K523" s="28" t="str">
        <f>IF(OR(A523=aux!$B$6,A523=aux!$B$7,A523=aux!$B$8),(2*PI()/B523)*N523,"")</f>
        <v/>
      </c>
      <c r="L523" s="28" t="str">
        <f>IF(OR(A523=aux!$B$2,A523=aux!$B$3,A523=aux!$B$4),981*(B523/(2*PI()))^2*F523,"")</f>
        <v/>
      </c>
      <c r="M523" s="28" t="str">
        <f>IF(A523=aux!$B$5,B523/(2*PI())*J523,"")</f>
        <v/>
      </c>
      <c r="N523" s="28" t="str">
        <f>IF(A523=aux!$B$6,100*$F$5*$C$5,IF(A523=aux!$B$7,100*$C$5*($F$5-($F$5-1)*(B523-$J$6)/($J$7-$J$6)),IF(A523=aux!$B$8,100*$C$5,"")))</f>
        <v/>
      </c>
      <c r="O523" s="26" t="str">
        <f t="shared" si="37"/>
        <v/>
      </c>
      <c r="P523" s="26" t="str">
        <f t="shared" si="38"/>
        <v/>
      </c>
      <c r="Q523" s="26" t="str">
        <f t="shared" si="39"/>
        <v/>
      </c>
    </row>
    <row r="524" spans="1:17" x14ac:dyDescent="0.25">
      <c r="A524" s="1" t="str">
        <f>IF(B524="","",IF(B524&lt;$J$2,aux!$B$2,IF(B524&lt;$J$3,aux!$B$3,IF(B524&lt;$J$4,aux!$B$4,IF(B524&lt;$J$5,aux!$B$5,IF(B524&lt;$J$6,aux!$B$6,IF(B524&lt;$J$7,aux!$B$7,aux!$B$8)))))))</f>
        <v/>
      </c>
      <c r="D524" s="2" t="str">
        <f t="shared" si="35"/>
        <v/>
      </c>
      <c r="E524" s="2" t="str">
        <f t="shared" si="36"/>
        <v/>
      </c>
      <c r="F524" s="28" t="str">
        <f>IF(A524=aux!$B$2,$C$3/9.81,IF(A524=aux!$B$3,$C$3*(1+($F$3-1)*(B524-$J$2)/($J$3-$J$2))/9.81,IF(A524=aux!$B$4,$F$3*$C$3/9.81,"")))</f>
        <v/>
      </c>
      <c r="G524" s="28" t="str">
        <f>IF(A524=aux!$B$5,2*PI()/(981*B524)*J524,"")</f>
        <v/>
      </c>
      <c r="H524" s="28" t="str">
        <f>IF(OR(A524=aux!$B$6,A524=aux!$B$7,A524=aux!$B$8),(2*PI()/B524)^2/981*N524,"")</f>
        <v/>
      </c>
      <c r="I524" s="28" t="str">
        <f>IF(OR(A524=aux!$B$2,A524=aux!$B$3,A524=aux!$B$4),981*B524/(2*PI())*F524,"")</f>
        <v/>
      </c>
      <c r="J524" s="28" t="str">
        <f>IF(A524=aux!$B$5,100*$F$4*$C$4,"")</f>
        <v/>
      </c>
      <c r="K524" s="28" t="str">
        <f>IF(OR(A524=aux!$B$6,A524=aux!$B$7,A524=aux!$B$8),(2*PI()/B524)*N524,"")</f>
        <v/>
      </c>
      <c r="L524" s="28" t="str">
        <f>IF(OR(A524=aux!$B$2,A524=aux!$B$3,A524=aux!$B$4),981*(B524/(2*PI()))^2*F524,"")</f>
        <v/>
      </c>
      <c r="M524" s="28" t="str">
        <f>IF(A524=aux!$B$5,B524/(2*PI())*J524,"")</f>
        <v/>
      </c>
      <c r="N524" s="28" t="str">
        <f>IF(A524=aux!$B$6,100*$F$5*$C$5,IF(A524=aux!$B$7,100*$C$5*($F$5-($F$5-1)*(B524-$J$6)/($J$7-$J$6)),IF(A524=aux!$B$8,100*$C$5,"")))</f>
        <v/>
      </c>
      <c r="O524" s="26" t="str">
        <f t="shared" si="37"/>
        <v/>
      </c>
      <c r="P524" s="26" t="str">
        <f t="shared" si="38"/>
        <v/>
      </c>
      <c r="Q524" s="26" t="str">
        <f t="shared" si="39"/>
        <v/>
      </c>
    </row>
    <row r="525" spans="1:17" x14ac:dyDescent="0.25">
      <c r="A525" s="1" t="str">
        <f>IF(B525="","",IF(B525&lt;$J$2,aux!$B$2,IF(B525&lt;$J$3,aux!$B$3,IF(B525&lt;$J$4,aux!$B$4,IF(B525&lt;$J$5,aux!$B$5,IF(B525&lt;$J$6,aux!$B$6,IF(B525&lt;$J$7,aux!$B$7,aux!$B$8)))))))</f>
        <v/>
      </c>
      <c r="D525" s="2" t="str">
        <f t="shared" si="35"/>
        <v/>
      </c>
      <c r="E525" s="2" t="str">
        <f t="shared" si="36"/>
        <v/>
      </c>
      <c r="F525" s="28" t="str">
        <f>IF(A525=aux!$B$2,$C$3/9.81,IF(A525=aux!$B$3,$C$3*(1+($F$3-1)*(B525-$J$2)/($J$3-$J$2))/9.81,IF(A525=aux!$B$4,$F$3*$C$3/9.81,"")))</f>
        <v/>
      </c>
      <c r="G525" s="28" t="str">
        <f>IF(A525=aux!$B$5,2*PI()/(981*B525)*J525,"")</f>
        <v/>
      </c>
      <c r="H525" s="28" t="str">
        <f>IF(OR(A525=aux!$B$6,A525=aux!$B$7,A525=aux!$B$8),(2*PI()/B525)^2/981*N525,"")</f>
        <v/>
      </c>
      <c r="I525" s="28" t="str">
        <f>IF(OR(A525=aux!$B$2,A525=aux!$B$3,A525=aux!$B$4),981*B525/(2*PI())*F525,"")</f>
        <v/>
      </c>
      <c r="J525" s="28" t="str">
        <f>IF(A525=aux!$B$5,100*$F$4*$C$4,"")</f>
        <v/>
      </c>
      <c r="K525" s="28" t="str">
        <f>IF(OR(A525=aux!$B$6,A525=aux!$B$7,A525=aux!$B$8),(2*PI()/B525)*N525,"")</f>
        <v/>
      </c>
      <c r="L525" s="28" t="str">
        <f>IF(OR(A525=aux!$B$2,A525=aux!$B$3,A525=aux!$B$4),981*(B525/(2*PI()))^2*F525,"")</f>
        <v/>
      </c>
      <c r="M525" s="28" t="str">
        <f>IF(A525=aux!$B$5,B525/(2*PI())*J525,"")</f>
        <v/>
      </c>
      <c r="N525" s="28" t="str">
        <f>IF(A525=aux!$B$6,100*$F$5*$C$5,IF(A525=aux!$B$7,100*$C$5*($F$5-($F$5-1)*(B525-$J$6)/($J$7-$J$6)),IF(A525=aux!$B$8,100*$C$5,"")))</f>
        <v/>
      </c>
      <c r="O525" s="26" t="str">
        <f t="shared" si="37"/>
        <v/>
      </c>
      <c r="P525" s="26" t="str">
        <f t="shared" si="38"/>
        <v/>
      </c>
      <c r="Q525" s="26" t="str">
        <f t="shared" si="39"/>
        <v/>
      </c>
    </row>
    <row r="526" spans="1:17" x14ac:dyDescent="0.25">
      <c r="A526" s="1" t="str">
        <f>IF(B526="","",IF(B526&lt;$J$2,aux!$B$2,IF(B526&lt;$J$3,aux!$B$3,IF(B526&lt;$J$4,aux!$B$4,IF(B526&lt;$J$5,aux!$B$5,IF(B526&lt;$J$6,aux!$B$6,IF(B526&lt;$J$7,aux!$B$7,aux!$B$8)))))))</f>
        <v/>
      </c>
      <c r="D526" s="2" t="str">
        <f t="shared" ref="D526:D589" si="40">IF(B526="","",981*B526/(2*PI())*C526)</f>
        <v/>
      </c>
      <c r="E526" s="2" t="str">
        <f t="shared" ref="E526:E589" si="41">IF(B526="","",981*(B526/(2*PI()))^2*C526)</f>
        <v/>
      </c>
      <c r="F526" s="28" t="str">
        <f>IF(A526=aux!$B$2,$C$3/9.81,IF(A526=aux!$B$3,$C$3*(1+($F$3-1)*(B526-$J$2)/($J$3-$J$2))/9.81,IF(A526=aux!$B$4,$F$3*$C$3/9.81,"")))</f>
        <v/>
      </c>
      <c r="G526" s="28" t="str">
        <f>IF(A526=aux!$B$5,2*PI()/(981*B526)*J526,"")</f>
        <v/>
      </c>
      <c r="H526" s="28" t="str">
        <f>IF(OR(A526=aux!$B$6,A526=aux!$B$7,A526=aux!$B$8),(2*PI()/B526)^2/981*N526,"")</f>
        <v/>
      </c>
      <c r="I526" s="28" t="str">
        <f>IF(OR(A526=aux!$B$2,A526=aux!$B$3,A526=aux!$B$4),981*B526/(2*PI())*F526,"")</f>
        <v/>
      </c>
      <c r="J526" s="28" t="str">
        <f>IF(A526=aux!$B$5,100*$F$4*$C$4,"")</f>
        <v/>
      </c>
      <c r="K526" s="28" t="str">
        <f>IF(OR(A526=aux!$B$6,A526=aux!$B$7,A526=aux!$B$8),(2*PI()/B526)*N526,"")</f>
        <v/>
      </c>
      <c r="L526" s="28" t="str">
        <f>IF(OR(A526=aux!$B$2,A526=aux!$B$3,A526=aux!$B$4),981*(B526/(2*PI()))^2*F526,"")</f>
        <v/>
      </c>
      <c r="M526" s="28" t="str">
        <f>IF(A526=aux!$B$5,B526/(2*PI())*J526,"")</f>
        <v/>
      </c>
      <c r="N526" s="28" t="str">
        <f>IF(A526=aux!$B$6,100*$F$5*$C$5,IF(A526=aux!$B$7,100*$C$5*($F$5-($F$5-1)*(B526-$J$6)/($J$7-$J$6)),IF(A526=aux!$B$8,100*$C$5,"")))</f>
        <v/>
      </c>
      <c r="O526" s="26" t="str">
        <f t="shared" ref="O526:O589" si="42">IF(B526="","",MAX(F526:H526))</f>
        <v/>
      </c>
      <c r="P526" s="26" t="str">
        <f t="shared" ref="P526:P589" si="43">IF(B526="","",MAX(I526:K526))</f>
        <v/>
      </c>
      <c r="Q526" s="26" t="str">
        <f t="shared" ref="Q526:Q589" si="44">IF(B526="","",MAX(L526:N526))</f>
        <v/>
      </c>
    </row>
    <row r="527" spans="1:17" x14ac:dyDescent="0.25">
      <c r="A527" s="1" t="str">
        <f>IF(B527="","",IF(B527&lt;$J$2,aux!$B$2,IF(B527&lt;$J$3,aux!$B$3,IF(B527&lt;$J$4,aux!$B$4,IF(B527&lt;$J$5,aux!$B$5,IF(B527&lt;$J$6,aux!$B$6,IF(B527&lt;$J$7,aux!$B$7,aux!$B$8)))))))</f>
        <v/>
      </c>
      <c r="D527" s="2" t="str">
        <f t="shared" si="40"/>
        <v/>
      </c>
      <c r="E527" s="2" t="str">
        <f t="shared" si="41"/>
        <v/>
      </c>
      <c r="F527" s="28" t="str">
        <f>IF(A527=aux!$B$2,$C$3/9.81,IF(A527=aux!$B$3,$C$3*(1+($F$3-1)*(B527-$J$2)/($J$3-$J$2))/9.81,IF(A527=aux!$B$4,$F$3*$C$3/9.81,"")))</f>
        <v/>
      </c>
      <c r="G527" s="28" t="str">
        <f>IF(A527=aux!$B$5,2*PI()/(981*B527)*J527,"")</f>
        <v/>
      </c>
      <c r="H527" s="28" t="str">
        <f>IF(OR(A527=aux!$B$6,A527=aux!$B$7,A527=aux!$B$8),(2*PI()/B527)^2/981*N527,"")</f>
        <v/>
      </c>
      <c r="I527" s="28" t="str">
        <f>IF(OR(A527=aux!$B$2,A527=aux!$B$3,A527=aux!$B$4),981*B527/(2*PI())*F527,"")</f>
        <v/>
      </c>
      <c r="J527" s="28" t="str">
        <f>IF(A527=aux!$B$5,100*$F$4*$C$4,"")</f>
        <v/>
      </c>
      <c r="K527" s="28" t="str">
        <f>IF(OR(A527=aux!$B$6,A527=aux!$B$7,A527=aux!$B$8),(2*PI()/B527)*N527,"")</f>
        <v/>
      </c>
      <c r="L527" s="28" t="str">
        <f>IF(OR(A527=aux!$B$2,A527=aux!$B$3,A527=aux!$B$4),981*(B527/(2*PI()))^2*F527,"")</f>
        <v/>
      </c>
      <c r="M527" s="28" t="str">
        <f>IF(A527=aux!$B$5,B527/(2*PI())*J527,"")</f>
        <v/>
      </c>
      <c r="N527" s="28" t="str">
        <f>IF(A527=aux!$B$6,100*$F$5*$C$5,IF(A527=aux!$B$7,100*$C$5*($F$5-($F$5-1)*(B527-$J$6)/($J$7-$J$6)),IF(A527=aux!$B$8,100*$C$5,"")))</f>
        <v/>
      </c>
      <c r="O527" s="26" t="str">
        <f t="shared" si="42"/>
        <v/>
      </c>
      <c r="P527" s="26" t="str">
        <f t="shared" si="43"/>
        <v/>
      </c>
      <c r="Q527" s="26" t="str">
        <f t="shared" si="44"/>
        <v/>
      </c>
    </row>
    <row r="528" spans="1:17" x14ac:dyDescent="0.25">
      <c r="A528" s="1" t="str">
        <f>IF(B528="","",IF(B528&lt;$J$2,aux!$B$2,IF(B528&lt;$J$3,aux!$B$3,IF(B528&lt;$J$4,aux!$B$4,IF(B528&lt;$J$5,aux!$B$5,IF(B528&lt;$J$6,aux!$B$6,IF(B528&lt;$J$7,aux!$B$7,aux!$B$8)))))))</f>
        <v/>
      </c>
      <c r="D528" s="2" t="str">
        <f t="shared" si="40"/>
        <v/>
      </c>
      <c r="E528" s="2" t="str">
        <f t="shared" si="41"/>
        <v/>
      </c>
      <c r="F528" s="28" t="str">
        <f>IF(A528=aux!$B$2,$C$3/9.81,IF(A528=aux!$B$3,$C$3*(1+($F$3-1)*(B528-$J$2)/($J$3-$J$2))/9.81,IF(A528=aux!$B$4,$F$3*$C$3/9.81,"")))</f>
        <v/>
      </c>
      <c r="G528" s="28" t="str">
        <f>IF(A528=aux!$B$5,2*PI()/(981*B528)*J528,"")</f>
        <v/>
      </c>
      <c r="H528" s="28" t="str">
        <f>IF(OR(A528=aux!$B$6,A528=aux!$B$7,A528=aux!$B$8),(2*PI()/B528)^2/981*N528,"")</f>
        <v/>
      </c>
      <c r="I528" s="28" t="str">
        <f>IF(OR(A528=aux!$B$2,A528=aux!$B$3,A528=aux!$B$4),981*B528/(2*PI())*F528,"")</f>
        <v/>
      </c>
      <c r="J528" s="28" t="str">
        <f>IF(A528=aux!$B$5,100*$F$4*$C$4,"")</f>
        <v/>
      </c>
      <c r="K528" s="28" t="str">
        <f>IF(OR(A528=aux!$B$6,A528=aux!$B$7,A528=aux!$B$8),(2*PI()/B528)*N528,"")</f>
        <v/>
      </c>
      <c r="L528" s="28" t="str">
        <f>IF(OR(A528=aux!$B$2,A528=aux!$B$3,A528=aux!$B$4),981*(B528/(2*PI()))^2*F528,"")</f>
        <v/>
      </c>
      <c r="M528" s="28" t="str">
        <f>IF(A528=aux!$B$5,B528/(2*PI())*J528,"")</f>
        <v/>
      </c>
      <c r="N528" s="28" t="str">
        <f>IF(A528=aux!$B$6,100*$F$5*$C$5,IF(A528=aux!$B$7,100*$C$5*($F$5-($F$5-1)*(B528-$J$6)/($J$7-$J$6)),IF(A528=aux!$B$8,100*$C$5,"")))</f>
        <v/>
      </c>
      <c r="O528" s="26" t="str">
        <f t="shared" si="42"/>
        <v/>
      </c>
      <c r="P528" s="26" t="str">
        <f t="shared" si="43"/>
        <v/>
      </c>
      <c r="Q528" s="26" t="str">
        <f t="shared" si="44"/>
        <v/>
      </c>
    </row>
    <row r="529" spans="1:17" x14ac:dyDescent="0.25">
      <c r="A529" s="1" t="str">
        <f>IF(B529="","",IF(B529&lt;$J$2,aux!$B$2,IF(B529&lt;$J$3,aux!$B$3,IF(B529&lt;$J$4,aux!$B$4,IF(B529&lt;$J$5,aux!$B$5,IF(B529&lt;$J$6,aux!$B$6,IF(B529&lt;$J$7,aux!$B$7,aux!$B$8)))))))</f>
        <v/>
      </c>
      <c r="D529" s="2" t="str">
        <f t="shared" si="40"/>
        <v/>
      </c>
      <c r="E529" s="2" t="str">
        <f t="shared" si="41"/>
        <v/>
      </c>
      <c r="F529" s="28" t="str">
        <f>IF(A529=aux!$B$2,$C$3/9.81,IF(A529=aux!$B$3,$C$3*(1+($F$3-1)*(B529-$J$2)/($J$3-$J$2))/9.81,IF(A529=aux!$B$4,$F$3*$C$3/9.81,"")))</f>
        <v/>
      </c>
      <c r="G529" s="28" t="str">
        <f>IF(A529=aux!$B$5,2*PI()/(981*B529)*J529,"")</f>
        <v/>
      </c>
      <c r="H529" s="28" t="str">
        <f>IF(OR(A529=aux!$B$6,A529=aux!$B$7,A529=aux!$B$8),(2*PI()/B529)^2/981*N529,"")</f>
        <v/>
      </c>
      <c r="I529" s="28" t="str">
        <f>IF(OR(A529=aux!$B$2,A529=aux!$B$3,A529=aux!$B$4),981*B529/(2*PI())*F529,"")</f>
        <v/>
      </c>
      <c r="J529" s="28" t="str">
        <f>IF(A529=aux!$B$5,100*$F$4*$C$4,"")</f>
        <v/>
      </c>
      <c r="K529" s="28" t="str">
        <f>IF(OR(A529=aux!$B$6,A529=aux!$B$7,A529=aux!$B$8),(2*PI()/B529)*N529,"")</f>
        <v/>
      </c>
      <c r="L529" s="28" t="str">
        <f>IF(OR(A529=aux!$B$2,A529=aux!$B$3,A529=aux!$B$4),981*(B529/(2*PI()))^2*F529,"")</f>
        <v/>
      </c>
      <c r="M529" s="28" t="str">
        <f>IF(A529=aux!$B$5,B529/(2*PI())*J529,"")</f>
        <v/>
      </c>
      <c r="N529" s="28" t="str">
        <f>IF(A529=aux!$B$6,100*$F$5*$C$5,IF(A529=aux!$B$7,100*$C$5*($F$5-($F$5-1)*(B529-$J$6)/($J$7-$J$6)),IF(A529=aux!$B$8,100*$C$5,"")))</f>
        <v/>
      </c>
      <c r="O529" s="26" t="str">
        <f t="shared" si="42"/>
        <v/>
      </c>
      <c r="P529" s="26" t="str">
        <f t="shared" si="43"/>
        <v/>
      </c>
      <c r="Q529" s="26" t="str">
        <f t="shared" si="44"/>
        <v/>
      </c>
    </row>
    <row r="530" spans="1:17" x14ac:dyDescent="0.25">
      <c r="A530" s="1" t="str">
        <f>IF(B530="","",IF(B530&lt;$J$2,aux!$B$2,IF(B530&lt;$J$3,aux!$B$3,IF(B530&lt;$J$4,aux!$B$4,IF(B530&lt;$J$5,aux!$B$5,IF(B530&lt;$J$6,aux!$B$6,IF(B530&lt;$J$7,aux!$B$7,aux!$B$8)))))))</f>
        <v/>
      </c>
      <c r="D530" s="2" t="str">
        <f t="shared" si="40"/>
        <v/>
      </c>
      <c r="E530" s="2" t="str">
        <f t="shared" si="41"/>
        <v/>
      </c>
      <c r="F530" s="28" t="str">
        <f>IF(A530=aux!$B$2,$C$3/9.81,IF(A530=aux!$B$3,$C$3*(1+($F$3-1)*(B530-$J$2)/($J$3-$J$2))/9.81,IF(A530=aux!$B$4,$F$3*$C$3/9.81,"")))</f>
        <v/>
      </c>
      <c r="G530" s="28" t="str">
        <f>IF(A530=aux!$B$5,2*PI()/(981*B530)*J530,"")</f>
        <v/>
      </c>
      <c r="H530" s="28" t="str">
        <f>IF(OR(A530=aux!$B$6,A530=aux!$B$7,A530=aux!$B$8),(2*PI()/B530)^2/981*N530,"")</f>
        <v/>
      </c>
      <c r="I530" s="28" t="str">
        <f>IF(OR(A530=aux!$B$2,A530=aux!$B$3,A530=aux!$B$4),981*B530/(2*PI())*F530,"")</f>
        <v/>
      </c>
      <c r="J530" s="28" t="str">
        <f>IF(A530=aux!$B$5,100*$F$4*$C$4,"")</f>
        <v/>
      </c>
      <c r="K530" s="28" t="str">
        <f>IF(OR(A530=aux!$B$6,A530=aux!$B$7,A530=aux!$B$8),(2*PI()/B530)*N530,"")</f>
        <v/>
      </c>
      <c r="L530" s="28" t="str">
        <f>IF(OR(A530=aux!$B$2,A530=aux!$B$3,A530=aux!$B$4),981*(B530/(2*PI()))^2*F530,"")</f>
        <v/>
      </c>
      <c r="M530" s="28" t="str">
        <f>IF(A530=aux!$B$5,B530/(2*PI())*J530,"")</f>
        <v/>
      </c>
      <c r="N530" s="28" t="str">
        <f>IF(A530=aux!$B$6,100*$F$5*$C$5,IF(A530=aux!$B$7,100*$C$5*($F$5-($F$5-1)*(B530-$J$6)/($J$7-$J$6)),IF(A530=aux!$B$8,100*$C$5,"")))</f>
        <v/>
      </c>
      <c r="O530" s="26" t="str">
        <f t="shared" si="42"/>
        <v/>
      </c>
      <c r="P530" s="26" t="str">
        <f t="shared" si="43"/>
        <v/>
      </c>
      <c r="Q530" s="26" t="str">
        <f t="shared" si="44"/>
        <v/>
      </c>
    </row>
    <row r="531" spans="1:17" x14ac:dyDescent="0.25">
      <c r="A531" s="1" t="str">
        <f>IF(B531="","",IF(B531&lt;$J$2,aux!$B$2,IF(B531&lt;$J$3,aux!$B$3,IF(B531&lt;$J$4,aux!$B$4,IF(B531&lt;$J$5,aux!$B$5,IF(B531&lt;$J$6,aux!$B$6,IF(B531&lt;$J$7,aux!$B$7,aux!$B$8)))))))</f>
        <v/>
      </c>
      <c r="D531" s="2" t="str">
        <f t="shared" si="40"/>
        <v/>
      </c>
      <c r="E531" s="2" t="str">
        <f t="shared" si="41"/>
        <v/>
      </c>
      <c r="F531" s="28" t="str">
        <f>IF(A531=aux!$B$2,$C$3/9.81,IF(A531=aux!$B$3,$C$3*(1+($F$3-1)*(B531-$J$2)/($J$3-$J$2))/9.81,IF(A531=aux!$B$4,$F$3*$C$3/9.81,"")))</f>
        <v/>
      </c>
      <c r="G531" s="28" t="str">
        <f>IF(A531=aux!$B$5,2*PI()/(981*B531)*J531,"")</f>
        <v/>
      </c>
      <c r="H531" s="28" t="str">
        <f>IF(OR(A531=aux!$B$6,A531=aux!$B$7,A531=aux!$B$8),(2*PI()/B531)^2/981*N531,"")</f>
        <v/>
      </c>
      <c r="I531" s="28" t="str">
        <f>IF(OR(A531=aux!$B$2,A531=aux!$B$3,A531=aux!$B$4),981*B531/(2*PI())*F531,"")</f>
        <v/>
      </c>
      <c r="J531" s="28" t="str">
        <f>IF(A531=aux!$B$5,100*$F$4*$C$4,"")</f>
        <v/>
      </c>
      <c r="K531" s="28" t="str">
        <f>IF(OR(A531=aux!$B$6,A531=aux!$B$7,A531=aux!$B$8),(2*PI()/B531)*N531,"")</f>
        <v/>
      </c>
      <c r="L531" s="28" t="str">
        <f>IF(OR(A531=aux!$B$2,A531=aux!$B$3,A531=aux!$B$4),981*(B531/(2*PI()))^2*F531,"")</f>
        <v/>
      </c>
      <c r="M531" s="28" t="str">
        <f>IF(A531=aux!$B$5,B531/(2*PI())*J531,"")</f>
        <v/>
      </c>
      <c r="N531" s="28" t="str">
        <f>IF(A531=aux!$B$6,100*$F$5*$C$5,IF(A531=aux!$B$7,100*$C$5*($F$5-($F$5-1)*(B531-$J$6)/($J$7-$J$6)),IF(A531=aux!$B$8,100*$C$5,"")))</f>
        <v/>
      </c>
      <c r="O531" s="26" t="str">
        <f t="shared" si="42"/>
        <v/>
      </c>
      <c r="P531" s="26" t="str">
        <f t="shared" si="43"/>
        <v/>
      </c>
      <c r="Q531" s="26" t="str">
        <f t="shared" si="44"/>
        <v/>
      </c>
    </row>
    <row r="532" spans="1:17" x14ac:dyDescent="0.25">
      <c r="A532" s="1" t="str">
        <f>IF(B532="","",IF(B532&lt;$J$2,aux!$B$2,IF(B532&lt;$J$3,aux!$B$3,IF(B532&lt;$J$4,aux!$B$4,IF(B532&lt;$J$5,aux!$B$5,IF(B532&lt;$J$6,aux!$B$6,IF(B532&lt;$J$7,aux!$B$7,aux!$B$8)))))))</f>
        <v/>
      </c>
      <c r="D532" s="2" t="str">
        <f t="shared" si="40"/>
        <v/>
      </c>
      <c r="E532" s="2" t="str">
        <f t="shared" si="41"/>
        <v/>
      </c>
      <c r="F532" s="28" t="str">
        <f>IF(A532=aux!$B$2,$C$3/9.81,IF(A532=aux!$B$3,$C$3*(1+($F$3-1)*(B532-$J$2)/($J$3-$J$2))/9.81,IF(A532=aux!$B$4,$F$3*$C$3/9.81,"")))</f>
        <v/>
      </c>
      <c r="G532" s="28" t="str">
        <f>IF(A532=aux!$B$5,2*PI()/(981*B532)*J532,"")</f>
        <v/>
      </c>
      <c r="H532" s="28" t="str">
        <f>IF(OR(A532=aux!$B$6,A532=aux!$B$7,A532=aux!$B$8),(2*PI()/B532)^2/981*N532,"")</f>
        <v/>
      </c>
      <c r="I532" s="28" t="str">
        <f>IF(OR(A532=aux!$B$2,A532=aux!$B$3,A532=aux!$B$4),981*B532/(2*PI())*F532,"")</f>
        <v/>
      </c>
      <c r="J532" s="28" t="str">
        <f>IF(A532=aux!$B$5,100*$F$4*$C$4,"")</f>
        <v/>
      </c>
      <c r="K532" s="28" t="str">
        <f>IF(OR(A532=aux!$B$6,A532=aux!$B$7,A532=aux!$B$8),(2*PI()/B532)*N532,"")</f>
        <v/>
      </c>
      <c r="L532" s="28" t="str">
        <f>IF(OR(A532=aux!$B$2,A532=aux!$B$3,A532=aux!$B$4),981*(B532/(2*PI()))^2*F532,"")</f>
        <v/>
      </c>
      <c r="M532" s="28" t="str">
        <f>IF(A532=aux!$B$5,B532/(2*PI())*J532,"")</f>
        <v/>
      </c>
      <c r="N532" s="28" t="str">
        <f>IF(A532=aux!$B$6,100*$F$5*$C$5,IF(A532=aux!$B$7,100*$C$5*($F$5-($F$5-1)*(B532-$J$6)/($J$7-$J$6)),IF(A532=aux!$B$8,100*$C$5,"")))</f>
        <v/>
      </c>
      <c r="O532" s="26" t="str">
        <f t="shared" si="42"/>
        <v/>
      </c>
      <c r="P532" s="26" t="str">
        <f t="shared" si="43"/>
        <v/>
      </c>
      <c r="Q532" s="26" t="str">
        <f t="shared" si="44"/>
        <v/>
      </c>
    </row>
    <row r="533" spans="1:17" x14ac:dyDescent="0.25">
      <c r="A533" s="1" t="str">
        <f>IF(B533="","",IF(B533&lt;$J$2,aux!$B$2,IF(B533&lt;$J$3,aux!$B$3,IF(B533&lt;$J$4,aux!$B$4,IF(B533&lt;$J$5,aux!$B$5,IF(B533&lt;$J$6,aux!$B$6,IF(B533&lt;$J$7,aux!$B$7,aux!$B$8)))))))</f>
        <v/>
      </c>
      <c r="D533" s="2" t="str">
        <f t="shared" si="40"/>
        <v/>
      </c>
      <c r="E533" s="2" t="str">
        <f t="shared" si="41"/>
        <v/>
      </c>
      <c r="F533" s="28" t="str">
        <f>IF(A533=aux!$B$2,$C$3/9.81,IF(A533=aux!$B$3,$C$3*(1+($F$3-1)*(B533-$J$2)/($J$3-$J$2))/9.81,IF(A533=aux!$B$4,$F$3*$C$3/9.81,"")))</f>
        <v/>
      </c>
      <c r="G533" s="28" t="str">
        <f>IF(A533=aux!$B$5,2*PI()/(981*B533)*J533,"")</f>
        <v/>
      </c>
      <c r="H533" s="28" t="str">
        <f>IF(OR(A533=aux!$B$6,A533=aux!$B$7,A533=aux!$B$8),(2*PI()/B533)^2/981*N533,"")</f>
        <v/>
      </c>
      <c r="I533" s="28" t="str">
        <f>IF(OR(A533=aux!$B$2,A533=aux!$B$3,A533=aux!$B$4),981*B533/(2*PI())*F533,"")</f>
        <v/>
      </c>
      <c r="J533" s="28" t="str">
        <f>IF(A533=aux!$B$5,100*$F$4*$C$4,"")</f>
        <v/>
      </c>
      <c r="K533" s="28" t="str">
        <f>IF(OR(A533=aux!$B$6,A533=aux!$B$7,A533=aux!$B$8),(2*PI()/B533)*N533,"")</f>
        <v/>
      </c>
      <c r="L533" s="28" t="str">
        <f>IF(OR(A533=aux!$B$2,A533=aux!$B$3,A533=aux!$B$4),981*(B533/(2*PI()))^2*F533,"")</f>
        <v/>
      </c>
      <c r="M533" s="28" t="str">
        <f>IF(A533=aux!$B$5,B533/(2*PI())*J533,"")</f>
        <v/>
      </c>
      <c r="N533" s="28" t="str">
        <f>IF(A533=aux!$B$6,100*$F$5*$C$5,IF(A533=aux!$B$7,100*$C$5*($F$5-($F$5-1)*(B533-$J$6)/($J$7-$J$6)),IF(A533=aux!$B$8,100*$C$5,"")))</f>
        <v/>
      </c>
      <c r="O533" s="26" t="str">
        <f t="shared" si="42"/>
        <v/>
      </c>
      <c r="P533" s="26" t="str">
        <f t="shared" si="43"/>
        <v/>
      </c>
      <c r="Q533" s="26" t="str">
        <f t="shared" si="44"/>
        <v/>
      </c>
    </row>
    <row r="534" spans="1:17" x14ac:dyDescent="0.25">
      <c r="A534" s="1" t="str">
        <f>IF(B534="","",IF(B534&lt;$J$2,aux!$B$2,IF(B534&lt;$J$3,aux!$B$3,IF(B534&lt;$J$4,aux!$B$4,IF(B534&lt;$J$5,aux!$B$5,IF(B534&lt;$J$6,aux!$B$6,IF(B534&lt;$J$7,aux!$B$7,aux!$B$8)))))))</f>
        <v/>
      </c>
      <c r="D534" s="2" t="str">
        <f t="shared" si="40"/>
        <v/>
      </c>
      <c r="E534" s="2" t="str">
        <f t="shared" si="41"/>
        <v/>
      </c>
      <c r="F534" s="28" t="str">
        <f>IF(A534=aux!$B$2,$C$3/9.81,IF(A534=aux!$B$3,$C$3*(1+($F$3-1)*(B534-$J$2)/($J$3-$J$2))/9.81,IF(A534=aux!$B$4,$F$3*$C$3/9.81,"")))</f>
        <v/>
      </c>
      <c r="G534" s="28" t="str">
        <f>IF(A534=aux!$B$5,2*PI()/(981*B534)*J534,"")</f>
        <v/>
      </c>
      <c r="H534" s="28" t="str">
        <f>IF(OR(A534=aux!$B$6,A534=aux!$B$7,A534=aux!$B$8),(2*PI()/B534)^2/981*N534,"")</f>
        <v/>
      </c>
      <c r="I534" s="28" t="str">
        <f>IF(OR(A534=aux!$B$2,A534=aux!$B$3,A534=aux!$B$4),981*B534/(2*PI())*F534,"")</f>
        <v/>
      </c>
      <c r="J534" s="28" t="str">
        <f>IF(A534=aux!$B$5,100*$F$4*$C$4,"")</f>
        <v/>
      </c>
      <c r="K534" s="28" t="str">
        <f>IF(OR(A534=aux!$B$6,A534=aux!$B$7,A534=aux!$B$8),(2*PI()/B534)*N534,"")</f>
        <v/>
      </c>
      <c r="L534" s="28" t="str">
        <f>IF(OR(A534=aux!$B$2,A534=aux!$B$3,A534=aux!$B$4),981*(B534/(2*PI()))^2*F534,"")</f>
        <v/>
      </c>
      <c r="M534" s="28" t="str">
        <f>IF(A534=aux!$B$5,B534/(2*PI())*J534,"")</f>
        <v/>
      </c>
      <c r="N534" s="28" t="str">
        <f>IF(A534=aux!$B$6,100*$F$5*$C$5,IF(A534=aux!$B$7,100*$C$5*($F$5-($F$5-1)*(B534-$J$6)/($J$7-$J$6)),IF(A534=aux!$B$8,100*$C$5,"")))</f>
        <v/>
      </c>
      <c r="O534" s="26" t="str">
        <f t="shared" si="42"/>
        <v/>
      </c>
      <c r="P534" s="26" t="str">
        <f t="shared" si="43"/>
        <v/>
      </c>
      <c r="Q534" s="26" t="str">
        <f t="shared" si="44"/>
        <v/>
      </c>
    </row>
    <row r="535" spans="1:17" x14ac:dyDescent="0.25">
      <c r="A535" s="1" t="str">
        <f>IF(B535="","",IF(B535&lt;$J$2,aux!$B$2,IF(B535&lt;$J$3,aux!$B$3,IF(B535&lt;$J$4,aux!$B$4,IF(B535&lt;$J$5,aux!$B$5,IF(B535&lt;$J$6,aux!$B$6,IF(B535&lt;$J$7,aux!$B$7,aux!$B$8)))))))</f>
        <v/>
      </c>
      <c r="D535" s="2" t="str">
        <f t="shared" si="40"/>
        <v/>
      </c>
      <c r="E535" s="2" t="str">
        <f t="shared" si="41"/>
        <v/>
      </c>
      <c r="F535" s="28" t="str">
        <f>IF(A535=aux!$B$2,$C$3/9.81,IF(A535=aux!$B$3,$C$3*(1+($F$3-1)*(B535-$J$2)/($J$3-$J$2))/9.81,IF(A535=aux!$B$4,$F$3*$C$3/9.81,"")))</f>
        <v/>
      </c>
      <c r="G535" s="28" t="str">
        <f>IF(A535=aux!$B$5,2*PI()/(981*B535)*J535,"")</f>
        <v/>
      </c>
      <c r="H535" s="28" t="str">
        <f>IF(OR(A535=aux!$B$6,A535=aux!$B$7,A535=aux!$B$8),(2*PI()/B535)^2/981*N535,"")</f>
        <v/>
      </c>
      <c r="I535" s="28" t="str">
        <f>IF(OR(A535=aux!$B$2,A535=aux!$B$3,A535=aux!$B$4),981*B535/(2*PI())*F535,"")</f>
        <v/>
      </c>
      <c r="J535" s="28" t="str">
        <f>IF(A535=aux!$B$5,100*$F$4*$C$4,"")</f>
        <v/>
      </c>
      <c r="K535" s="28" t="str">
        <f>IF(OR(A535=aux!$B$6,A535=aux!$B$7,A535=aux!$B$8),(2*PI()/B535)*N535,"")</f>
        <v/>
      </c>
      <c r="L535" s="28" t="str">
        <f>IF(OR(A535=aux!$B$2,A535=aux!$B$3,A535=aux!$B$4),981*(B535/(2*PI()))^2*F535,"")</f>
        <v/>
      </c>
      <c r="M535" s="28" t="str">
        <f>IF(A535=aux!$B$5,B535/(2*PI())*J535,"")</f>
        <v/>
      </c>
      <c r="N535" s="28" t="str">
        <f>IF(A535=aux!$B$6,100*$F$5*$C$5,IF(A535=aux!$B$7,100*$C$5*($F$5-($F$5-1)*(B535-$J$6)/($J$7-$J$6)),IF(A535=aux!$B$8,100*$C$5,"")))</f>
        <v/>
      </c>
      <c r="O535" s="26" t="str">
        <f t="shared" si="42"/>
        <v/>
      </c>
      <c r="P535" s="26" t="str">
        <f t="shared" si="43"/>
        <v/>
      </c>
      <c r="Q535" s="26" t="str">
        <f t="shared" si="44"/>
        <v/>
      </c>
    </row>
    <row r="536" spans="1:17" x14ac:dyDescent="0.25">
      <c r="A536" s="1" t="str">
        <f>IF(B536="","",IF(B536&lt;$J$2,aux!$B$2,IF(B536&lt;$J$3,aux!$B$3,IF(B536&lt;$J$4,aux!$B$4,IF(B536&lt;$J$5,aux!$B$5,IF(B536&lt;$J$6,aux!$B$6,IF(B536&lt;$J$7,aux!$B$7,aux!$B$8)))))))</f>
        <v/>
      </c>
      <c r="D536" s="2" t="str">
        <f t="shared" si="40"/>
        <v/>
      </c>
      <c r="E536" s="2" t="str">
        <f t="shared" si="41"/>
        <v/>
      </c>
      <c r="F536" s="28" t="str">
        <f>IF(A536=aux!$B$2,$C$3/9.81,IF(A536=aux!$B$3,$C$3*(1+($F$3-1)*(B536-$J$2)/($J$3-$J$2))/9.81,IF(A536=aux!$B$4,$F$3*$C$3/9.81,"")))</f>
        <v/>
      </c>
      <c r="G536" s="28" t="str">
        <f>IF(A536=aux!$B$5,2*PI()/(981*B536)*J536,"")</f>
        <v/>
      </c>
      <c r="H536" s="28" t="str">
        <f>IF(OR(A536=aux!$B$6,A536=aux!$B$7,A536=aux!$B$8),(2*PI()/B536)^2/981*N536,"")</f>
        <v/>
      </c>
      <c r="I536" s="28" t="str">
        <f>IF(OR(A536=aux!$B$2,A536=aux!$B$3,A536=aux!$B$4),981*B536/(2*PI())*F536,"")</f>
        <v/>
      </c>
      <c r="J536" s="28" t="str">
        <f>IF(A536=aux!$B$5,100*$F$4*$C$4,"")</f>
        <v/>
      </c>
      <c r="K536" s="28" t="str">
        <f>IF(OR(A536=aux!$B$6,A536=aux!$B$7,A536=aux!$B$8),(2*PI()/B536)*N536,"")</f>
        <v/>
      </c>
      <c r="L536" s="28" t="str">
        <f>IF(OR(A536=aux!$B$2,A536=aux!$B$3,A536=aux!$B$4),981*(B536/(2*PI()))^2*F536,"")</f>
        <v/>
      </c>
      <c r="M536" s="28" t="str">
        <f>IF(A536=aux!$B$5,B536/(2*PI())*J536,"")</f>
        <v/>
      </c>
      <c r="N536" s="28" t="str">
        <f>IF(A536=aux!$B$6,100*$F$5*$C$5,IF(A536=aux!$B$7,100*$C$5*($F$5-($F$5-1)*(B536-$J$6)/($J$7-$J$6)),IF(A536=aux!$B$8,100*$C$5,"")))</f>
        <v/>
      </c>
      <c r="O536" s="26" t="str">
        <f t="shared" si="42"/>
        <v/>
      </c>
      <c r="P536" s="26" t="str">
        <f t="shared" si="43"/>
        <v/>
      </c>
      <c r="Q536" s="26" t="str">
        <f t="shared" si="44"/>
        <v/>
      </c>
    </row>
    <row r="537" spans="1:17" x14ac:dyDescent="0.25">
      <c r="A537" s="1" t="str">
        <f>IF(B537="","",IF(B537&lt;$J$2,aux!$B$2,IF(B537&lt;$J$3,aux!$B$3,IF(B537&lt;$J$4,aux!$B$4,IF(B537&lt;$J$5,aux!$B$5,IF(B537&lt;$J$6,aux!$B$6,IF(B537&lt;$J$7,aux!$B$7,aux!$B$8)))))))</f>
        <v/>
      </c>
      <c r="D537" s="2" t="str">
        <f t="shared" si="40"/>
        <v/>
      </c>
      <c r="E537" s="2" t="str">
        <f t="shared" si="41"/>
        <v/>
      </c>
      <c r="F537" s="28" t="str">
        <f>IF(A537=aux!$B$2,$C$3/9.81,IF(A537=aux!$B$3,$C$3*(1+($F$3-1)*(B537-$J$2)/($J$3-$J$2))/9.81,IF(A537=aux!$B$4,$F$3*$C$3/9.81,"")))</f>
        <v/>
      </c>
      <c r="G537" s="28" t="str">
        <f>IF(A537=aux!$B$5,2*PI()/(981*B537)*J537,"")</f>
        <v/>
      </c>
      <c r="H537" s="28" t="str">
        <f>IF(OR(A537=aux!$B$6,A537=aux!$B$7,A537=aux!$B$8),(2*PI()/B537)^2/981*N537,"")</f>
        <v/>
      </c>
      <c r="I537" s="28" t="str">
        <f>IF(OR(A537=aux!$B$2,A537=aux!$B$3,A537=aux!$B$4),981*B537/(2*PI())*F537,"")</f>
        <v/>
      </c>
      <c r="J537" s="28" t="str">
        <f>IF(A537=aux!$B$5,100*$F$4*$C$4,"")</f>
        <v/>
      </c>
      <c r="K537" s="28" t="str">
        <f>IF(OR(A537=aux!$B$6,A537=aux!$B$7,A537=aux!$B$8),(2*PI()/B537)*N537,"")</f>
        <v/>
      </c>
      <c r="L537" s="28" t="str">
        <f>IF(OR(A537=aux!$B$2,A537=aux!$B$3,A537=aux!$B$4),981*(B537/(2*PI()))^2*F537,"")</f>
        <v/>
      </c>
      <c r="M537" s="28" t="str">
        <f>IF(A537=aux!$B$5,B537/(2*PI())*J537,"")</f>
        <v/>
      </c>
      <c r="N537" s="28" t="str">
        <f>IF(A537=aux!$B$6,100*$F$5*$C$5,IF(A537=aux!$B$7,100*$C$5*($F$5-($F$5-1)*(B537-$J$6)/($J$7-$J$6)),IF(A537=aux!$B$8,100*$C$5,"")))</f>
        <v/>
      </c>
      <c r="O537" s="26" t="str">
        <f t="shared" si="42"/>
        <v/>
      </c>
      <c r="P537" s="26" t="str">
        <f t="shared" si="43"/>
        <v/>
      </c>
      <c r="Q537" s="26" t="str">
        <f t="shared" si="44"/>
        <v/>
      </c>
    </row>
    <row r="538" spans="1:17" x14ac:dyDescent="0.25">
      <c r="A538" s="1" t="str">
        <f>IF(B538="","",IF(B538&lt;$J$2,aux!$B$2,IF(B538&lt;$J$3,aux!$B$3,IF(B538&lt;$J$4,aux!$B$4,IF(B538&lt;$J$5,aux!$B$5,IF(B538&lt;$J$6,aux!$B$6,IF(B538&lt;$J$7,aux!$B$7,aux!$B$8)))))))</f>
        <v/>
      </c>
      <c r="D538" s="2" t="str">
        <f t="shared" si="40"/>
        <v/>
      </c>
      <c r="E538" s="2" t="str">
        <f t="shared" si="41"/>
        <v/>
      </c>
      <c r="F538" s="28" t="str">
        <f>IF(A538=aux!$B$2,$C$3/9.81,IF(A538=aux!$B$3,$C$3*(1+($F$3-1)*(B538-$J$2)/($J$3-$J$2))/9.81,IF(A538=aux!$B$4,$F$3*$C$3/9.81,"")))</f>
        <v/>
      </c>
      <c r="G538" s="28" t="str">
        <f>IF(A538=aux!$B$5,2*PI()/(981*B538)*J538,"")</f>
        <v/>
      </c>
      <c r="H538" s="28" t="str">
        <f>IF(OR(A538=aux!$B$6,A538=aux!$B$7,A538=aux!$B$8),(2*PI()/B538)^2/981*N538,"")</f>
        <v/>
      </c>
      <c r="I538" s="28" t="str">
        <f>IF(OR(A538=aux!$B$2,A538=aux!$B$3,A538=aux!$B$4),981*B538/(2*PI())*F538,"")</f>
        <v/>
      </c>
      <c r="J538" s="28" t="str">
        <f>IF(A538=aux!$B$5,100*$F$4*$C$4,"")</f>
        <v/>
      </c>
      <c r="K538" s="28" t="str">
        <f>IF(OR(A538=aux!$B$6,A538=aux!$B$7,A538=aux!$B$8),(2*PI()/B538)*N538,"")</f>
        <v/>
      </c>
      <c r="L538" s="28" t="str">
        <f>IF(OR(A538=aux!$B$2,A538=aux!$B$3,A538=aux!$B$4),981*(B538/(2*PI()))^2*F538,"")</f>
        <v/>
      </c>
      <c r="M538" s="28" t="str">
        <f>IF(A538=aux!$B$5,B538/(2*PI())*J538,"")</f>
        <v/>
      </c>
      <c r="N538" s="28" t="str">
        <f>IF(A538=aux!$B$6,100*$F$5*$C$5,IF(A538=aux!$B$7,100*$C$5*($F$5-($F$5-1)*(B538-$J$6)/($J$7-$J$6)),IF(A538=aux!$B$8,100*$C$5,"")))</f>
        <v/>
      </c>
      <c r="O538" s="26" t="str">
        <f t="shared" si="42"/>
        <v/>
      </c>
      <c r="P538" s="26" t="str">
        <f t="shared" si="43"/>
        <v/>
      </c>
      <c r="Q538" s="26" t="str">
        <f t="shared" si="44"/>
        <v/>
      </c>
    </row>
    <row r="539" spans="1:17" x14ac:dyDescent="0.25">
      <c r="A539" s="1" t="str">
        <f>IF(B539="","",IF(B539&lt;$J$2,aux!$B$2,IF(B539&lt;$J$3,aux!$B$3,IF(B539&lt;$J$4,aux!$B$4,IF(B539&lt;$J$5,aux!$B$5,IF(B539&lt;$J$6,aux!$B$6,IF(B539&lt;$J$7,aux!$B$7,aux!$B$8)))))))</f>
        <v/>
      </c>
      <c r="D539" s="2" t="str">
        <f t="shared" si="40"/>
        <v/>
      </c>
      <c r="E539" s="2" t="str">
        <f t="shared" si="41"/>
        <v/>
      </c>
      <c r="F539" s="28" t="str">
        <f>IF(A539=aux!$B$2,$C$3/9.81,IF(A539=aux!$B$3,$C$3*(1+($F$3-1)*(B539-$J$2)/($J$3-$J$2))/9.81,IF(A539=aux!$B$4,$F$3*$C$3/9.81,"")))</f>
        <v/>
      </c>
      <c r="G539" s="28" t="str">
        <f>IF(A539=aux!$B$5,2*PI()/(981*B539)*J539,"")</f>
        <v/>
      </c>
      <c r="H539" s="28" t="str">
        <f>IF(OR(A539=aux!$B$6,A539=aux!$B$7,A539=aux!$B$8),(2*PI()/B539)^2/981*N539,"")</f>
        <v/>
      </c>
      <c r="I539" s="28" t="str">
        <f>IF(OR(A539=aux!$B$2,A539=aux!$B$3,A539=aux!$B$4),981*B539/(2*PI())*F539,"")</f>
        <v/>
      </c>
      <c r="J539" s="28" t="str">
        <f>IF(A539=aux!$B$5,100*$F$4*$C$4,"")</f>
        <v/>
      </c>
      <c r="K539" s="28" t="str">
        <f>IF(OR(A539=aux!$B$6,A539=aux!$B$7,A539=aux!$B$8),(2*PI()/B539)*N539,"")</f>
        <v/>
      </c>
      <c r="L539" s="28" t="str">
        <f>IF(OR(A539=aux!$B$2,A539=aux!$B$3,A539=aux!$B$4),981*(B539/(2*PI()))^2*F539,"")</f>
        <v/>
      </c>
      <c r="M539" s="28" t="str">
        <f>IF(A539=aux!$B$5,B539/(2*PI())*J539,"")</f>
        <v/>
      </c>
      <c r="N539" s="28" t="str">
        <f>IF(A539=aux!$B$6,100*$F$5*$C$5,IF(A539=aux!$B$7,100*$C$5*($F$5-($F$5-1)*(B539-$J$6)/($J$7-$J$6)),IF(A539=aux!$B$8,100*$C$5,"")))</f>
        <v/>
      </c>
      <c r="O539" s="26" t="str">
        <f t="shared" si="42"/>
        <v/>
      </c>
      <c r="P539" s="26" t="str">
        <f t="shared" si="43"/>
        <v/>
      </c>
      <c r="Q539" s="26" t="str">
        <f t="shared" si="44"/>
        <v/>
      </c>
    </row>
    <row r="540" spans="1:17" x14ac:dyDescent="0.25">
      <c r="A540" s="1" t="str">
        <f>IF(B540="","",IF(B540&lt;$J$2,aux!$B$2,IF(B540&lt;$J$3,aux!$B$3,IF(B540&lt;$J$4,aux!$B$4,IF(B540&lt;$J$5,aux!$B$5,IF(B540&lt;$J$6,aux!$B$6,IF(B540&lt;$J$7,aux!$B$7,aux!$B$8)))))))</f>
        <v/>
      </c>
      <c r="D540" s="2" t="str">
        <f t="shared" si="40"/>
        <v/>
      </c>
      <c r="E540" s="2" t="str">
        <f t="shared" si="41"/>
        <v/>
      </c>
      <c r="F540" s="28" t="str">
        <f>IF(A540=aux!$B$2,$C$3/9.81,IF(A540=aux!$B$3,$C$3*(1+($F$3-1)*(B540-$J$2)/($J$3-$J$2))/9.81,IF(A540=aux!$B$4,$F$3*$C$3/9.81,"")))</f>
        <v/>
      </c>
      <c r="G540" s="28" t="str">
        <f>IF(A540=aux!$B$5,2*PI()/(981*B540)*J540,"")</f>
        <v/>
      </c>
      <c r="H540" s="28" t="str">
        <f>IF(OR(A540=aux!$B$6,A540=aux!$B$7,A540=aux!$B$8),(2*PI()/B540)^2/981*N540,"")</f>
        <v/>
      </c>
      <c r="I540" s="28" t="str">
        <f>IF(OR(A540=aux!$B$2,A540=aux!$B$3,A540=aux!$B$4),981*B540/(2*PI())*F540,"")</f>
        <v/>
      </c>
      <c r="J540" s="28" t="str">
        <f>IF(A540=aux!$B$5,100*$F$4*$C$4,"")</f>
        <v/>
      </c>
      <c r="K540" s="28" t="str">
        <f>IF(OR(A540=aux!$B$6,A540=aux!$B$7,A540=aux!$B$8),(2*PI()/B540)*N540,"")</f>
        <v/>
      </c>
      <c r="L540" s="28" t="str">
        <f>IF(OR(A540=aux!$B$2,A540=aux!$B$3,A540=aux!$B$4),981*(B540/(2*PI()))^2*F540,"")</f>
        <v/>
      </c>
      <c r="M540" s="28" t="str">
        <f>IF(A540=aux!$B$5,B540/(2*PI())*J540,"")</f>
        <v/>
      </c>
      <c r="N540" s="28" t="str">
        <f>IF(A540=aux!$B$6,100*$F$5*$C$5,IF(A540=aux!$B$7,100*$C$5*($F$5-($F$5-1)*(B540-$J$6)/($J$7-$J$6)),IF(A540=aux!$B$8,100*$C$5,"")))</f>
        <v/>
      </c>
      <c r="O540" s="26" t="str">
        <f t="shared" si="42"/>
        <v/>
      </c>
      <c r="P540" s="26" t="str">
        <f t="shared" si="43"/>
        <v/>
      </c>
      <c r="Q540" s="26" t="str">
        <f t="shared" si="44"/>
        <v/>
      </c>
    </row>
    <row r="541" spans="1:17" x14ac:dyDescent="0.25">
      <c r="A541" s="1" t="str">
        <f>IF(B541="","",IF(B541&lt;$J$2,aux!$B$2,IF(B541&lt;$J$3,aux!$B$3,IF(B541&lt;$J$4,aux!$B$4,IF(B541&lt;$J$5,aux!$B$5,IF(B541&lt;$J$6,aux!$B$6,IF(B541&lt;$J$7,aux!$B$7,aux!$B$8)))))))</f>
        <v/>
      </c>
      <c r="D541" s="2" t="str">
        <f t="shared" si="40"/>
        <v/>
      </c>
      <c r="E541" s="2" t="str">
        <f t="shared" si="41"/>
        <v/>
      </c>
      <c r="F541" s="28" t="str">
        <f>IF(A541=aux!$B$2,$C$3/9.81,IF(A541=aux!$B$3,$C$3*(1+($F$3-1)*(B541-$J$2)/($J$3-$J$2))/9.81,IF(A541=aux!$B$4,$F$3*$C$3/9.81,"")))</f>
        <v/>
      </c>
      <c r="G541" s="28" t="str">
        <f>IF(A541=aux!$B$5,2*PI()/(981*B541)*J541,"")</f>
        <v/>
      </c>
      <c r="H541" s="28" t="str">
        <f>IF(OR(A541=aux!$B$6,A541=aux!$B$7,A541=aux!$B$8),(2*PI()/B541)^2/981*N541,"")</f>
        <v/>
      </c>
      <c r="I541" s="28" t="str">
        <f>IF(OR(A541=aux!$B$2,A541=aux!$B$3,A541=aux!$B$4),981*B541/(2*PI())*F541,"")</f>
        <v/>
      </c>
      <c r="J541" s="28" t="str">
        <f>IF(A541=aux!$B$5,100*$F$4*$C$4,"")</f>
        <v/>
      </c>
      <c r="K541" s="28" t="str">
        <f>IF(OR(A541=aux!$B$6,A541=aux!$B$7,A541=aux!$B$8),(2*PI()/B541)*N541,"")</f>
        <v/>
      </c>
      <c r="L541" s="28" t="str">
        <f>IF(OR(A541=aux!$B$2,A541=aux!$B$3,A541=aux!$B$4),981*(B541/(2*PI()))^2*F541,"")</f>
        <v/>
      </c>
      <c r="M541" s="28" t="str">
        <f>IF(A541=aux!$B$5,B541/(2*PI())*J541,"")</f>
        <v/>
      </c>
      <c r="N541" s="28" t="str">
        <f>IF(A541=aux!$B$6,100*$F$5*$C$5,IF(A541=aux!$B$7,100*$C$5*($F$5-($F$5-1)*(B541-$J$6)/($J$7-$J$6)),IF(A541=aux!$B$8,100*$C$5,"")))</f>
        <v/>
      </c>
      <c r="O541" s="26" t="str">
        <f t="shared" si="42"/>
        <v/>
      </c>
      <c r="P541" s="26" t="str">
        <f t="shared" si="43"/>
        <v/>
      </c>
      <c r="Q541" s="26" t="str">
        <f t="shared" si="44"/>
        <v/>
      </c>
    </row>
    <row r="542" spans="1:17" x14ac:dyDescent="0.25">
      <c r="A542" s="1" t="str">
        <f>IF(B542="","",IF(B542&lt;$J$2,aux!$B$2,IF(B542&lt;$J$3,aux!$B$3,IF(B542&lt;$J$4,aux!$B$4,IF(B542&lt;$J$5,aux!$B$5,IF(B542&lt;$J$6,aux!$B$6,IF(B542&lt;$J$7,aux!$B$7,aux!$B$8)))))))</f>
        <v/>
      </c>
      <c r="D542" s="2" t="str">
        <f t="shared" si="40"/>
        <v/>
      </c>
      <c r="E542" s="2" t="str">
        <f t="shared" si="41"/>
        <v/>
      </c>
      <c r="F542" s="28" t="str">
        <f>IF(A542=aux!$B$2,$C$3/9.81,IF(A542=aux!$B$3,$C$3*(1+($F$3-1)*(B542-$J$2)/($J$3-$J$2))/9.81,IF(A542=aux!$B$4,$F$3*$C$3/9.81,"")))</f>
        <v/>
      </c>
      <c r="G542" s="28" t="str">
        <f>IF(A542=aux!$B$5,2*PI()/(981*B542)*J542,"")</f>
        <v/>
      </c>
      <c r="H542" s="28" t="str">
        <f>IF(OR(A542=aux!$B$6,A542=aux!$B$7,A542=aux!$B$8),(2*PI()/B542)^2/981*N542,"")</f>
        <v/>
      </c>
      <c r="I542" s="28" t="str">
        <f>IF(OR(A542=aux!$B$2,A542=aux!$B$3,A542=aux!$B$4),981*B542/(2*PI())*F542,"")</f>
        <v/>
      </c>
      <c r="J542" s="28" t="str">
        <f>IF(A542=aux!$B$5,100*$F$4*$C$4,"")</f>
        <v/>
      </c>
      <c r="K542" s="28" t="str">
        <f>IF(OR(A542=aux!$B$6,A542=aux!$B$7,A542=aux!$B$8),(2*PI()/B542)*N542,"")</f>
        <v/>
      </c>
      <c r="L542" s="28" t="str">
        <f>IF(OR(A542=aux!$B$2,A542=aux!$B$3,A542=aux!$B$4),981*(B542/(2*PI()))^2*F542,"")</f>
        <v/>
      </c>
      <c r="M542" s="28" t="str">
        <f>IF(A542=aux!$B$5,B542/(2*PI())*J542,"")</f>
        <v/>
      </c>
      <c r="N542" s="28" t="str">
        <f>IF(A542=aux!$B$6,100*$F$5*$C$5,IF(A542=aux!$B$7,100*$C$5*($F$5-($F$5-1)*(B542-$J$6)/($J$7-$J$6)),IF(A542=aux!$B$8,100*$C$5,"")))</f>
        <v/>
      </c>
      <c r="O542" s="26" t="str">
        <f t="shared" si="42"/>
        <v/>
      </c>
      <c r="P542" s="26" t="str">
        <f t="shared" si="43"/>
        <v/>
      </c>
      <c r="Q542" s="26" t="str">
        <f t="shared" si="44"/>
        <v/>
      </c>
    </row>
    <row r="543" spans="1:17" x14ac:dyDescent="0.25">
      <c r="A543" s="1" t="str">
        <f>IF(B543="","",IF(B543&lt;$J$2,aux!$B$2,IF(B543&lt;$J$3,aux!$B$3,IF(B543&lt;$J$4,aux!$B$4,IF(B543&lt;$J$5,aux!$B$5,IF(B543&lt;$J$6,aux!$B$6,IF(B543&lt;$J$7,aux!$B$7,aux!$B$8)))))))</f>
        <v/>
      </c>
      <c r="D543" s="2" t="str">
        <f t="shared" si="40"/>
        <v/>
      </c>
      <c r="E543" s="2" t="str">
        <f t="shared" si="41"/>
        <v/>
      </c>
      <c r="F543" s="28" t="str">
        <f>IF(A543=aux!$B$2,$C$3/9.81,IF(A543=aux!$B$3,$C$3*(1+($F$3-1)*(B543-$J$2)/($J$3-$J$2))/9.81,IF(A543=aux!$B$4,$F$3*$C$3/9.81,"")))</f>
        <v/>
      </c>
      <c r="G543" s="28" t="str">
        <f>IF(A543=aux!$B$5,2*PI()/(981*B543)*J543,"")</f>
        <v/>
      </c>
      <c r="H543" s="28" t="str">
        <f>IF(OR(A543=aux!$B$6,A543=aux!$B$7,A543=aux!$B$8),(2*PI()/B543)^2/981*N543,"")</f>
        <v/>
      </c>
      <c r="I543" s="28" t="str">
        <f>IF(OR(A543=aux!$B$2,A543=aux!$B$3,A543=aux!$B$4),981*B543/(2*PI())*F543,"")</f>
        <v/>
      </c>
      <c r="J543" s="28" t="str">
        <f>IF(A543=aux!$B$5,100*$F$4*$C$4,"")</f>
        <v/>
      </c>
      <c r="K543" s="28" t="str">
        <f>IF(OR(A543=aux!$B$6,A543=aux!$B$7,A543=aux!$B$8),(2*PI()/B543)*N543,"")</f>
        <v/>
      </c>
      <c r="L543" s="28" t="str">
        <f>IF(OR(A543=aux!$B$2,A543=aux!$B$3,A543=aux!$B$4),981*(B543/(2*PI()))^2*F543,"")</f>
        <v/>
      </c>
      <c r="M543" s="28" t="str">
        <f>IF(A543=aux!$B$5,B543/(2*PI())*J543,"")</f>
        <v/>
      </c>
      <c r="N543" s="28" t="str">
        <f>IF(A543=aux!$B$6,100*$F$5*$C$5,IF(A543=aux!$B$7,100*$C$5*($F$5-($F$5-1)*(B543-$J$6)/($J$7-$J$6)),IF(A543=aux!$B$8,100*$C$5,"")))</f>
        <v/>
      </c>
      <c r="O543" s="26" t="str">
        <f t="shared" si="42"/>
        <v/>
      </c>
      <c r="P543" s="26" t="str">
        <f t="shared" si="43"/>
        <v/>
      </c>
      <c r="Q543" s="26" t="str">
        <f t="shared" si="44"/>
        <v/>
      </c>
    </row>
    <row r="544" spans="1:17" x14ac:dyDescent="0.25">
      <c r="A544" s="1" t="str">
        <f>IF(B544="","",IF(B544&lt;$J$2,aux!$B$2,IF(B544&lt;$J$3,aux!$B$3,IF(B544&lt;$J$4,aux!$B$4,IF(B544&lt;$J$5,aux!$B$5,IF(B544&lt;$J$6,aux!$B$6,IF(B544&lt;$J$7,aux!$B$7,aux!$B$8)))))))</f>
        <v/>
      </c>
      <c r="D544" s="2" t="str">
        <f t="shared" si="40"/>
        <v/>
      </c>
      <c r="E544" s="2" t="str">
        <f t="shared" si="41"/>
        <v/>
      </c>
      <c r="F544" s="28" t="str">
        <f>IF(A544=aux!$B$2,$C$3/9.81,IF(A544=aux!$B$3,$C$3*(1+($F$3-1)*(B544-$J$2)/($J$3-$J$2))/9.81,IF(A544=aux!$B$4,$F$3*$C$3/9.81,"")))</f>
        <v/>
      </c>
      <c r="G544" s="28" t="str">
        <f>IF(A544=aux!$B$5,2*PI()/(981*B544)*J544,"")</f>
        <v/>
      </c>
      <c r="H544" s="28" t="str">
        <f>IF(OR(A544=aux!$B$6,A544=aux!$B$7,A544=aux!$B$8),(2*PI()/B544)^2/981*N544,"")</f>
        <v/>
      </c>
      <c r="I544" s="28" t="str">
        <f>IF(OR(A544=aux!$B$2,A544=aux!$B$3,A544=aux!$B$4),981*B544/(2*PI())*F544,"")</f>
        <v/>
      </c>
      <c r="J544" s="28" t="str">
        <f>IF(A544=aux!$B$5,100*$F$4*$C$4,"")</f>
        <v/>
      </c>
      <c r="K544" s="28" t="str">
        <f>IF(OR(A544=aux!$B$6,A544=aux!$B$7,A544=aux!$B$8),(2*PI()/B544)*N544,"")</f>
        <v/>
      </c>
      <c r="L544" s="28" t="str">
        <f>IF(OR(A544=aux!$B$2,A544=aux!$B$3,A544=aux!$B$4),981*(B544/(2*PI()))^2*F544,"")</f>
        <v/>
      </c>
      <c r="M544" s="28" t="str">
        <f>IF(A544=aux!$B$5,B544/(2*PI())*J544,"")</f>
        <v/>
      </c>
      <c r="N544" s="28" t="str">
        <f>IF(A544=aux!$B$6,100*$F$5*$C$5,IF(A544=aux!$B$7,100*$C$5*($F$5-($F$5-1)*(B544-$J$6)/($J$7-$J$6)),IF(A544=aux!$B$8,100*$C$5,"")))</f>
        <v/>
      </c>
      <c r="O544" s="26" t="str">
        <f t="shared" si="42"/>
        <v/>
      </c>
      <c r="P544" s="26" t="str">
        <f t="shared" si="43"/>
        <v/>
      </c>
      <c r="Q544" s="26" t="str">
        <f t="shared" si="44"/>
        <v/>
      </c>
    </row>
    <row r="545" spans="1:17" x14ac:dyDescent="0.25">
      <c r="A545" s="1" t="str">
        <f>IF(B545="","",IF(B545&lt;$J$2,aux!$B$2,IF(B545&lt;$J$3,aux!$B$3,IF(B545&lt;$J$4,aux!$B$4,IF(B545&lt;$J$5,aux!$B$5,IF(B545&lt;$J$6,aux!$B$6,IF(B545&lt;$J$7,aux!$B$7,aux!$B$8)))))))</f>
        <v/>
      </c>
      <c r="D545" s="2" t="str">
        <f t="shared" si="40"/>
        <v/>
      </c>
      <c r="E545" s="2" t="str">
        <f t="shared" si="41"/>
        <v/>
      </c>
      <c r="F545" s="28" t="str">
        <f>IF(A545=aux!$B$2,$C$3/9.81,IF(A545=aux!$B$3,$C$3*(1+($F$3-1)*(B545-$J$2)/($J$3-$J$2))/9.81,IF(A545=aux!$B$4,$F$3*$C$3/9.81,"")))</f>
        <v/>
      </c>
      <c r="G545" s="28" t="str">
        <f>IF(A545=aux!$B$5,2*PI()/(981*B545)*J545,"")</f>
        <v/>
      </c>
      <c r="H545" s="28" t="str">
        <f>IF(OR(A545=aux!$B$6,A545=aux!$B$7,A545=aux!$B$8),(2*PI()/B545)^2/981*N545,"")</f>
        <v/>
      </c>
      <c r="I545" s="28" t="str">
        <f>IF(OR(A545=aux!$B$2,A545=aux!$B$3,A545=aux!$B$4),981*B545/(2*PI())*F545,"")</f>
        <v/>
      </c>
      <c r="J545" s="28" t="str">
        <f>IF(A545=aux!$B$5,100*$F$4*$C$4,"")</f>
        <v/>
      </c>
      <c r="K545" s="28" t="str">
        <f>IF(OR(A545=aux!$B$6,A545=aux!$B$7,A545=aux!$B$8),(2*PI()/B545)*N545,"")</f>
        <v/>
      </c>
      <c r="L545" s="28" t="str">
        <f>IF(OR(A545=aux!$B$2,A545=aux!$B$3,A545=aux!$B$4),981*(B545/(2*PI()))^2*F545,"")</f>
        <v/>
      </c>
      <c r="M545" s="28" t="str">
        <f>IF(A545=aux!$B$5,B545/(2*PI())*J545,"")</f>
        <v/>
      </c>
      <c r="N545" s="28" t="str">
        <f>IF(A545=aux!$B$6,100*$F$5*$C$5,IF(A545=aux!$B$7,100*$C$5*($F$5-($F$5-1)*(B545-$J$6)/($J$7-$J$6)),IF(A545=aux!$B$8,100*$C$5,"")))</f>
        <v/>
      </c>
      <c r="O545" s="26" t="str">
        <f t="shared" si="42"/>
        <v/>
      </c>
      <c r="P545" s="26" t="str">
        <f t="shared" si="43"/>
        <v/>
      </c>
      <c r="Q545" s="26" t="str">
        <f t="shared" si="44"/>
        <v/>
      </c>
    </row>
    <row r="546" spans="1:17" x14ac:dyDescent="0.25">
      <c r="A546" s="1" t="str">
        <f>IF(B546="","",IF(B546&lt;$J$2,aux!$B$2,IF(B546&lt;$J$3,aux!$B$3,IF(B546&lt;$J$4,aux!$B$4,IF(B546&lt;$J$5,aux!$B$5,IF(B546&lt;$J$6,aux!$B$6,IF(B546&lt;$J$7,aux!$B$7,aux!$B$8)))))))</f>
        <v/>
      </c>
      <c r="D546" s="2" t="str">
        <f t="shared" si="40"/>
        <v/>
      </c>
      <c r="E546" s="2" t="str">
        <f t="shared" si="41"/>
        <v/>
      </c>
      <c r="F546" s="28" t="str">
        <f>IF(A546=aux!$B$2,$C$3/9.81,IF(A546=aux!$B$3,$C$3*(1+($F$3-1)*(B546-$J$2)/($J$3-$J$2))/9.81,IF(A546=aux!$B$4,$F$3*$C$3/9.81,"")))</f>
        <v/>
      </c>
      <c r="G546" s="28" t="str">
        <f>IF(A546=aux!$B$5,2*PI()/(981*B546)*J546,"")</f>
        <v/>
      </c>
      <c r="H546" s="28" t="str">
        <f>IF(OR(A546=aux!$B$6,A546=aux!$B$7,A546=aux!$B$8),(2*PI()/B546)^2/981*N546,"")</f>
        <v/>
      </c>
      <c r="I546" s="28" t="str">
        <f>IF(OR(A546=aux!$B$2,A546=aux!$B$3,A546=aux!$B$4),981*B546/(2*PI())*F546,"")</f>
        <v/>
      </c>
      <c r="J546" s="28" t="str">
        <f>IF(A546=aux!$B$5,100*$F$4*$C$4,"")</f>
        <v/>
      </c>
      <c r="K546" s="28" t="str">
        <f>IF(OR(A546=aux!$B$6,A546=aux!$B$7,A546=aux!$B$8),(2*PI()/B546)*N546,"")</f>
        <v/>
      </c>
      <c r="L546" s="28" t="str">
        <f>IF(OR(A546=aux!$B$2,A546=aux!$B$3,A546=aux!$B$4),981*(B546/(2*PI()))^2*F546,"")</f>
        <v/>
      </c>
      <c r="M546" s="28" t="str">
        <f>IF(A546=aux!$B$5,B546/(2*PI())*J546,"")</f>
        <v/>
      </c>
      <c r="N546" s="28" t="str">
        <f>IF(A546=aux!$B$6,100*$F$5*$C$5,IF(A546=aux!$B$7,100*$C$5*($F$5-($F$5-1)*(B546-$J$6)/($J$7-$J$6)),IF(A546=aux!$B$8,100*$C$5,"")))</f>
        <v/>
      </c>
      <c r="O546" s="26" t="str">
        <f t="shared" si="42"/>
        <v/>
      </c>
      <c r="P546" s="26" t="str">
        <f t="shared" si="43"/>
        <v/>
      </c>
      <c r="Q546" s="26" t="str">
        <f t="shared" si="44"/>
        <v/>
      </c>
    </row>
    <row r="547" spans="1:17" x14ac:dyDescent="0.25">
      <c r="A547" s="1" t="str">
        <f>IF(B547="","",IF(B547&lt;$J$2,aux!$B$2,IF(B547&lt;$J$3,aux!$B$3,IF(B547&lt;$J$4,aux!$B$4,IF(B547&lt;$J$5,aux!$B$5,IF(B547&lt;$J$6,aux!$B$6,IF(B547&lt;$J$7,aux!$B$7,aux!$B$8)))))))</f>
        <v/>
      </c>
      <c r="D547" s="2" t="str">
        <f t="shared" si="40"/>
        <v/>
      </c>
      <c r="E547" s="2" t="str">
        <f t="shared" si="41"/>
        <v/>
      </c>
      <c r="F547" s="28" t="str">
        <f>IF(A547=aux!$B$2,$C$3/9.81,IF(A547=aux!$B$3,$C$3*(1+($F$3-1)*(B547-$J$2)/($J$3-$J$2))/9.81,IF(A547=aux!$B$4,$F$3*$C$3/9.81,"")))</f>
        <v/>
      </c>
      <c r="G547" s="28" t="str">
        <f>IF(A547=aux!$B$5,2*PI()/(981*B547)*J547,"")</f>
        <v/>
      </c>
      <c r="H547" s="28" t="str">
        <f>IF(OR(A547=aux!$B$6,A547=aux!$B$7,A547=aux!$B$8),(2*PI()/B547)^2/981*N547,"")</f>
        <v/>
      </c>
      <c r="I547" s="28" t="str">
        <f>IF(OR(A547=aux!$B$2,A547=aux!$B$3,A547=aux!$B$4),981*B547/(2*PI())*F547,"")</f>
        <v/>
      </c>
      <c r="J547" s="28" t="str">
        <f>IF(A547=aux!$B$5,100*$F$4*$C$4,"")</f>
        <v/>
      </c>
      <c r="K547" s="28" t="str">
        <f>IF(OR(A547=aux!$B$6,A547=aux!$B$7,A547=aux!$B$8),(2*PI()/B547)*N547,"")</f>
        <v/>
      </c>
      <c r="L547" s="28" t="str">
        <f>IF(OR(A547=aux!$B$2,A547=aux!$B$3,A547=aux!$B$4),981*(B547/(2*PI()))^2*F547,"")</f>
        <v/>
      </c>
      <c r="M547" s="28" t="str">
        <f>IF(A547=aux!$B$5,B547/(2*PI())*J547,"")</f>
        <v/>
      </c>
      <c r="N547" s="28" t="str">
        <f>IF(A547=aux!$B$6,100*$F$5*$C$5,IF(A547=aux!$B$7,100*$C$5*($F$5-($F$5-1)*(B547-$J$6)/($J$7-$J$6)),IF(A547=aux!$B$8,100*$C$5,"")))</f>
        <v/>
      </c>
      <c r="O547" s="26" t="str">
        <f t="shared" si="42"/>
        <v/>
      </c>
      <c r="P547" s="26" t="str">
        <f t="shared" si="43"/>
        <v/>
      </c>
      <c r="Q547" s="26" t="str">
        <f t="shared" si="44"/>
        <v/>
      </c>
    </row>
    <row r="548" spans="1:17" x14ac:dyDescent="0.25">
      <c r="A548" s="1" t="str">
        <f>IF(B548="","",IF(B548&lt;$J$2,aux!$B$2,IF(B548&lt;$J$3,aux!$B$3,IF(B548&lt;$J$4,aux!$B$4,IF(B548&lt;$J$5,aux!$B$5,IF(B548&lt;$J$6,aux!$B$6,IF(B548&lt;$J$7,aux!$B$7,aux!$B$8)))))))</f>
        <v/>
      </c>
      <c r="D548" s="2" t="str">
        <f t="shared" si="40"/>
        <v/>
      </c>
      <c r="E548" s="2" t="str">
        <f t="shared" si="41"/>
        <v/>
      </c>
      <c r="F548" s="28" t="str">
        <f>IF(A548=aux!$B$2,$C$3/9.81,IF(A548=aux!$B$3,$C$3*(1+($F$3-1)*(B548-$J$2)/($J$3-$J$2))/9.81,IF(A548=aux!$B$4,$F$3*$C$3/9.81,"")))</f>
        <v/>
      </c>
      <c r="G548" s="28" t="str">
        <f>IF(A548=aux!$B$5,2*PI()/(981*B548)*J548,"")</f>
        <v/>
      </c>
      <c r="H548" s="28" t="str">
        <f>IF(OR(A548=aux!$B$6,A548=aux!$B$7,A548=aux!$B$8),(2*PI()/B548)^2/981*N548,"")</f>
        <v/>
      </c>
      <c r="I548" s="28" t="str">
        <f>IF(OR(A548=aux!$B$2,A548=aux!$B$3,A548=aux!$B$4),981*B548/(2*PI())*F548,"")</f>
        <v/>
      </c>
      <c r="J548" s="28" t="str">
        <f>IF(A548=aux!$B$5,100*$F$4*$C$4,"")</f>
        <v/>
      </c>
      <c r="K548" s="28" t="str">
        <f>IF(OR(A548=aux!$B$6,A548=aux!$B$7,A548=aux!$B$8),(2*PI()/B548)*N548,"")</f>
        <v/>
      </c>
      <c r="L548" s="28" t="str">
        <f>IF(OR(A548=aux!$B$2,A548=aux!$B$3,A548=aux!$B$4),981*(B548/(2*PI()))^2*F548,"")</f>
        <v/>
      </c>
      <c r="M548" s="28" t="str">
        <f>IF(A548=aux!$B$5,B548/(2*PI())*J548,"")</f>
        <v/>
      </c>
      <c r="N548" s="28" t="str">
        <f>IF(A548=aux!$B$6,100*$F$5*$C$5,IF(A548=aux!$B$7,100*$C$5*($F$5-($F$5-1)*(B548-$J$6)/($J$7-$J$6)),IF(A548=aux!$B$8,100*$C$5,"")))</f>
        <v/>
      </c>
      <c r="O548" s="26" t="str">
        <f t="shared" si="42"/>
        <v/>
      </c>
      <c r="P548" s="26" t="str">
        <f t="shared" si="43"/>
        <v/>
      </c>
      <c r="Q548" s="26" t="str">
        <f t="shared" si="44"/>
        <v/>
      </c>
    </row>
    <row r="549" spans="1:17" x14ac:dyDescent="0.25">
      <c r="A549" s="1" t="str">
        <f>IF(B549="","",IF(B549&lt;$J$2,aux!$B$2,IF(B549&lt;$J$3,aux!$B$3,IF(B549&lt;$J$4,aux!$B$4,IF(B549&lt;$J$5,aux!$B$5,IF(B549&lt;$J$6,aux!$B$6,IF(B549&lt;$J$7,aux!$B$7,aux!$B$8)))))))</f>
        <v/>
      </c>
      <c r="D549" s="2" t="str">
        <f t="shared" si="40"/>
        <v/>
      </c>
      <c r="E549" s="2" t="str">
        <f t="shared" si="41"/>
        <v/>
      </c>
      <c r="F549" s="28" t="str">
        <f>IF(A549=aux!$B$2,$C$3/9.81,IF(A549=aux!$B$3,$C$3*(1+($F$3-1)*(B549-$J$2)/($J$3-$J$2))/9.81,IF(A549=aux!$B$4,$F$3*$C$3/9.81,"")))</f>
        <v/>
      </c>
      <c r="G549" s="28" t="str">
        <f>IF(A549=aux!$B$5,2*PI()/(981*B549)*J549,"")</f>
        <v/>
      </c>
      <c r="H549" s="28" t="str">
        <f>IF(OR(A549=aux!$B$6,A549=aux!$B$7,A549=aux!$B$8),(2*PI()/B549)^2/981*N549,"")</f>
        <v/>
      </c>
      <c r="I549" s="28" t="str">
        <f>IF(OR(A549=aux!$B$2,A549=aux!$B$3,A549=aux!$B$4),981*B549/(2*PI())*F549,"")</f>
        <v/>
      </c>
      <c r="J549" s="28" t="str">
        <f>IF(A549=aux!$B$5,100*$F$4*$C$4,"")</f>
        <v/>
      </c>
      <c r="K549" s="28" t="str">
        <f>IF(OR(A549=aux!$B$6,A549=aux!$B$7,A549=aux!$B$8),(2*PI()/B549)*N549,"")</f>
        <v/>
      </c>
      <c r="L549" s="28" t="str">
        <f>IF(OR(A549=aux!$B$2,A549=aux!$B$3,A549=aux!$B$4),981*(B549/(2*PI()))^2*F549,"")</f>
        <v/>
      </c>
      <c r="M549" s="28" t="str">
        <f>IF(A549=aux!$B$5,B549/(2*PI())*J549,"")</f>
        <v/>
      </c>
      <c r="N549" s="28" t="str">
        <f>IF(A549=aux!$B$6,100*$F$5*$C$5,IF(A549=aux!$B$7,100*$C$5*($F$5-($F$5-1)*(B549-$J$6)/($J$7-$J$6)),IF(A549=aux!$B$8,100*$C$5,"")))</f>
        <v/>
      </c>
      <c r="O549" s="26" t="str">
        <f t="shared" si="42"/>
        <v/>
      </c>
      <c r="P549" s="26" t="str">
        <f t="shared" si="43"/>
        <v/>
      </c>
      <c r="Q549" s="26" t="str">
        <f t="shared" si="44"/>
        <v/>
      </c>
    </row>
    <row r="550" spans="1:17" x14ac:dyDescent="0.25">
      <c r="A550" s="1" t="str">
        <f>IF(B550="","",IF(B550&lt;$J$2,aux!$B$2,IF(B550&lt;$J$3,aux!$B$3,IF(B550&lt;$J$4,aux!$B$4,IF(B550&lt;$J$5,aux!$B$5,IF(B550&lt;$J$6,aux!$B$6,IF(B550&lt;$J$7,aux!$B$7,aux!$B$8)))))))</f>
        <v/>
      </c>
      <c r="D550" s="2" t="str">
        <f t="shared" si="40"/>
        <v/>
      </c>
      <c r="E550" s="2" t="str">
        <f t="shared" si="41"/>
        <v/>
      </c>
      <c r="F550" s="28" t="str">
        <f>IF(A550=aux!$B$2,$C$3/9.81,IF(A550=aux!$B$3,$C$3*(1+($F$3-1)*(B550-$J$2)/($J$3-$J$2))/9.81,IF(A550=aux!$B$4,$F$3*$C$3/9.81,"")))</f>
        <v/>
      </c>
      <c r="G550" s="28" t="str">
        <f>IF(A550=aux!$B$5,2*PI()/(981*B550)*J550,"")</f>
        <v/>
      </c>
      <c r="H550" s="28" t="str">
        <f>IF(OR(A550=aux!$B$6,A550=aux!$B$7,A550=aux!$B$8),(2*PI()/B550)^2/981*N550,"")</f>
        <v/>
      </c>
      <c r="I550" s="28" t="str">
        <f>IF(OR(A550=aux!$B$2,A550=aux!$B$3,A550=aux!$B$4),981*B550/(2*PI())*F550,"")</f>
        <v/>
      </c>
      <c r="J550" s="28" t="str">
        <f>IF(A550=aux!$B$5,100*$F$4*$C$4,"")</f>
        <v/>
      </c>
      <c r="K550" s="28" t="str">
        <f>IF(OR(A550=aux!$B$6,A550=aux!$B$7,A550=aux!$B$8),(2*PI()/B550)*N550,"")</f>
        <v/>
      </c>
      <c r="L550" s="28" t="str">
        <f>IF(OR(A550=aux!$B$2,A550=aux!$B$3,A550=aux!$B$4),981*(B550/(2*PI()))^2*F550,"")</f>
        <v/>
      </c>
      <c r="M550" s="28" t="str">
        <f>IF(A550=aux!$B$5,B550/(2*PI())*J550,"")</f>
        <v/>
      </c>
      <c r="N550" s="28" t="str">
        <f>IF(A550=aux!$B$6,100*$F$5*$C$5,IF(A550=aux!$B$7,100*$C$5*($F$5-($F$5-1)*(B550-$J$6)/($J$7-$J$6)),IF(A550=aux!$B$8,100*$C$5,"")))</f>
        <v/>
      </c>
      <c r="O550" s="26" t="str">
        <f t="shared" si="42"/>
        <v/>
      </c>
      <c r="P550" s="26" t="str">
        <f t="shared" si="43"/>
        <v/>
      </c>
      <c r="Q550" s="26" t="str">
        <f t="shared" si="44"/>
        <v/>
      </c>
    </row>
    <row r="551" spans="1:17" x14ac:dyDescent="0.25">
      <c r="A551" s="1" t="str">
        <f>IF(B551="","",IF(B551&lt;$J$2,aux!$B$2,IF(B551&lt;$J$3,aux!$B$3,IF(B551&lt;$J$4,aux!$B$4,IF(B551&lt;$J$5,aux!$B$5,IF(B551&lt;$J$6,aux!$B$6,IF(B551&lt;$J$7,aux!$B$7,aux!$B$8)))))))</f>
        <v/>
      </c>
      <c r="D551" s="2" t="str">
        <f t="shared" si="40"/>
        <v/>
      </c>
      <c r="E551" s="2" t="str">
        <f t="shared" si="41"/>
        <v/>
      </c>
      <c r="F551" s="28" t="str">
        <f>IF(A551=aux!$B$2,$C$3/9.81,IF(A551=aux!$B$3,$C$3*(1+($F$3-1)*(B551-$J$2)/($J$3-$J$2))/9.81,IF(A551=aux!$B$4,$F$3*$C$3/9.81,"")))</f>
        <v/>
      </c>
      <c r="G551" s="28" t="str">
        <f>IF(A551=aux!$B$5,2*PI()/(981*B551)*J551,"")</f>
        <v/>
      </c>
      <c r="H551" s="28" t="str">
        <f>IF(OR(A551=aux!$B$6,A551=aux!$B$7,A551=aux!$B$8),(2*PI()/B551)^2/981*N551,"")</f>
        <v/>
      </c>
      <c r="I551" s="28" t="str">
        <f>IF(OR(A551=aux!$B$2,A551=aux!$B$3,A551=aux!$B$4),981*B551/(2*PI())*F551,"")</f>
        <v/>
      </c>
      <c r="J551" s="28" t="str">
        <f>IF(A551=aux!$B$5,100*$F$4*$C$4,"")</f>
        <v/>
      </c>
      <c r="K551" s="28" t="str">
        <f>IF(OR(A551=aux!$B$6,A551=aux!$B$7,A551=aux!$B$8),(2*PI()/B551)*N551,"")</f>
        <v/>
      </c>
      <c r="L551" s="28" t="str">
        <f>IF(OR(A551=aux!$B$2,A551=aux!$B$3,A551=aux!$B$4),981*(B551/(2*PI()))^2*F551,"")</f>
        <v/>
      </c>
      <c r="M551" s="28" t="str">
        <f>IF(A551=aux!$B$5,B551/(2*PI())*J551,"")</f>
        <v/>
      </c>
      <c r="N551" s="28" t="str">
        <f>IF(A551=aux!$B$6,100*$F$5*$C$5,IF(A551=aux!$B$7,100*$C$5*($F$5-($F$5-1)*(B551-$J$6)/($J$7-$J$6)),IF(A551=aux!$B$8,100*$C$5,"")))</f>
        <v/>
      </c>
      <c r="O551" s="26" t="str">
        <f t="shared" si="42"/>
        <v/>
      </c>
      <c r="P551" s="26" t="str">
        <f t="shared" si="43"/>
        <v/>
      </c>
      <c r="Q551" s="26" t="str">
        <f t="shared" si="44"/>
        <v/>
      </c>
    </row>
    <row r="552" spans="1:17" x14ac:dyDescent="0.25">
      <c r="A552" s="1" t="str">
        <f>IF(B552="","",IF(B552&lt;$J$2,aux!$B$2,IF(B552&lt;$J$3,aux!$B$3,IF(B552&lt;$J$4,aux!$B$4,IF(B552&lt;$J$5,aux!$B$5,IF(B552&lt;$J$6,aux!$B$6,IF(B552&lt;$J$7,aux!$B$7,aux!$B$8)))))))</f>
        <v/>
      </c>
      <c r="D552" s="2" t="str">
        <f t="shared" si="40"/>
        <v/>
      </c>
      <c r="E552" s="2" t="str">
        <f t="shared" si="41"/>
        <v/>
      </c>
      <c r="F552" s="28" t="str">
        <f>IF(A552=aux!$B$2,$C$3/9.81,IF(A552=aux!$B$3,$C$3*(1+($F$3-1)*(B552-$J$2)/($J$3-$J$2))/9.81,IF(A552=aux!$B$4,$F$3*$C$3/9.81,"")))</f>
        <v/>
      </c>
      <c r="G552" s="28" t="str">
        <f>IF(A552=aux!$B$5,2*PI()/(981*B552)*J552,"")</f>
        <v/>
      </c>
      <c r="H552" s="28" t="str">
        <f>IF(OR(A552=aux!$B$6,A552=aux!$B$7,A552=aux!$B$8),(2*PI()/B552)^2/981*N552,"")</f>
        <v/>
      </c>
      <c r="I552" s="28" t="str">
        <f>IF(OR(A552=aux!$B$2,A552=aux!$B$3,A552=aux!$B$4),981*B552/(2*PI())*F552,"")</f>
        <v/>
      </c>
      <c r="J552" s="28" t="str">
        <f>IF(A552=aux!$B$5,100*$F$4*$C$4,"")</f>
        <v/>
      </c>
      <c r="K552" s="28" t="str">
        <f>IF(OR(A552=aux!$B$6,A552=aux!$B$7,A552=aux!$B$8),(2*PI()/B552)*N552,"")</f>
        <v/>
      </c>
      <c r="L552" s="28" t="str">
        <f>IF(OR(A552=aux!$B$2,A552=aux!$B$3,A552=aux!$B$4),981*(B552/(2*PI()))^2*F552,"")</f>
        <v/>
      </c>
      <c r="M552" s="28" t="str">
        <f>IF(A552=aux!$B$5,B552/(2*PI())*J552,"")</f>
        <v/>
      </c>
      <c r="N552" s="28" t="str">
        <f>IF(A552=aux!$B$6,100*$F$5*$C$5,IF(A552=aux!$B$7,100*$C$5*($F$5-($F$5-1)*(B552-$J$6)/($J$7-$J$6)),IF(A552=aux!$B$8,100*$C$5,"")))</f>
        <v/>
      </c>
      <c r="O552" s="26" t="str">
        <f t="shared" si="42"/>
        <v/>
      </c>
      <c r="P552" s="26" t="str">
        <f t="shared" si="43"/>
        <v/>
      </c>
      <c r="Q552" s="26" t="str">
        <f t="shared" si="44"/>
        <v/>
      </c>
    </row>
    <row r="553" spans="1:17" x14ac:dyDescent="0.25">
      <c r="A553" s="1" t="str">
        <f>IF(B553="","",IF(B553&lt;$J$2,aux!$B$2,IF(B553&lt;$J$3,aux!$B$3,IF(B553&lt;$J$4,aux!$B$4,IF(B553&lt;$J$5,aux!$B$5,IF(B553&lt;$J$6,aux!$B$6,IF(B553&lt;$J$7,aux!$B$7,aux!$B$8)))))))</f>
        <v/>
      </c>
      <c r="D553" s="2" t="str">
        <f t="shared" si="40"/>
        <v/>
      </c>
      <c r="E553" s="2" t="str">
        <f t="shared" si="41"/>
        <v/>
      </c>
      <c r="F553" s="28" t="str">
        <f>IF(A553=aux!$B$2,$C$3/9.81,IF(A553=aux!$B$3,$C$3*(1+($F$3-1)*(B553-$J$2)/($J$3-$J$2))/9.81,IF(A553=aux!$B$4,$F$3*$C$3/9.81,"")))</f>
        <v/>
      </c>
      <c r="G553" s="28" t="str">
        <f>IF(A553=aux!$B$5,2*PI()/(981*B553)*J553,"")</f>
        <v/>
      </c>
      <c r="H553" s="28" t="str">
        <f>IF(OR(A553=aux!$B$6,A553=aux!$B$7,A553=aux!$B$8),(2*PI()/B553)^2/981*N553,"")</f>
        <v/>
      </c>
      <c r="I553" s="28" t="str">
        <f>IF(OR(A553=aux!$B$2,A553=aux!$B$3,A553=aux!$B$4),981*B553/(2*PI())*F553,"")</f>
        <v/>
      </c>
      <c r="J553" s="28" t="str">
        <f>IF(A553=aux!$B$5,100*$F$4*$C$4,"")</f>
        <v/>
      </c>
      <c r="K553" s="28" t="str">
        <f>IF(OR(A553=aux!$B$6,A553=aux!$B$7,A553=aux!$B$8),(2*PI()/B553)*N553,"")</f>
        <v/>
      </c>
      <c r="L553" s="28" t="str">
        <f>IF(OR(A553=aux!$B$2,A553=aux!$B$3,A553=aux!$B$4),981*(B553/(2*PI()))^2*F553,"")</f>
        <v/>
      </c>
      <c r="M553" s="28" t="str">
        <f>IF(A553=aux!$B$5,B553/(2*PI())*J553,"")</f>
        <v/>
      </c>
      <c r="N553" s="28" t="str">
        <f>IF(A553=aux!$B$6,100*$F$5*$C$5,IF(A553=aux!$B$7,100*$C$5*($F$5-($F$5-1)*(B553-$J$6)/($J$7-$J$6)),IF(A553=aux!$B$8,100*$C$5,"")))</f>
        <v/>
      </c>
      <c r="O553" s="26" t="str">
        <f t="shared" si="42"/>
        <v/>
      </c>
      <c r="P553" s="26" t="str">
        <f t="shared" si="43"/>
        <v/>
      </c>
      <c r="Q553" s="26" t="str">
        <f t="shared" si="44"/>
        <v/>
      </c>
    </row>
    <row r="554" spans="1:17" x14ac:dyDescent="0.25">
      <c r="A554" s="1" t="str">
        <f>IF(B554="","",IF(B554&lt;$J$2,aux!$B$2,IF(B554&lt;$J$3,aux!$B$3,IF(B554&lt;$J$4,aux!$B$4,IF(B554&lt;$J$5,aux!$B$5,IF(B554&lt;$J$6,aux!$B$6,IF(B554&lt;$J$7,aux!$B$7,aux!$B$8)))))))</f>
        <v/>
      </c>
      <c r="D554" s="2" t="str">
        <f t="shared" si="40"/>
        <v/>
      </c>
      <c r="E554" s="2" t="str">
        <f t="shared" si="41"/>
        <v/>
      </c>
      <c r="F554" s="28" t="str">
        <f>IF(A554=aux!$B$2,$C$3/9.81,IF(A554=aux!$B$3,$C$3*(1+($F$3-1)*(B554-$J$2)/($J$3-$J$2))/9.81,IF(A554=aux!$B$4,$F$3*$C$3/9.81,"")))</f>
        <v/>
      </c>
      <c r="G554" s="28" t="str">
        <f>IF(A554=aux!$B$5,2*PI()/(981*B554)*J554,"")</f>
        <v/>
      </c>
      <c r="H554" s="28" t="str">
        <f>IF(OR(A554=aux!$B$6,A554=aux!$B$7,A554=aux!$B$8),(2*PI()/B554)^2/981*N554,"")</f>
        <v/>
      </c>
      <c r="I554" s="28" t="str">
        <f>IF(OR(A554=aux!$B$2,A554=aux!$B$3,A554=aux!$B$4),981*B554/(2*PI())*F554,"")</f>
        <v/>
      </c>
      <c r="J554" s="28" t="str">
        <f>IF(A554=aux!$B$5,100*$F$4*$C$4,"")</f>
        <v/>
      </c>
      <c r="K554" s="28" t="str">
        <f>IF(OR(A554=aux!$B$6,A554=aux!$B$7,A554=aux!$B$8),(2*PI()/B554)*N554,"")</f>
        <v/>
      </c>
      <c r="L554" s="28" t="str">
        <f>IF(OR(A554=aux!$B$2,A554=aux!$B$3,A554=aux!$B$4),981*(B554/(2*PI()))^2*F554,"")</f>
        <v/>
      </c>
      <c r="M554" s="28" t="str">
        <f>IF(A554=aux!$B$5,B554/(2*PI())*J554,"")</f>
        <v/>
      </c>
      <c r="N554" s="28" t="str">
        <f>IF(A554=aux!$B$6,100*$F$5*$C$5,IF(A554=aux!$B$7,100*$C$5*($F$5-($F$5-1)*(B554-$J$6)/($J$7-$J$6)),IF(A554=aux!$B$8,100*$C$5,"")))</f>
        <v/>
      </c>
      <c r="O554" s="26" t="str">
        <f t="shared" si="42"/>
        <v/>
      </c>
      <c r="P554" s="26" t="str">
        <f t="shared" si="43"/>
        <v/>
      </c>
      <c r="Q554" s="26" t="str">
        <f t="shared" si="44"/>
        <v/>
      </c>
    </row>
    <row r="555" spans="1:17" x14ac:dyDescent="0.25">
      <c r="A555" s="1" t="str">
        <f>IF(B555="","",IF(B555&lt;$J$2,aux!$B$2,IF(B555&lt;$J$3,aux!$B$3,IF(B555&lt;$J$4,aux!$B$4,IF(B555&lt;$J$5,aux!$B$5,IF(B555&lt;$J$6,aux!$B$6,IF(B555&lt;$J$7,aux!$B$7,aux!$B$8)))))))</f>
        <v/>
      </c>
      <c r="D555" s="2" t="str">
        <f t="shared" si="40"/>
        <v/>
      </c>
      <c r="E555" s="2" t="str">
        <f t="shared" si="41"/>
        <v/>
      </c>
      <c r="F555" s="28" t="str">
        <f>IF(A555=aux!$B$2,$C$3/9.81,IF(A555=aux!$B$3,$C$3*(1+($F$3-1)*(B555-$J$2)/($J$3-$J$2))/9.81,IF(A555=aux!$B$4,$F$3*$C$3/9.81,"")))</f>
        <v/>
      </c>
      <c r="G555" s="28" t="str">
        <f>IF(A555=aux!$B$5,2*PI()/(981*B555)*J555,"")</f>
        <v/>
      </c>
      <c r="H555" s="28" t="str">
        <f>IF(OR(A555=aux!$B$6,A555=aux!$B$7,A555=aux!$B$8),(2*PI()/B555)^2/981*N555,"")</f>
        <v/>
      </c>
      <c r="I555" s="28" t="str">
        <f>IF(OR(A555=aux!$B$2,A555=aux!$B$3,A555=aux!$B$4),981*B555/(2*PI())*F555,"")</f>
        <v/>
      </c>
      <c r="J555" s="28" t="str">
        <f>IF(A555=aux!$B$5,100*$F$4*$C$4,"")</f>
        <v/>
      </c>
      <c r="K555" s="28" t="str">
        <f>IF(OR(A555=aux!$B$6,A555=aux!$B$7,A555=aux!$B$8),(2*PI()/B555)*N555,"")</f>
        <v/>
      </c>
      <c r="L555" s="28" t="str">
        <f>IF(OR(A555=aux!$B$2,A555=aux!$B$3,A555=aux!$B$4),981*(B555/(2*PI()))^2*F555,"")</f>
        <v/>
      </c>
      <c r="M555" s="28" t="str">
        <f>IF(A555=aux!$B$5,B555/(2*PI())*J555,"")</f>
        <v/>
      </c>
      <c r="N555" s="28" t="str">
        <f>IF(A555=aux!$B$6,100*$F$5*$C$5,IF(A555=aux!$B$7,100*$C$5*($F$5-($F$5-1)*(B555-$J$6)/($J$7-$J$6)),IF(A555=aux!$B$8,100*$C$5,"")))</f>
        <v/>
      </c>
      <c r="O555" s="26" t="str">
        <f t="shared" si="42"/>
        <v/>
      </c>
      <c r="P555" s="26" t="str">
        <f t="shared" si="43"/>
        <v/>
      </c>
      <c r="Q555" s="26" t="str">
        <f t="shared" si="44"/>
        <v/>
      </c>
    </row>
    <row r="556" spans="1:17" x14ac:dyDescent="0.25">
      <c r="A556" s="1" t="str">
        <f>IF(B556="","",IF(B556&lt;$J$2,aux!$B$2,IF(B556&lt;$J$3,aux!$B$3,IF(B556&lt;$J$4,aux!$B$4,IF(B556&lt;$J$5,aux!$B$5,IF(B556&lt;$J$6,aux!$B$6,IF(B556&lt;$J$7,aux!$B$7,aux!$B$8)))))))</f>
        <v/>
      </c>
      <c r="D556" s="2" t="str">
        <f t="shared" si="40"/>
        <v/>
      </c>
      <c r="E556" s="2" t="str">
        <f t="shared" si="41"/>
        <v/>
      </c>
      <c r="F556" s="28" t="str">
        <f>IF(A556=aux!$B$2,$C$3/9.81,IF(A556=aux!$B$3,$C$3*(1+($F$3-1)*(B556-$J$2)/($J$3-$J$2))/9.81,IF(A556=aux!$B$4,$F$3*$C$3/9.81,"")))</f>
        <v/>
      </c>
      <c r="G556" s="28" t="str">
        <f>IF(A556=aux!$B$5,2*PI()/(981*B556)*J556,"")</f>
        <v/>
      </c>
      <c r="H556" s="28" t="str">
        <f>IF(OR(A556=aux!$B$6,A556=aux!$B$7,A556=aux!$B$8),(2*PI()/B556)^2/981*N556,"")</f>
        <v/>
      </c>
      <c r="I556" s="28" t="str">
        <f>IF(OR(A556=aux!$B$2,A556=aux!$B$3,A556=aux!$B$4),981*B556/(2*PI())*F556,"")</f>
        <v/>
      </c>
      <c r="J556" s="28" t="str">
        <f>IF(A556=aux!$B$5,100*$F$4*$C$4,"")</f>
        <v/>
      </c>
      <c r="K556" s="28" t="str">
        <f>IF(OR(A556=aux!$B$6,A556=aux!$B$7,A556=aux!$B$8),(2*PI()/B556)*N556,"")</f>
        <v/>
      </c>
      <c r="L556" s="28" t="str">
        <f>IF(OR(A556=aux!$B$2,A556=aux!$B$3,A556=aux!$B$4),981*(B556/(2*PI()))^2*F556,"")</f>
        <v/>
      </c>
      <c r="M556" s="28" t="str">
        <f>IF(A556=aux!$B$5,B556/(2*PI())*J556,"")</f>
        <v/>
      </c>
      <c r="N556" s="28" t="str">
        <f>IF(A556=aux!$B$6,100*$F$5*$C$5,IF(A556=aux!$B$7,100*$C$5*($F$5-($F$5-1)*(B556-$J$6)/($J$7-$J$6)),IF(A556=aux!$B$8,100*$C$5,"")))</f>
        <v/>
      </c>
      <c r="O556" s="26" t="str">
        <f t="shared" si="42"/>
        <v/>
      </c>
      <c r="P556" s="26" t="str">
        <f t="shared" si="43"/>
        <v/>
      </c>
      <c r="Q556" s="26" t="str">
        <f t="shared" si="44"/>
        <v/>
      </c>
    </row>
    <row r="557" spans="1:17" x14ac:dyDescent="0.25">
      <c r="A557" s="1" t="str">
        <f>IF(B557="","",IF(B557&lt;$J$2,aux!$B$2,IF(B557&lt;$J$3,aux!$B$3,IF(B557&lt;$J$4,aux!$B$4,IF(B557&lt;$J$5,aux!$B$5,IF(B557&lt;$J$6,aux!$B$6,IF(B557&lt;$J$7,aux!$B$7,aux!$B$8)))))))</f>
        <v/>
      </c>
      <c r="D557" s="2" t="str">
        <f t="shared" si="40"/>
        <v/>
      </c>
      <c r="E557" s="2" t="str">
        <f t="shared" si="41"/>
        <v/>
      </c>
      <c r="F557" s="28" t="str">
        <f>IF(A557=aux!$B$2,$C$3/9.81,IF(A557=aux!$B$3,$C$3*(1+($F$3-1)*(B557-$J$2)/($J$3-$J$2))/9.81,IF(A557=aux!$B$4,$F$3*$C$3/9.81,"")))</f>
        <v/>
      </c>
      <c r="G557" s="28" t="str">
        <f>IF(A557=aux!$B$5,2*PI()/(981*B557)*J557,"")</f>
        <v/>
      </c>
      <c r="H557" s="28" t="str">
        <f>IF(OR(A557=aux!$B$6,A557=aux!$B$7,A557=aux!$B$8),(2*PI()/B557)^2/981*N557,"")</f>
        <v/>
      </c>
      <c r="I557" s="28" t="str">
        <f>IF(OR(A557=aux!$B$2,A557=aux!$B$3,A557=aux!$B$4),981*B557/(2*PI())*F557,"")</f>
        <v/>
      </c>
      <c r="J557" s="28" t="str">
        <f>IF(A557=aux!$B$5,100*$F$4*$C$4,"")</f>
        <v/>
      </c>
      <c r="K557" s="28" t="str">
        <f>IF(OR(A557=aux!$B$6,A557=aux!$B$7,A557=aux!$B$8),(2*PI()/B557)*N557,"")</f>
        <v/>
      </c>
      <c r="L557" s="28" t="str">
        <f>IF(OR(A557=aux!$B$2,A557=aux!$B$3,A557=aux!$B$4),981*(B557/(2*PI()))^2*F557,"")</f>
        <v/>
      </c>
      <c r="M557" s="28" t="str">
        <f>IF(A557=aux!$B$5,B557/(2*PI())*J557,"")</f>
        <v/>
      </c>
      <c r="N557" s="28" t="str">
        <f>IF(A557=aux!$B$6,100*$F$5*$C$5,IF(A557=aux!$B$7,100*$C$5*($F$5-($F$5-1)*(B557-$J$6)/($J$7-$J$6)),IF(A557=aux!$B$8,100*$C$5,"")))</f>
        <v/>
      </c>
      <c r="O557" s="26" t="str">
        <f t="shared" si="42"/>
        <v/>
      </c>
      <c r="P557" s="26" t="str">
        <f t="shared" si="43"/>
        <v/>
      </c>
      <c r="Q557" s="26" t="str">
        <f t="shared" si="44"/>
        <v/>
      </c>
    </row>
    <row r="558" spans="1:17" x14ac:dyDescent="0.25">
      <c r="A558" s="1" t="str">
        <f>IF(B558="","",IF(B558&lt;$J$2,aux!$B$2,IF(B558&lt;$J$3,aux!$B$3,IF(B558&lt;$J$4,aux!$B$4,IF(B558&lt;$J$5,aux!$B$5,IF(B558&lt;$J$6,aux!$B$6,IF(B558&lt;$J$7,aux!$B$7,aux!$B$8)))))))</f>
        <v/>
      </c>
      <c r="D558" s="2" t="str">
        <f t="shared" si="40"/>
        <v/>
      </c>
      <c r="E558" s="2" t="str">
        <f t="shared" si="41"/>
        <v/>
      </c>
      <c r="F558" s="28" t="str">
        <f>IF(A558=aux!$B$2,$C$3/9.81,IF(A558=aux!$B$3,$C$3*(1+($F$3-1)*(B558-$J$2)/($J$3-$J$2))/9.81,IF(A558=aux!$B$4,$F$3*$C$3/9.81,"")))</f>
        <v/>
      </c>
      <c r="G558" s="28" t="str">
        <f>IF(A558=aux!$B$5,2*PI()/(981*B558)*J558,"")</f>
        <v/>
      </c>
      <c r="H558" s="28" t="str">
        <f>IF(OR(A558=aux!$B$6,A558=aux!$B$7,A558=aux!$B$8),(2*PI()/B558)^2/981*N558,"")</f>
        <v/>
      </c>
      <c r="I558" s="28" t="str">
        <f>IF(OR(A558=aux!$B$2,A558=aux!$B$3,A558=aux!$B$4),981*B558/(2*PI())*F558,"")</f>
        <v/>
      </c>
      <c r="J558" s="28" t="str">
        <f>IF(A558=aux!$B$5,100*$F$4*$C$4,"")</f>
        <v/>
      </c>
      <c r="K558" s="28" t="str">
        <f>IF(OR(A558=aux!$B$6,A558=aux!$B$7,A558=aux!$B$8),(2*PI()/B558)*N558,"")</f>
        <v/>
      </c>
      <c r="L558" s="28" t="str">
        <f>IF(OR(A558=aux!$B$2,A558=aux!$B$3,A558=aux!$B$4),981*(B558/(2*PI()))^2*F558,"")</f>
        <v/>
      </c>
      <c r="M558" s="28" t="str">
        <f>IF(A558=aux!$B$5,B558/(2*PI())*J558,"")</f>
        <v/>
      </c>
      <c r="N558" s="28" t="str">
        <f>IF(A558=aux!$B$6,100*$F$5*$C$5,IF(A558=aux!$B$7,100*$C$5*($F$5-($F$5-1)*(B558-$J$6)/($J$7-$J$6)),IF(A558=aux!$B$8,100*$C$5,"")))</f>
        <v/>
      </c>
      <c r="O558" s="26" t="str">
        <f t="shared" si="42"/>
        <v/>
      </c>
      <c r="P558" s="26" t="str">
        <f t="shared" si="43"/>
        <v/>
      </c>
      <c r="Q558" s="26" t="str">
        <f t="shared" si="44"/>
        <v/>
      </c>
    </row>
    <row r="559" spans="1:17" x14ac:dyDescent="0.25">
      <c r="A559" s="1" t="str">
        <f>IF(B559="","",IF(B559&lt;$J$2,aux!$B$2,IF(B559&lt;$J$3,aux!$B$3,IF(B559&lt;$J$4,aux!$B$4,IF(B559&lt;$J$5,aux!$B$5,IF(B559&lt;$J$6,aux!$B$6,IF(B559&lt;$J$7,aux!$B$7,aux!$B$8)))))))</f>
        <v/>
      </c>
      <c r="D559" s="2" t="str">
        <f t="shared" si="40"/>
        <v/>
      </c>
      <c r="E559" s="2" t="str">
        <f t="shared" si="41"/>
        <v/>
      </c>
      <c r="F559" s="28" t="str">
        <f>IF(A559=aux!$B$2,$C$3/9.81,IF(A559=aux!$B$3,$C$3*(1+($F$3-1)*(B559-$J$2)/($J$3-$J$2))/9.81,IF(A559=aux!$B$4,$F$3*$C$3/9.81,"")))</f>
        <v/>
      </c>
      <c r="G559" s="28" t="str">
        <f>IF(A559=aux!$B$5,2*PI()/(981*B559)*J559,"")</f>
        <v/>
      </c>
      <c r="H559" s="28" t="str">
        <f>IF(OR(A559=aux!$B$6,A559=aux!$B$7,A559=aux!$B$8),(2*PI()/B559)^2/981*N559,"")</f>
        <v/>
      </c>
      <c r="I559" s="28" t="str">
        <f>IF(OR(A559=aux!$B$2,A559=aux!$B$3,A559=aux!$B$4),981*B559/(2*PI())*F559,"")</f>
        <v/>
      </c>
      <c r="J559" s="28" t="str">
        <f>IF(A559=aux!$B$5,100*$F$4*$C$4,"")</f>
        <v/>
      </c>
      <c r="K559" s="28" t="str">
        <f>IF(OR(A559=aux!$B$6,A559=aux!$B$7,A559=aux!$B$8),(2*PI()/B559)*N559,"")</f>
        <v/>
      </c>
      <c r="L559" s="28" t="str">
        <f>IF(OR(A559=aux!$B$2,A559=aux!$B$3,A559=aux!$B$4),981*(B559/(2*PI()))^2*F559,"")</f>
        <v/>
      </c>
      <c r="M559" s="28" t="str">
        <f>IF(A559=aux!$B$5,B559/(2*PI())*J559,"")</f>
        <v/>
      </c>
      <c r="N559" s="28" t="str">
        <f>IF(A559=aux!$B$6,100*$F$5*$C$5,IF(A559=aux!$B$7,100*$C$5*($F$5-($F$5-1)*(B559-$J$6)/($J$7-$J$6)),IF(A559=aux!$B$8,100*$C$5,"")))</f>
        <v/>
      </c>
      <c r="O559" s="26" t="str">
        <f t="shared" si="42"/>
        <v/>
      </c>
      <c r="P559" s="26" t="str">
        <f t="shared" si="43"/>
        <v/>
      </c>
      <c r="Q559" s="26" t="str">
        <f t="shared" si="44"/>
        <v/>
      </c>
    </row>
    <row r="560" spans="1:17" x14ac:dyDescent="0.25">
      <c r="A560" s="1" t="str">
        <f>IF(B560="","",IF(B560&lt;$J$2,aux!$B$2,IF(B560&lt;$J$3,aux!$B$3,IF(B560&lt;$J$4,aux!$B$4,IF(B560&lt;$J$5,aux!$B$5,IF(B560&lt;$J$6,aux!$B$6,IF(B560&lt;$J$7,aux!$B$7,aux!$B$8)))))))</f>
        <v/>
      </c>
      <c r="D560" s="2" t="str">
        <f t="shared" si="40"/>
        <v/>
      </c>
      <c r="E560" s="2" t="str">
        <f t="shared" si="41"/>
        <v/>
      </c>
      <c r="F560" s="28" t="str">
        <f>IF(A560=aux!$B$2,$C$3/9.81,IF(A560=aux!$B$3,$C$3*(1+($F$3-1)*(B560-$J$2)/($J$3-$J$2))/9.81,IF(A560=aux!$B$4,$F$3*$C$3/9.81,"")))</f>
        <v/>
      </c>
      <c r="G560" s="28" t="str">
        <f>IF(A560=aux!$B$5,2*PI()/(981*B560)*J560,"")</f>
        <v/>
      </c>
      <c r="H560" s="28" t="str">
        <f>IF(OR(A560=aux!$B$6,A560=aux!$B$7,A560=aux!$B$8),(2*PI()/B560)^2/981*N560,"")</f>
        <v/>
      </c>
      <c r="I560" s="28" t="str">
        <f>IF(OR(A560=aux!$B$2,A560=aux!$B$3,A560=aux!$B$4),981*B560/(2*PI())*F560,"")</f>
        <v/>
      </c>
      <c r="J560" s="28" t="str">
        <f>IF(A560=aux!$B$5,100*$F$4*$C$4,"")</f>
        <v/>
      </c>
      <c r="K560" s="28" t="str">
        <f>IF(OR(A560=aux!$B$6,A560=aux!$B$7,A560=aux!$B$8),(2*PI()/B560)*N560,"")</f>
        <v/>
      </c>
      <c r="L560" s="28" t="str">
        <f>IF(OR(A560=aux!$B$2,A560=aux!$B$3,A560=aux!$B$4),981*(B560/(2*PI()))^2*F560,"")</f>
        <v/>
      </c>
      <c r="M560" s="28" t="str">
        <f>IF(A560=aux!$B$5,B560/(2*PI())*J560,"")</f>
        <v/>
      </c>
      <c r="N560" s="28" t="str">
        <f>IF(A560=aux!$B$6,100*$F$5*$C$5,IF(A560=aux!$B$7,100*$C$5*($F$5-($F$5-1)*(B560-$J$6)/($J$7-$J$6)),IF(A560=aux!$B$8,100*$C$5,"")))</f>
        <v/>
      </c>
      <c r="O560" s="26" t="str">
        <f t="shared" si="42"/>
        <v/>
      </c>
      <c r="P560" s="26" t="str">
        <f t="shared" si="43"/>
        <v/>
      </c>
      <c r="Q560" s="26" t="str">
        <f t="shared" si="44"/>
        <v/>
      </c>
    </row>
    <row r="561" spans="1:17" x14ac:dyDescent="0.25">
      <c r="A561" s="1" t="str">
        <f>IF(B561="","",IF(B561&lt;$J$2,aux!$B$2,IF(B561&lt;$J$3,aux!$B$3,IF(B561&lt;$J$4,aux!$B$4,IF(B561&lt;$J$5,aux!$B$5,IF(B561&lt;$J$6,aux!$B$6,IF(B561&lt;$J$7,aux!$B$7,aux!$B$8)))))))</f>
        <v/>
      </c>
      <c r="D561" s="2" t="str">
        <f t="shared" si="40"/>
        <v/>
      </c>
      <c r="E561" s="2" t="str">
        <f t="shared" si="41"/>
        <v/>
      </c>
      <c r="F561" s="28" t="str">
        <f>IF(A561=aux!$B$2,$C$3/9.81,IF(A561=aux!$B$3,$C$3*(1+($F$3-1)*(B561-$J$2)/($J$3-$J$2))/9.81,IF(A561=aux!$B$4,$F$3*$C$3/9.81,"")))</f>
        <v/>
      </c>
      <c r="G561" s="28" t="str">
        <f>IF(A561=aux!$B$5,2*PI()/(981*B561)*J561,"")</f>
        <v/>
      </c>
      <c r="H561" s="28" t="str">
        <f>IF(OR(A561=aux!$B$6,A561=aux!$B$7,A561=aux!$B$8),(2*PI()/B561)^2/981*N561,"")</f>
        <v/>
      </c>
      <c r="I561" s="28" t="str">
        <f>IF(OR(A561=aux!$B$2,A561=aux!$B$3,A561=aux!$B$4),981*B561/(2*PI())*F561,"")</f>
        <v/>
      </c>
      <c r="J561" s="28" t="str">
        <f>IF(A561=aux!$B$5,100*$F$4*$C$4,"")</f>
        <v/>
      </c>
      <c r="K561" s="28" t="str">
        <f>IF(OR(A561=aux!$B$6,A561=aux!$B$7,A561=aux!$B$8),(2*PI()/B561)*N561,"")</f>
        <v/>
      </c>
      <c r="L561" s="28" t="str">
        <f>IF(OR(A561=aux!$B$2,A561=aux!$B$3,A561=aux!$B$4),981*(B561/(2*PI()))^2*F561,"")</f>
        <v/>
      </c>
      <c r="M561" s="28" t="str">
        <f>IF(A561=aux!$B$5,B561/(2*PI())*J561,"")</f>
        <v/>
      </c>
      <c r="N561" s="28" t="str">
        <f>IF(A561=aux!$B$6,100*$F$5*$C$5,IF(A561=aux!$B$7,100*$C$5*($F$5-($F$5-1)*(B561-$J$6)/($J$7-$J$6)),IF(A561=aux!$B$8,100*$C$5,"")))</f>
        <v/>
      </c>
      <c r="O561" s="26" t="str">
        <f t="shared" si="42"/>
        <v/>
      </c>
      <c r="P561" s="26" t="str">
        <f t="shared" si="43"/>
        <v/>
      </c>
      <c r="Q561" s="26" t="str">
        <f t="shared" si="44"/>
        <v/>
      </c>
    </row>
    <row r="562" spans="1:17" x14ac:dyDescent="0.25">
      <c r="A562" s="1" t="str">
        <f>IF(B562="","",IF(B562&lt;$J$2,aux!$B$2,IF(B562&lt;$J$3,aux!$B$3,IF(B562&lt;$J$4,aux!$B$4,IF(B562&lt;$J$5,aux!$B$5,IF(B562&lt;$J$6,aux!$B$6,IF(B562&lt;$J$7,aux!$B$7,aux!$B$8)))))))</f>
        <v/>
      </c>
      <c r="D562" s="2" t="str">
        <f t="shared" si="40"/>
        <v/>
      </c>
      <c r="E562" s="2" t="str">
        <f t="shared" si="41"/>
        <v/>
      </c>
      <c r="F562" s="28" t="str">
        <f>IF(A562=aux!$B$2,$C$3/9.81,IF(A562=aux!$B$3,$C$3*(1+($F$3-1)*(B562-$J$2)/($J$3-$J$2))/9.81,IF(A562=aux!$B$4,$F$3*$C$3/9.81,"")))</f>
        <v/>
      </c>
      <c r="G562" s="28" t="str">
        <f>IF(A562=aux!$B$5,2*PI()/(981*B562)*J562,"")</f>
        <v/>
      </c>
      <c r="H562" s="28" t="str">
        <f>IF(OR(A562=aux!$B$6,A562=aux!$B$7,A562=aux!$B$8),(2*PI()/B562)^2/981*N562,"")</f>
        <v/>
      </c>
      <c r="I562" s="28" t="str">
        <f>IF(OR(A562=aux!$B$2,A562=aux!$B$3,A562=aux!$B$4),981*B562/(2*PI())*F562,"")</f>
        <v/>
      </c>
      <c r="J562" s="28" t="str">
        <f>IF(A562=aux!$B$5,100*$F$4*$C$4,"")</f>
        <v/>
      </c>
      <c r="K562" s="28" t="str">
        <f>IF(OR(A562=aux!$B$6,A562=aux!$B$7,A562=aux!$B$8),(2*PI()/B562)*N562,"")</f>
        <v/>
      </c>
      <c r="L562" s="28" t="str">
        <f>IF(OR(A562=aux!$B$2,A562=aux!$B$3,A562=aux!$B$4),981*(B562/(2*PI()))^2*F562,"")</f>
        <v/>
      </c>
      <c r="M562" s="28" t="str">
        <f>IF(A562=aux!$B$5,B562/(2*PI())*J562,"")</f>
        <v/>
      </c>
      <c r="N562" s="28" t="str">
        <f>IF(A562=aux!$B$6,100*$F$5*$C$5,IF(A562=aux!$B$7,100*$C$5*($F$5-($F$5-1)*(B562-$J$6)/($J$7-$J$6)),IF(A562=aux!$B$8,100*$C$5,"")))</f>
        <v/>
      </c>
      <c r="O562" s="26" t="str">
        <f t="shared" si="42"/>
        <v/>
      </c>
      <c r="P562" s="26" t="str">
        <f t="shared" si="43"/>
        <v/>
      </c>
      <c r="Q562" s="26" t="str">
        <f t="shared" si="44"/>
        <v/>
      </c>
    </row>
    <row r="563" spans="1:17" x14ac:dyDescent="0.25">
      <c r="A563" s="1" t="str">
        <f>IF(B563="","",IF(B563&lt;$J$2,aux!$B$2,IF(B563&lt;$J$3,aux!$B$3,IF(B563&lt;$J$4,aux!$B$4,IF(B563&lt;$J$5,aux!$B$5,IF(B563&lt;$J$6,aux!$B$6,IF(B563&lt;$J$7,aux!$B$7,aux!$B$8)))))))</f>
        <v/>
      </c>
      <c r="D563" s="2" t="str">
        <f t="shared" si="40"/>
        <v/>
      </c>
      <c r="E563" s="2" t="str">
        <f t="shared" si="41"/>
        <v/>
      </c>
      <c r="F563" s="28" t="str">
        <f>IF(A563=aux!$B$2,$C$3/9.81,IF(A563=aux!$B$3,$C$3*(1+($F$3-1)*(B563-$J$2)/($J$3-$J$2))/9.81,IF(A563=aux!$B$4,$F$3*$C$3/9.81,"")))</f>
        <v/>
      </c>
      <c r="G563" s="28" t="str">
        <f>IF(A563=aux!$B$5,2*PI()/(981*B563)*J563,"")</f>
        <v/>
      </c>
      <c r="H563" s="28" t="str">
        <f>IF(OR(A563=aux!$B$6,A563=aux!$B$7,A563=aux!$B$8),(2*PI()/B563)^2/981*N563,"")</f>
        <v/>
      </c>
      <c r="I563" s="28" t="str">
        <f>IF(OR(A563=aux!$B$2,A563=aux!$B$3,A563=aux!$B$4),981*B563/(2*PI())*F563,"")</f>
        <v/>
      </c>
      <c r="J563" s="28" t="str">
        <f>IF(A563=aux!$B$5,100*$F$4*$C$4,"")</f>
        <v/>
      </c>
      <c r="K563" s="28" t="str">
        <f>IF(OR(A563=aux!$B$6,A563=aux!$B$7,A563=aux!$B$8),(2*PI()/B563)*N563,"")</f>
        <v/>
      </c>
      <c r="L563" s="28" t="str">
        <f>IF(OR(A563=aux!$B$2,A563=aux!$B$3,A563=aux!$B$4),981*(B563/(2*PI()))^2*F563,"")</f>
        <v/>
      </c>
      <c r="M563" s="28" t="str">
        <f>IF(A563=aux!$B$5,B563/(2*PI())*J563,"")</f>
        <v/>
      </c>
      <c r="N563" s="28" t="str">
        <f>IF(A563=aux!$B$6,100*$F$5*$C$5,IF(A563=aux!$B$7,100*$C$5*($F$5-($F$5-1)*(B563-$J$6)/($J$7-$J$6)),IF(A563=aux!$B$8,100*$C$5,"")))</f>
        <v/>
      </c>
      <c r="O563" s="26" t="str">
        <f t="shared" si="42"/>
        <v/>
      </c>
      <c r="P563" s="26" t="str">
        <f t="shared" si="43"/>
        <v/>
      </c>
      <c r="Q563" s="26" t="str">
        <f t="shared" si="44"/>
        <v/>
      </c>
    </row>
    <row r="564" spans="1:17" x14ac:dyDescent="0.25">
      <c r="A564" s="1" t="str">
        <f>IF(B564="","",IF(B564&lt;$J$2,aux!$B$2,IF(B564&lt;$J$3,aux!$B$3,IF(B564&lt;$J$4,aux!$B$4,IF(B564&lt;$J$5,aux!$B$5,IF(B564&lt;$J$6,aux!$B$6,IF(B564&lt;$J$7,aux!$B$7,aux!$B$8)))))))</f>
        <v/>
      </c>
      <c r="D564" s="2" t="str">
        <f t="shared" si="40"/>
        <v/>
      </c>
      <c r="E564" s="2" t="str">
        <f t="shared" si="41"/>
        <v/>
      </c>
      <c r="F564" s="28" t="str">
        <f>IF(A564=aux!$B$2,$C$3/9.81,IF(A564=aux!$B$3,$C$3*(1+($F$3-1)*(B564-$J$2)/($J$3-$J$2))/9.81,IF(A564=aux!$B$4,$F$3*$C$3/9.81,"")))</f>
        <v/>
      </c>
      <c r="G564" s="28" t="str">
        <f>IF(A564=aux!$B$5,2*PI()/(981*B564)*J564,"")</f>
        <v/>
      </c>
      <c r="H564" s="28" t="str">
        <f>IF(OR(A564=aux!$B$6,A564=aux!$B$7,A564=aux!$B$8),(2*PI()/B564)^2/981*N564,"")</f>
        <v/>
      </c>
      <c r="I564" s="28" t="str">
        <f>IF(OR(A564=aux!$B$2,A564=aux!$B$3,A564=aux!$B$4),981*B564/(2*PI())*F564,"")</f>
        <v/>
      </c>
      <c r="J564" s="28" t="str">
        <f>IF(A564=aux!$B$5,100*$F$4*$C$4,"")</f>
        <v/>
      </c>
      <c r="K564" s="28" t="str">
        <f>IF(OR(A564=aux!$B$6,A564=aux!$B$7,A564=aux!$B$8),(2*PI()/B564)*N564,"")</f>
        <v/>
      </c>
      <c r="L564" s="28" t="str">
        <f>IF(OR(A564=aux!$B$2,A564=aux!$B$3,A564=aux!$B$4),981*(B564/(2*PI()))^2*F564,"")</f>
        <v/>
      </c>
      <c r="M564" s="28" t="str">
        <f>IF(A564=aux!$B$5,B564/(2*PI())*J564,"")</f>
        <v/>
      </c>
      <c r="N564" s="28" t="str">
        <f>IF(A564=aux!$B$6,100*$F$5*$C$5,IF(A564=aux!$B$7,100*$C$5*($F$5-($F$5-1)*(B564-$J$6)/($J$7-$J$6)),IF(A564=aux!$B$8,100*$C$5,"")))</f>
        <v/>
      </c>
      <c r="O564" s="26" t="str">
        <f t="shared" si="42"/>
        <v/>
      </c>
      <c r="P564" s="26" t="str">
        <f t="shared" si="43"/>
        <v/>
      </c>
      <c r="Q564" s="26" t="str">
        <f t="shared" si="44"/>
        <v/>
      </c>
    </row>
    <row r="565" spans="1:17" x14ac:dyDescent="0.25">
      <c r="A565" s="1" t="str">
        <f>IF(B565="","",IF(B565&lt;$J$2,aux!$B$2,IF(B565&lt;$J$3,aux!$B$3,IF(B565&lt;$J$4,aux!$B$4,IF(B565&lt;$J$5,aux!$B$5,IF(B565&lt;$J$6,aux!$B$6,IF(B565&lt;$J$7,aux!$B$7,aux!$B$8)))))))</f>
        <v/>
      </c>
      <c r="D565" s="2" t="str">
        <f t="shared" si="40"/>
        <v/>
      </c>
      <c r="E565" s="2" t="str">
        <f t="shared" si="41"/>
        <v/>
      </c>
      <c r="F565" s="28" t="str">
        <f>IF(A565=aux!$B$2,$C$3/9.81,IF(A565=aux!$B$3,$C$3*(1+($F$3-1)*(B565-$J$2)/($J$3-$J$2))/9.81,IF(A565=aux!$B$4,$F$3*$C$3/9.81,"")))</f>
        <v/>
      </c>
      <c r="G565" s="28" t="str">
        <f>IF(A565=aux!$B$5,2*PI()/(981*B565)*J565,"")</f>
        <v/>
      </c>
      <c r="H565" s="28" t="str">
        <f>IF(OR(A565=aux!$B$6,A565=aux!$B$7,A565=aux!$B$8),(2*PI()/B565)^2/981*N565,"")</f>
        <v/>
      </c>
      <c r="I565" s="28" t="str">
        <f>IF(OR(A565=aux!$B$2,A565=aux!$B$3,A565=aux!$B$4),981*B565/(2*PI())*F565,"")</f>
        <v/>
      </c>
      <c r="J565" s="28" t="str">
        <f>IF(A565=aux!$B$5,100*$F$4*$C$4,"")</f>
        <v/>
      </c>
      <c r="K565" s="28" t="str">
        <f>IF(OR(A565=aux!$B$6,A565=aux!$B$7,A565=aux!$B$8),(2*PI()/B565)*N565,"")</f>
        <v/>
      </c>
      <c r="L565" s="28" t="str">
        <f>IF(OR(A565=aux!$B$2,A565=aux!$B$3,A565=aux!$B$4),981*(B565/(2*PI()))^2*F565,"")</f>
        <v/>
      </c>
      <c r="M565" s="28" t="str">
        <f>IF(A565=aux!$B$5,B565/(2*PI())*J565,"")</f>
        <v/>
      </c>
      <c r="N565" s="28" t="str">
        <f>IF(A565=aux!$B$6,100*$F$5*$C$5,IF(A565=aux!$B$7,100*$C$5*($F$5-($F$5-1)*(B565-$J$6)/($J$7-$J$6)),IF(A565=aux!$B$8,100*$C$5,"")))</f>
        <v/>
      </c>
      <c r="O565" s="26" t="str">
        <f t="shared" si="42"/>
        <v/>
      </c>
      <c r="P565" s="26" t="str">
        <f t="shared" si="43"/>
        <v/>
      </c>
      <c r="Q565" s="26" t="str">
        <f t="shared" si="44"/>
        <v/>
      </c>
    </row>
    <row r="566" spans="1:17" x14ac:dyDescent="0.25">
      <c r="A566" s="1" t="str">
        <f>IF(B566="","",IF(B566&lt;$J$2,aux!$B$2,IF(B566&lt;$J$3,aux!$B$3,IF(B566&lt;$J$4,aux!$B$4,IF(B566&lt;$J$5,aux!$B$5,IF(B566&lt;$J$6,aux!$B$6,IF(B566&lt;$J$7,aux!$B$7,aux!$B$8)))))))</f>
        <v/>
      </c>
      <c r="D566" s="2" t="str">
        <f t="shared" si="40"/>
        <v/>
      </c>
      <c r="E566" s="2" t="str">
        <f t="shared" si="41"/>
        <v/>
      </c>
      <c r="F566" s="28" t="str">
        <f>IF(A566=aux!$B$2,$C$3/9.81,IF(A566=aux!$B$3,$C$3*(1+($F$3-1)*(B566-$J$2)/($J$3-$J$2))/9.81,IF(A566=aux!$B$4,$F$3*$C$3/9.81,"")))</f>
        <v/>
      </c>
      <c r="G566" s="28" t="str">
        <f>IF(A566=aux!$B$5,2*PI()/(981*B566)*J566,"")</f>
        <v/>
      </c>
      <c r="H566" s="28" t="str">
        <f>IF(OR(A566=aux!$B$6,A566=aux!$B$7,A566=aux!$B$8),(2*PI()/B566)^2/981*N566,"")</f>
        <v/>
      </c>
      <c r="I566" s="28" t="str">
        <f>IF(OR(A566=aux!$B$2,A566=aux!$B$3,A566=aux!$B$4),981*B566/(2*PI())*F566,"")</f>
        <v/>
      </c>
      <c r="J566" s="28" t="str">
        <f>IF(A566=aux!$B$5,100*$F$4*$C$4,"")</f>
        <v/>
      </c>
      <c r="K566" s="28" t="str">
        <f>IF(OR(A566=aux!$B$6,A566=aux!$B$7,A566=aux!$B$8),(2*PI()/B566)*N566,"")</f>
        <v/>
      </c>
      <c r="L566" s="28" t="str">
        <f>IF(OR(A566=aux!$B$2,A566=aux!$B$3,A566=aux!$B$4),981*(B566/(2*PI()))^2*F566,"")</f>
        <v/>
      </c>
      <c r="M566" s="28" t="str">
        <f>IF(A566=aux!$B$5,B566/(2*PI())*J566,"")</f>
        <v/>
      </c>
      <c r="N566" s="28" t="str">
        <f>IF(A566=aux!$B$6,100*$F$5*$C$5,IF(A566=aux!$B$7,100*$C$5*($F$5-($F$5-1)*(B566-$J$6)/($J$7-$J$6)),IF(A566=aux!$B$8,100*$C$5,"")))</f>
        <v/>
      </c>
      <c r="O566" s="26" t="str">
        <f t="shared" si="42"/>
        <v/>
      </c>
      <c r="P566" s="26" t="str">
        <f t="shared" si="43"/>
        <v/>
      </c>
      <c r="Q566" s="26" t="str">
        <f t="shared" si="44"/>
        <v/>
      </c>
    </row>
    <row r="567" spans="1:17" x14ac:dyDescent="0.25">
      <c r="A567" s="1" t="str">
        <f>IF(B567="","",IF(B567&lt;$J$2,aux!$B$2,IF(B567&lt;$J$3,aux!$B$3,IF(B567&lt;$J$4,aux!$B$4,IF(B567&lt;$J$5,aux!$B$5,IF(B567&lt;$J$6,aux!$B$6,IF(B567&lt;$J$7,aux!$B$7,aux!$B$8)))))))</f>
        <v/>
      </c>
      <c r="D567" s="2" t="str">
        <f t="shared" si="40"/>
        <v/>
      </c>
      <c r="E567" s="2" t="str">
        <f t="shared" si="41"/>
        <v/>
      </c>
      <c r="F567" s="28" t="str">
        <f>IF(A567=aux!$B$2,$C$3/9.81,IF(A567=aux!$B$3,$C$3*(1+($F$3-1)*(B567-$J$2)/($J$3-$J$2))/9.81,IF(A567=aux!$B$4,$F$3*$C$3/9.81,"")))</f>
        <v/>
      </c>
      <c r="G567" s="28" t="str">
        <f>IF(A567=aux!$B$5,2*PI()/(981*B567)*J567,"")</f>
        <v/>
      </c>
      <c r="H567" s="28" t="str">
        <f>IF(OR(A567=aux!$B$6,A567=aux!$B$7,A567=aux!$B$8),(2*PI()/B567)^2/981*N567,"")</f>
        <v/>
      </c>
      <c r="I567" s="28" t="str">
        <f>IF(OR(A567=aux!$B$2,A567=aux!$B$3,A567=aux!$B$4),981*B567/(2*PI())*F567,"")</f>
        <v/>
      </c>
      <c r="J567" s="28" t="str">
        <f>IF(A567=aux!$B$5,100*$F$4*$C$4,"")</f>
        <v/>
      </c>
      <c r="K567" s="28" t="str">
        <f>IF(OR(A567=aux!$B$6,A567=aux!$B$7,A567=aux!$B$8),(2*PI()/B567)*N567,"")</f>
        <v/>
      </c>
      <c r="L567" s="28" t="str">
        <f>IF(OR(A567=aux!$B$2,A567=aux!$B$3,A567=aux!$B$4),981*(B567/(2*PI()))^2*F567,"")</f>
        <v/>
      </c>
      <c r="M567" s="28" t="str">
        <f>IF(A567=aux!$B$5,B567/(2*PI())*J567,"")</f>
        <v/>
      </c>
      <c r="N567" s="28" t="str">
        <f>IF(A567=aux!$B$6,100*$F$5*$C$5,IF(A567=aux!$B$7,100*$C$5*($F$5-($F$5-1)*(B567-$J$6)/($J$7-$J$6)),IF(A567=aux!$B$8,100*$C$5,"")))</f>
        <v/>
      </c>
      <c r="O567" s="26" t="str">
        <f t="shared" si="42"/>
        <v/>
      </c>
      <c r="P567" s="26" t="str">
        <f t="shared" si="43"/>
        <v/>
      </c>
      <c r="Q567" s="26" t="str">
        <f t="shared" si="44"/>
        <v/>
      </c>
    </row>
    <row r="568" spans="1:17" x14ac:dyDescent="0.25">
      <c r="A568" s="1" t="str">
        <f>IF(B568="","",IF(B568&lt;$J$2,aux!$B$2,IF(B568&lt;$J$3,aux!$B$3,IF(B568&lt;$J$4,aux!$B$4,IF(B568&lt;$J$5,aux!$B$5,IF(B568&lt;$J$6,aux!$B$6,IF(B568&lt;$J$7,aux!$B$7,aux!$B$8)))))))</f>
        <v/>
      </c>
      <c r="D568" s="2" t="str">
        <f t="shared" si="40"/>
        <v/>
      </c>
      <c r="E568" s="2" t="str">
        <f t="shared" si="41"/>
        <v/>
      </c>
      <c r="F568" s="28" t="str">
        <f>IF(A568=aux!$B$2,$C$3/9.81,IF(A568=aux!$B$3,$C$3*(1+($F$3-1)*(B568-$J$2)/($J$3-$J$2))/9.81,IF(A568=aux!$B$4,$F$3*$C$3/9.81,"")))</f>
        <v/>
      </c>
      <c r="G568" s="28" t="str">
        <f>IF(A568=aux!$B$5,2*PI()/(981*B568)*J568,"")</f>
        <v/>
      </c>
      <c r="H568" s="28" t="str">
        <f>IF(OR(A568=aux!$B$6,A568=aux!$B$7,A568=aux!$B$8),(2*PI()/B568)^2/981*N568,"")</f>
        <v/>
      </c>
      <c r="I568" s="28" t="str">
        <f>IF(OR(A568=aux!$B$2,A568=aux!$B$3,A568=aux!$B$4),981*B568/(2*PI())*F568,"")</f>
        <v/>
      </c>
      <c r="J568" s="28" t="str">
        <f>IF(A568=aux!$B$5,100*$F$4*$C$4,"")</f>
        <v/>
      </c>
      <c r="K568" s="28" t="str">
        <f>IF(OR(A568=aux!$B$6,A568=aux!$B$7,A568=aux!$B$8),(2*PI()/B568)*N568,"")</f>
        <v/>
      </c>
      <c r="L568" s="28" t="str">
        <f>IF(OR(A568=aux!$B$2,A568=aux!$B$3,A568=aux!$B$4),981*(B568/(2*PI()))^2*F568,"")</f>
        <v/>
      </c>
      <c r="M568" s="28" t="str">
        <f>IF(A568=aux!$B$5,B568/(2*PI())*J568,"")</f>
        <v/>
      </c>
      <c r="N568" s="28" t="str">
        <f>IF(A568=aux!$B$6,100*$F$5*$C$5,IF(A568=aux!$B$7,100*$C$5*($F$5-($F$5-1)*(B568-$J$6)/($J$7-$J$6)),IF(A568=aux!$B$8,100*$C$5,"")))</f>
        <v/>
      </c>
      <c r="O568" s="26" t="str">
        <f t="shared" si="42"/>
        <v/>
      </c>
      <c r="P568" s="26" t="str">
        <f t="shared" si="43"/>
        <v/>
      </c>
      <c r="Q568" s="26" t="str">
        <f t="shared" si="44"/>
        <v/>
      </c>
    </row>
    <row r="569" spans="1:17" x14ac:dyDescent="0.25">
      <c r="A569" s="1" t="str">
        <f>IF(B569="","",IF(B569&lt;$J$2,aux!$B$2,IF(B569&lt;$J$3,aux!$B$3,IF(B569&lt;$J$4,aux!$B$4,IF(B569&lt;$J$5,aux!$B$5,IF(B569&lt;$J$6,aux!$B$6,IF(B569&lt;$J$7,aux!$B$7,aux!$B$8)))))))</f>
        <v/>
      </c>
      <c r="D569" s="2" t="str">
        <f t="shared" si="40"/>
        <v/>
      </c>
      <c r="E569" s="2" t="str">
        <f t="shared" si="41"/>
        <v/>
      </c>
      <c r="F569" s="28" t="str">
        <f>IF(A569=aux!$B$2,$C$3/9.81,IF(A569=aux!$B$3,$C$3*(1+($F$3-1)*(B569-$J$2)/($J$3-$J$2))/9.81,IF(A569=aux!$B$4,$F$3*$C$3/9.81,"")))</f>
        <v/>
      </c>
      <c r="G569" s="28" t="str">
        <f>IF(A569=aux!$B$5,2*PI()/(981*B569)*J569,"")</f>
        <v/>
      </c>
      <c r="H569" s="28" t="str">
        <f>IF(OR(A569=aux!$B$6,A569=aux!$B$7,A569=aux!$B$8),(2*PI()/B569)^2/981*N569,"")</f>
        <v/>
      </c>
      <c r="I569" s="28" t="str">
        <f>IF(OR(A569=aux!$B$2,A569=aux!$B$3,A569=aux!$B$4),981*B569/(2*PI())*F569,"")</f>
        <v/>
      </c>
      <c r="J569" s="28" t="str">
        <f>IF(A569=aux!$B$5,100*$F$4*$C$4,"")</f>
        <v/>
      </c>
      <c r="K569" s="28" t="str">
        <f>IF(OR(A569=aux!$B$6,A569=aux!$B$7,A569=aux!$B$8),(2*PI()/B569)*N569,"")</f>
        <v/>
      </c>
      <c r="L569" s="28" t="str">
        <f>IF(OR(A569=aux!$B$2,A569=aux!$B$3,A569=aux!$B$4),981*(B569/(2*PI()))^2*F569,"")</f>
        <v/>
      </c>
      <c r="M569" s="28" t="str">
        <f>IF(A569=aux!$B$5,B569/(2*PI())*J569,"")</f>
        <v/>
      </c>
      <c r="N569" s="28" t="str">
        <f>IF(A569=aux!$B$6,100*$F$5*$C$5,IF(A569=aux!$B$7,100*$C$5*($F$5-($F$5-1)*(B569-$J$6)/($J$7-$J$6)),IF(A569=aux!$B$8,100*$C$5,"")))</f>
        <v/>
      </c>
      <c r="O569" s="26" t="str">
        <f t="shared" si="42"/>
        <v/>
      </c>
      <c r="P569" s="26" t="str">
        <f t="shared" si="43"/>
        <v/>
      </c>
      <c r="Q569" s="26" t="str">
        <f t="shared" si="44"/>
        <v/>
      </c>
    </row>
    <row r="570" spans="1:17" x14ac:dyDescent="0.25">
      <c r="A570" s="1" t="str">
        <f>IF(B570="","",IF(B570&lt;$J$2,aux!$B$2,IF(B570&lt;$J$3,aux!$B$3,IF(B570&lt;$J$4,aux!$B$4,IF(B570&lt;$J$5,aux!$B$5,IF(B570&lt;$J$6,aux!$B$6,IF(B570&lt;$J$7,aux!$B$7,aux!$B$8)))))))</f>
        <v/>
      </c>
      <c r="D570" s="2" t="str">
        <f t="shared" si="40"/>
        <v/>
      </c>
      <c r="E570" s="2" t="str">
        <f t="shared" si="41"/>
        <v/>
      </c>
      <c r="F570" s="28" t="str">
        <f>IF(A570=aux!$B$2,$C$3/9.81,IF(A570=aux!$B$3,$C$3*(1+($F$3-1)*(B570-$J$2)/($J$3-$J$2))/9.81,IF(A570=aux!$B$4,$F$3*$C$3/9.81,"")))</f>
        <v/>
      </c>
      <c r="G570" s="28" t="str">
        <f>IF(A570=aux!$B$5,2*PI()/(981*B570)*J570,"")</f>
        <v/>
      </c>
      <c r="H570" s="28" t="str">
        <f>IF(OR(A570=aux!$B$6,A570=aux!$B$7,A570=aux!$B$8),(2*PI()/B570)^2/981*N570,"")</f>
        <v/>
      </c>
      <c r="I570" s="28" t="str">
        <f>IF(OR(A570=aux!$B$2,A570=aux!$B$3,A570=aux!$B$4),981*B570/(2*PI())*F570,"")</f>
        <v/>
      </c>
      <c r="J570" s="28" t="str">
        <f>IF(A570=aux!$B$5,100*$F$4*$C$4,"")</f>
        <v/>
      </c>
      <c r="K570" s="28" t="str">
        <f>IF(OR(A570=aux!$B$6,A570=aux!$B$7,A570=aux!$B$8),(2*PI()/B570)*N570,"")</f>
        <v/>
      </c>
      <c r="L570" s="28" t="str">
        <f>IF(OR(A570=aux!$B$2,A570=aux!$B$3,A570=aux!$B$4),981*(B570/(2*PI()))^2*F570,"")</f>
        <v/>
      </c>
      <c r="M570" s="28" t="str">
        <f>IF(A570=aux!$B$5,B570/(2*PI())*J570,"")</f>
        <v/>
      </c>
      <c r="N570" s="28" t="str">
        <f>IF(A570=aux!$B$6,100*$F$5*$C$5,IF(A570=aux!$B$7,100*$C$5*($F$5-($F$5-1)*(B570-$J$6)/($J$7-$J$6)),IF(A570=aux!$B$8,100*$C$5,"")))</f>
        <v/>
      </c>
      <c r="O570" s="26" t="str">
        <f t="shared" si="42"/>
        <v/>
      </c>
      <c r="P570" s="26" t="str">
        <f t="shared" si="43"/>
        <v/>
      </c>
      <c r="Q570" s="26" t="str">
        <f t="shared" si="44"/>
        <v/>
      </c>
    </row>
    <row r="571" spans="1:17" x14ac:dyDescent="0.25">
      <c r="A571" s="1" t="str">
        <f>IF(B571="","",IF(B571&lt;$J$2,aux!$B$2,IF(B571&lt;$J$3,aux!$B$3,IF(B571&lt;$J$4,aux!$B$4,IF(B571&lt;$J$5,aux!$B$5,IF(B571&lt;$J$6,aux!$B$6,IF(B571&lt;$J$7,aux!$B$7,aux!$B$8)))))))</f>
        <v/>
      </c>
      <c r="D571" s="2" t="str">
        <f t="shared" si="40"/>
        <v/>
      </c>
      <c r="E571" s="2" t="str">
        <f t="shared" si="41"/>
        <v/>
      </c>
      <c r="F571" s="28" t="str">
        <f>IF(A571=aux!$B$2,$C$3/9.81,IF(A571=aux!$B$3,$C$3*(1+($F$3-1)*(B571-$J$2)/($J$3-$J$2))/9.81,IF(A571=aux!$B$4,$F$3*$C$3/9.81,"")))</f>
        <v/>
      </c>
      <c r="G571" s="28" t="str">
        <f>IF(A571=aux!$B$5,2*PI()/(981*B571)*J571,"")</f>
        <v/>
      </c>
      <c r="H571" s="28" t="str">
        <f>IF(OR(A571=aux!$B$6,A571=aux!$B$7,A571=aux!$B$8),(2*PI()/B571)^2/981*N571,"")</f>
        <v/>
      </c>
      <c r="I571" s="28" t="str">
        <f>IF(OR(A571=aux!$B$2,A571=aux!$B$3,A571=aux!$B$4),981*B571/(2*PI())*F571,"")</f>
        <v/>
      </c>
      <c r="J571" s="28" t="str">
        <f>IF(A571=aux!$B$5,100*$F$4*$C$4,"")</f>
        <v/>
      </c>
      <c r="K571" s="28" t="str">
        <f>IF(OR(A571=aux!$B$6,A571=aux!$B$7,A571=aux!$B$8),(2*PI()/B571)*N571,"")</f>
        <v/>
      </c>
      <c r="L571" s="28" t="str">
        <f>IF(OR(A571=aux!$B$2,A571=aux!$B$3,A571=aux!$B$4),981*(B571/(2*PI()))^2*F571,"")</f>
        <v/>
      </c>
      <c r="M571" s="28" t="str">
        <f>IF(A571=aux!$B$5,B571/(2*PI())*J571,"")</f>
        <v/>
      </c>
      <c r="N571" s="28" t="str">
        <f>IF(A571=aux!$B$6,100*$F$5*$C$5,IF(A571=aux!$B$7,100*$C$5*($F$5-($F$5-1)*(B571-$J$6)/($J$7-$J$6)),IF(A571=aux!$B$8,100*$C$5,"")))</f>
        <v/>
      </c>
      <c r="O571" s="26" t="str">
        <f t="shared" si="42"/>
        <v/>
      </c>
      <c r="P571" s="26" t="str">
        <f t="shared" si="43"/>
        <v/>
      </c>
      <c r="Q571" s="26" t="str">
        <f t="shared" si="44"/>
        <v/>
      </c>
    </row>
    <row r="572" spans="1:17" x14ac:dyDescent="0.25">
      <c r="A572" s="1" t="str">
        <f>IF(B572="","",IF(B572&lt;$J$2,aux!$B$2,IF(B572&lt;$J$3,aux!$B$3,IF(B572&lt;$J$4,aux!$B$4,IF(B572&lt;$J$5,aux!$B$5,IF(B572&lt;$J$6,aux!$B$6,IF(B572&lt;$J$7,aux!$B$7,aux!$B$8)))))))</f>
        <v/>
      </c>
      <c r="D572" s="2" t="str">
        <f t="shared" si="40"/>
        <v/>
      </c>
      <c r="E572" s="2" t="str">
        <f t="shared" si="41"/>
        <v/>
      </c>
      <c r="F572" s="28" t="str">
        <f>IF(A572=aux!$B$2,$C$3/9.81,IF(A572=aux!$B$3,$C$3*(1+($F$3-1)*(B572-$J$2)/($J$3-$J$2))/9.81,IF(A572=aux!$B$4,$F$3*$C$3/9.81,"")))</f>
        <v/>
      </c>
      <c r="G572" s="28" t="str">
        <f>IF(A572=aux!$B$5,2*PI()/(981*B572)*J572,"")</f>
        <v/>
      </c>
      <c r="H572" s="28" t="str">
        <f>IF(OR(A572=aux!$B$6,A572=aux!$B$7,A572=aux!$B$8),(2*PI()/B572)^2/981*N572,"")</f>
        <v/>
      </c>
      <c r="I572" s="28" t="str">
        <f>IF(OR(A572=aux!$B$2,A572=aux!$B$3,A572=aux!$B$4),981*B572/(2*PI())*F572,"")</f>
        <v/>
      </c>
      <c r="J572" s="28" t="str">
        <f>IF(A572=aux!$B$5,100*$F$4*$C$4,"")</f>
        <v/>
      </c>
      <c r="K572" s="28" t="str">
        <f>IF(OR(A572=aux!$B$6,A572=aux!$B$7,A572=aux!$B$8),(2*PI()/B572)*N572,"")</f>
        <v/>
      </c>
      <c r="L572" s="28" t="str">
        <f>IF(OR(A572=aux!$B$2,A572=aux!$B$3,A572=aux!$B$4),981*(B572/(2*PI()))^2*F572,"")</f>
        <v/>
      </c>
      <c r="M572" s="28" t="str">
        <f>IF(A572=aux!$B$5,B572/(2*PI())*J572,"")</f>
        <v/>
      </c>
      <c r="N572" s="28" t="str">
        <f>IF(A572=aux!$B$6,100*$F$5*$C$5,IF(A572=aux!$B$7,100*$C$5*($F$5-($F$5-1)*(B572-$J$6)/($J$7-$J$6)),IF(A572=aux!$B$8,100*$C$5,"")))</f>
        <v/>
      </c>
      <c r="O572" s="26" t="str">
        <f t="shared" si="42"/>
        <v/>
      </c>
      <c r="P572" s="26" t="str">
        <f t="shared" si="43"/>
        <v/>
      </c>
      <c r="Q572" s="26" t="str">
        <f t="shared" si="44"/>
        <v/>
      </c>
    </row>
    <row r="573" spans="1:17" x14ac:dyDescent="0.25">
      <c r="A573" s="1" t="str">
        <f>IF(B573="","",IF(B573&lt;$J$2,aux!$B$2,IF(B573&lt;$J$3,aux!$B$3,IF(B573&lt;$J$4,aux!$B$4,IF(B573&lt;$J$5,aux!$B$5,IF(B573&lt;$J$6,aux!$B$6,IF(B573&lt;$J$7,aux!$B$7,aux!$B$8)))))))</f>
        <v/>
      </c>
      <c r="D573" s="2" t="str">
        <f t="shared" si="40"/>
        <v/>
      </c>
      <c r="E573" s="2" t="str">
        <f t="shared" si="41"/>
        <v/>
      </c>
      <c r="F573" s="28" t="str">
        <f>IF(A573=aux!$B$2,$C$3/9.81,IF(A573=aux!$B$3,$C$3*(1+($F$3-1)*(B573-$J$2)/($J$3-$J$2))/9.81,IF(A573=aux!$B$4,$F$3*$C$3/9.81,"")))</f>
        <v/>
      </c>
      <c r="G573" s="28" t="str">
        <f>IF(A573=aux!$B$5,2*PI()/(981*B573)*J573,"")</f>
        <v/>
      </c>
      <c r="H573" s="28" t="str">
        <f>IF(OR(A573=aux!$B$6,A573=aux!$B$7,A573=aux!$B$8),(2*PI()/B573)^2/981*N573,"")</f>
        <v/>
      </c>
      <c r="I573" s="28" t="str">
        <f>IF(OR(A573=aux!$B$2,A573=aux!$B$3,A573=aux!$B$4),981*B573/(2*PI())*F573,"")</f>
        <v/>
      </c>
      <c r="J573" s="28" t="str">
        <f>IF(A573=aux!$B$5,100*$F$4*$C$4,"")</f>
        <v/>
      </c>
      <c r="K573" s="28" t="str">
        <f>IF(OR(A573=aux!$B$6,A573=aux!$B$7,A573=aux!$B$8),(2*PI()/B573)*N573,"")</f>
        <v/>
      </c>
      <c r="L573" s="28" t="str">
        <f>IF(OR(A573=aux!$B$2,A573=aux!$B$3,A573=aux!$B$4),981*(B573/(2*PI()))^2*F573,"")</f>
        <v/>
      </c>
      <c r="M573" s="28" t="str">
        <f>IF(A573=aux!$B$5,B573/(2*PI())*J573,"")</f>
        <v/>
      </c>
      <c r="N573" s="28" t="str">
        <f>IF(A573=aux!$B$6,100*$F$5*$C$5,IF(A573=aux!$B$7,100*$C$5*($F$5-($F$5-1)*(B573-$J$6)/($J$7-$J$6)),IF(A573=aux!$B$8,100*$C$5,"")))</f>
        <v/>
      </c>
      <c r="O573" s="26" t="str">
        <f t="shared" si="42"/>
        <v/>
      </c>
      <c r="P573" s="26" t="str">
        <f t="shared" si="43"/>
        <v/>
      </c>
      <c r="Q573" s="26" t="str">
        <f t="shared" si="44"/>
        <v/>
      </c>
    </row>
    <row r="574" spans="1:17" x14ac:dyDescent="0.25">
      <c r="A574" s="1" t="str">
        <f>IF(B574="","",IF(B574&lt;$J$2,aux!$B$2,IF(B574&lt;$J$3,aux!$B$3,IF(B574&lt;$J$4,aux!$B$4,IF(B574&lt;$J$5,aux!$B$5,IF(B574&lt;$J$6,aux!$B$6,IF(B574&lt;$J$7,aux!$B$7,aux!$B$8)))))))</f>
        <v/>
      </c>
      <c r="D574" s="2" t="str">
        <f t="shared" si="40"/>
        <v/>
      </c>
      <c r="E574" s="2" t="str">
        <f t="shared" si="41"/>
        <v/>
      </c>
      <c r="F574" s="28" t="str">
        <f>IF(A574=aux!$B$2,$C$3/9.81,IF(A574=aux!$B$3,$C$3*(1+($F$3-1)*(B574-$J$2)/($J$3-$J$2))/9.81,IF(A574=aux!$B$4,$F$3*$C$3/9.81,"")))</f>
        <v/>
      </c>
      <c r="G574" s="28" t="str">
        <f>IF(A574=aux!$B$5,2*PI()/(981*B574)*J574,"")</f>
        <v/>
      </c>
      <c r="H574" s="28" t="str">
        <f>IF(OR(A574=aux!$B$6,A574=aux!$B$7,A574=aux!$B$8),(2*PI()/B574)^2/981*N574,"")</f>
        <v/>
      </c>
      <c r="I574" s="28" t="str">
        <f>IF(OR(A574=aux!$B$2,A574=aux!$B$3,A574=aux!$B$4),981*B574/(2*PI())*F574,"")</f>
        <v/>
      </c>
      <c r="J574" s="28" t="str">
        <f>IF(A574=aux!$B$5,100*$F$4*$C$4,"")</f>
        <v/>
      </c>
      <c r="K574" s="28" t="str">
        <f>IF(OR(A574=aux!$B$6,A574=aux!$B$7,A574=aux!$B$8),(2*PI()/B574)*N574,"")</f>
        <v/>
      </c>
      <c r="L574" s="28" t="str">
        <f>IF(OR(A574=aux!$B$2,A574=aux!$B$3,A574=aux!$B$4),981*(B574/(2*PI()))^2*F574,"")</f>
        <v/>
      </c>
      <c r="M574" s="28" t="str">
        <f>IF(A574=aux!$B$5,B574/(2*PI())*J574,"")</f>
        <v/>
      </c>
      <c r="N574" s="28" t="str">
        <f>IF(A574=aux!$B$6,100*$F$5*$C$5,IF(A574=aux!$B$7,100*$C$5*($F$5-($F$5-1)*(B574-$J$6)/($J$7-$J$6)),IF(A574=aux!$B$8,100*$C$5,"")))</f>
        <v/>
      </c>
      <c r="O574" s="26" t="str">
        <f t="shared" si="42"/>
        <v/>
      </c>
      <c r="P574" s="26" t="str">
        <f t="shared" si="43"/>
        <v/>
      </c>
      <c r="Q574" s="26" t="str">
        <f t="shared" si="44"/>
        <v/>
      </c>
    </row>
    <row r="575" spans="1:17" x14ac:dyDescent="0.25">
      <c r="A575" s="1" t="str">
        <f>IF(B575="","",IF(B575&lt;$J$2,aux!$B$2,IF(B575&lt;$J$3,aux!$B$3,IF(B575&lt;$J$4,aux!$B$4,IF(B575&lt;$J$5,aux!$B$5,IF(B575&lt;$J$6,aux!$B$6,IF(B575&lt;$J$7,aux!$B$7,aux!$B$8)))))))</f>
        <v/>
      </c>
      <c r="D575" s="2" t="str">
        <f t="shared" si="40"/>
        <v/>
      </c>
      <c r="E575" s="2" t="str">
        <f t="shared" si="41"/>
        <v/>
      </c>
      <c r="F575" s="28" t="str">
        <f>IF(A575=aux!$B$2,$C$3/9.81,IF(A575=aux!$B$3,$C$3*(1+($F$3-1)*(B575-$J$2)/($J$3-$J$2))/9.81,IF(A575=aux!$B$4,$F$3*$C$3/9.81,"")))</f>
        <v/>
      </c>
      <c r="G575" s="28" t="str">
        <f>IF(A575=aux!$B$5,2*PI()/(981*B575)*J575,"")</f>
        <v/>
      </c>
      <c r="H575" s="28" t="str">
        <f>IF(OR(A575=aux!$B$6,A575=aux!$B$7,A575=aux!$B$8),(2*PI()/B575)^2/981*N575,"")</f>
        <v/>
      </c>
      <c r="I575" s="28" t="str">
        <f>IF(OR(A575=aux!$B$2,A575=aux!$B$3,A575=aux!$B$4),981*B575/(2*PI())*F575,"")</f>
        <v/>
      </c>
      <c r="J575" s="28" t="str">
        <f>IF(A575=aux!$B$5,100*$F$4*$C$4,"")</f>
        <v/>
      </c>
      <c r="K575" s="28" t="str">
        <f>IF(OR(A575=aux!$B$6,A575=aux!$B$7,A575=aux!$B$8),(2*PI()/B575)*N575,"")</f>
        <v/>
      </c>
      <c r="L575" s="28" t="str">
        <f>IF(OR(A575=aux!$B$2,A575=aux!$B$3,A575=aux!$B$4),981*(B575/(2*PI()))^2*F575,"")</f>
        <v/>
      </c>
      <c r="M575" s="28" t="str">
        <f>IF(A575=aux!$B$5,B575/(2*PI())*J575,"")</f>
        <v/>
      </c>
      <c r="N575" s="28" t="str">
        <f>IF(A575=aux!$B$6,100*$F$5*$C$5,IF(A575=aux!$B$7,100*$C$5*($F$5-($F$5-1)*(B575-$J$6)/($J$7-$J$6)),IF(A575=aux!$B$8,100*$C$5,"")))</f>
        <v/>
      </c>
      <c r="O575" s="26" t="str">
        <f t="shared" si="42"/>
        <v/>
      </c>
      <c r="P575" s="26" t="str">
        <f t="shared" si="43"/>
        <v/>
      </c>
      <c r="Q575" s="26" t="str">
        <f t="shared" si="44"/>
        <v/>
      </c>
    </row>
    <row r="576" spans="1:17" x14ac:dyDescent="0.25">
      <c r="A576" s="1" t="str">
        <f>IF(B576="","",IF(B576&lt;$J$2,aux!$B$2,IF(B576&lt;$J$3,aux!$B$3,IF(B576&lt;$J$4,aux!$B$4,IF(B576&lt;$J$5,aux!$B$5,IF(B576&lt;$J$6,aux!$B$6,IF(B576&lt;$J$7,aux!$B$7,aux!$B$8)))))))</f>
        <v/>
      </c>
      <c r="D576" s="2" t="str">
        <f t="shared" si="40"/>
        <v/>
      </c>
      <c r="E576" s="2" t="str">
        <f t="shared" si="41"/>
        <v/>
      </c>
      <c r="F576" s="28" t="str">
        <f>IF(A576=aux!$B$2,$C$3/9.81,IF(A576=aux!$B$3,$C$3*(1+($F$3-1)*(B576-$J$2)/($J$3-$J$2))/9.81,IF(A576=aux!$B$4,$F$3*$C$3/9.81,"")))</f>
        <v/>
      </c>
      <c r="G576" s="28" t="str">
        <f>IF(A576=aux!$B$5,2*PI()/(981*B576)*J576,"")</f>
        <v/>
      </c>
      <c r="H576" s="28" t="str">
        <f>IF(OR(A576=aux!$B$6,A576=aux!$B$7,A576=aux!$B$8),(2*PI()/B576)^2/981*N576,"")</f>
        <v/>
      </c>
      <c r="I576" s="28" t="str">
        <f>IF(OR(A576=aux!$B$2,A576=aux!$B$3,A576=aux!$B$4),981*B576/(2*PI())*F576,"")</f>
        <v/>
      </c>
      <c r="J576" s="28" t="str">
        <f>IF(A576=aux!$B$5,100*$F$4*$C$4,"")</f>
        <v/>
      </c>
      <c r="K576" s="28" t="str">
        <f>IF(OR(A576=aux!$B$6,A576=aux!$B$7,A576=aux!$B$8),(2*PI()/B576)*N576,"")</f>
        <v/>
      </c>
      <c r="L576" s="28" t="str">
        <f>IF(OR(A576=aux!$B$2,A576=aux!$B$3,A576=aux!$B$4),981*(B576/(2*PI()))^2*F576,"")</f>
        <v/>
      </c>
      <c r="M576" s="28" t="str">
        <f>IF(A576=aux!$B$5,B576/(2*PI())*J576,"")</f>
        <v/>
      </c>
      <c r="N576" s="28" t="str">
        <f>IF(A576=aux!$B$6,100*$F$5*$C$5,IF(A576=aux!$B$7,100*$C$5*($F$5-($F$5-1)*(B576-$J$6)/($J$7-$J$6)),IF(A576=aux!$B$8,100*$C$5,"")))</f>
        <v/>
      </c>
      <c r="O576" s="26" t="str">
        <f t="shared" si="42"/>
        <v/>
      </c>
      <c r="P576" s="26" t="str">
        <f t="shared" si="43"/>
        <v/>
      </c>
      <c r="Q576" s="26" t="str">
        <f t="shared" si="44"/>
        <v/>
      </c>
    </row>
    <row r="577" spans="1:17" x14ac:dyDescent="0.25">
      <c r="A577" s="1" t="str">
        <f>IF(B577="","",IF(B577&lt;$J$2,aux!$B$2,IF(B577&lt;$J$3,aux!$B$3,IF(B577&lt;$J$4,aux!$B$4,IF(B577&lt;$J$5,aux!$B$5,IF(B577&lt;$J$6,aux!$B$6,IF(B577&lt;$J$7,aux!$B$7,aux!$B$8)))))))</f>
        <v/>
      </c>
      <c r="D577" s="2" t="str">
        <f t="shared" si="40"/>
        <v/>
      </c>
      <c r="E577" s="2" t="str">
        <f t="shared" si="41"/>
        <v/>
      </c>
      <c r="F577" s="28" t="str">
        <f>IF(A577=aux!$B$2,$C$3/9.81,IF(A577=aux!$B$3,$C$3*(1+($F$3-1)*(B577-$J$2)/($J$3-$J$2))/9.81,IF(A577=aux!$B$4,$F$3*$C$3/9.81,"")))</f>
        <v/>
      </c>
      <c r="G577" s="28" t="str">
        <f>IF(A577=aux!$B$5,2*PI()/(981*B577)*J577,"")</f>
        <v/>
      </c>
      <c r="H577" s="28" t="str">
        <f>IF(OR(A577=aux!$B$6,A577=aux!$B$7,A577=aux!$B$8),(2*PI()/B577)^2/981*N577,"")</f>
        <v/>
      </c>
      <c r="I577" s="28" t="str">
        <f>IF(OR(A577=aux!$B$2,A577=aux!$B$3,A577=aux!$B$4),981*B577/(2*PI())*F577,"")</f>
        <v/>
      </c>
      <c r="J577" s="28" t="str">
        <f>IF(A577=aux!$B$5,100*$F$4*$C$4,"")</f>
        <v/>
      </c>
      <c r="K577" s="28" t="str">
        <f>IF(OR(A577=aux!$B$6,A577=aux!$B$7,A577=aux!$B$8),(2*PI()/B577)*N577,"")</f>
        <v/>
      </c>
      <c r="L577" s="28" t="str">
        <f>IF(OR(A577=aux!$B$2,A577=aux!$B$3,A577=aux!$B$4),981*(B577/(2*PI()))^2*F577,"")</f>
        <v/>
      </c>
      <c r="M577" s="28" t="str">
        <f>IF(A577=aux!$B$5,B577/(2*PI())*J577,"")</f>
        <v/>
      </c>
      <c r="N577" s="28" t="str">
        <f>IF(A577=aux!$B$6,100*$F$5*$C$5,IF(A577=aux!$B$7,100*$C$5*($F$5-($F$5-1)*(B577-$J$6)/($J$7-$J$6)),IF(A577=aux!$B$8,100*$C$5,"")))</f>
        <v/>
      </c>
      <c r="O577" s="26" t="str">
        <f t="shared" si="42"/>
        <v/>
      </c>
      <c r="P577" s="26" t="str">
        <f t="shared" si="43"/>
        <v/>
      </c>
      <c r="Q577" s="26" t="str">
        <f t="shared" si="44"/>
        <v/>
      </c>
    </row>
    <row r="578" spans="1:17" x14ac:dyDescent="0.25">
      <c r="A578" s="1" t="str">
        <f>IF(B578="","",IF(B578&lt;$J$2,aux!$B$2,IF(B578&lt;$J$3,aux!$B$3,IF(B578&lt;$J$4,aux!$B$4,IF(B578&lt;$J$5,aux!$B$5,IF(B578&lt;$J$6,aux!$B$6,IF(B578&lt;$J$7,aux!$B$7,aux!$B$8)))))))</f>
        <v/>
      </c>
      <c r="D578" s="2" t="str">
        <f t="shared" si="40"/>
        <v/>
      </c>
      <c r="E578" s="2" t="str">
        <f t="shared" si="41"/>
        <v/>
      </c>
      <c r="F578" s="28" t="str">
        <f>IF(A578=aux!$B$2,$C$3/9.81,IF(A578=aux!$B$3,$C$3*(1+($F$3-1)*(B578-$J$2)/($J$3-$J$2))/9.81,IF(A578=aux!$B$4,$F$3*$C$3/9.81,"")))</f>
        <v/>
      </c>
      <c r="G578" s="28" t="str">
        <f>IF(A578=aux!$B$5,2*PI()/(981*B578)*J578,"")</f>
        <v/>
      </c>
      <c r="H578" s="28" t="str">
        <f>IF(OR(A578=aux!$B$6,A578=aux!$B$7,A578=aux!$B$8),(2*PI()/B578)^2/981*N578,"")</f>
        <v/>
      </c>
      <c r="I578" s="28" t="str">
        <f>IF(OR(A578=aux!$B$2,A578=aux!$B$3,A578=aux!$B$4),981*B578/(2*PI())*F578,"")</f>
        <v/>
      </c>
      <c r="J578" s="28" t="str">
        <f>IF(A578=aux!$B$5,100*$F$4*$C$4,"")</f>
        <v/>
      </c>
      <c r="K578" s="28" t="str">
        <f>IF(OR(A578=aux!$B$6,A578=aux!$B$7,A578=aux!$B$8),(2*PI()/B578)*N578,"")</f>
        <v/>
      </c>
      <c r="L578" s="28" t="str">
        <f>IF(OR(A578=aux!$B$2,A578=aux!$B$3,A578=aux!$B$4),981*(B578/(2*PI()))^2*F578,"")</f>
        <v/>
      </c>
      <c r="M578" s="28" t="str">
        <f>IF(A578=aux!$B$5,B578/(2*PI())*J578,"")</f>
        <v/>
      </c>
      <c r="N578" s="28" t="str">
        <f>IF(A578=aux!$B$6,100*$F$5*$C$5,IF(A578=aux!$B$7,100*$C$5*($F$5-($F$5-1)*(B578-$J$6)/($J$7-$J$6)),IF(A578=aux!$B$8,100*$C$5,"")))</f>
        <v/>
      </c>
      <c r="O578" s="26" t="str">
        <f t="shared" si="42"/>
        <v/>
      </c>
      <c r="P578" s="26" t="str">
        <f t="shared" si="43"/>
        <v/>
      </c>
      <c r="Q578" s="26" t="str">
        <f t="shared" si="44"/>
        <v/>
      </c>
    </row>
    <row r="579" spans="1:17" x14ac:dyDescent="0.25">
      <c r="A579" s="1" t="str">
        <f>IF(B579="","",IF(B579&lt;$J$2,aux!$B$2,IF(B579&lt;$J$3,aux!$B$3,IF(B579&lt;$J$4,aux!$B$4,IF(B579&lt;$J$5,aux!$B$5,IF(B579&lt;$J$6,aux!$B$6,IF(B579&lt;$J$7,aux!$B$7,aux!$B$8)))))))</f>
        <v/>
      </c>
      <c r="D579" s="2" t="str">
        <f t="shared" si="40"/>
        <v/>
      </c>
      <c r="E579" s="2" t="str">
        <f t="shared" si="41"/>
        <v/>
      </c>
      <c r="F579" s="28" t="str">
        <f>IF(A579=aux!$B$2,$C$3/9.81,IF(A579=aux!$B$3,$C$3*(1+($F$3-1)*(B579-$J$2)/($J$3-$J$2))/9.81,IF(A579=aux!$B$4,$F$3*$C$3/9.81,"")))</f>
        <v/>
      </c>
      <c r="G579" s="28" t="str">
        <f>IF(A579=aux!$B$5,2*PI()/(981*B579)*J579,"")</f>
        <v/>
      </c>
      <c r="H579" s="28" t="str">
        <f>IF(OR(A579=aux!$B$6,A579=aux!$B$7,A579=aux!$B$8),(2*PI()/B579)^2/981*N579,"")</f>
        <v/>
      </c>
      <c r="I579" s="28" t="str">
        <f>IF(OR(A579=aux!$B$2,A579=aux!$B$3,A579=aux!$B$4),981*B579/(2*PI())*F579,"")</f>
        <v/>
      </c>
      <c r="J579" s="28" t="str">
        <f>IF(A579=aux!$B$5,100*$F$4*$C$4,"")</f>
        <v/>
      </c>
      <c r="K579" s="28" t="str">
        <f>IF(OR(A579=aux!$B$6,A579=aux!$B$7,A579=aux!$B$8),(2*PI()/B579)*N579,"")</f>
        <v/>
      </c>
      <c r="L579" s="28" t="str">
        <f>IF(OR(A579=aux!$B$2,A579=aux!$B$3,A579=aux!$B$4),981*(B579/(2*PI()))^2*F579,"")</f>
        <v/>
      </c>
      <c r="M579" s="28" t="str">
        <f>IF(A579=aux!$B$5,B579/(2*PI())*J579,"")</f>
        <v/>
      </c>
      <c r="N579" s="28" t="str">
        <f>IF(A579=aux!$B$6,100*$F$5*$C$5,IF(A579=aux!$B$7,100*$C$5*($F$5-($F$5-1)*(B579-$J$6)/($J$7-$J$6)),IF(A579=aux!$B$8,100*$C$5,"")))</f>
        <v/>
      </c>
      <c r="O579" s="26" t="str">
        <f t="shared" si="42"/>
        <v/>
      </c>
      <c r="P579" s="26" t="str">
        <f t="shared" si="43"/>
        <v/>
      </c>
      <c r="Q579" s="26" t="str">
        <f t="shared" si="44"/>
        <v/>
      </c>
    </row>
    <row r="580" spans="1:17" x14ac:dyDescent="0.25">
      <c r="A580" s="1" t="str">
        <f>IF(B580="","",IF(B580&lt;$J$2,aux!$B$2,IF(B580&lt;$J$3,aux!$B$3,IF(B580&lt;$J$4,aux!$B$4,IF(B580&lt;$J$5,aux!$B$5,IF(B580&lt;$J$6,aux!$B$6,IF(B580&lt;$J$7,aux!$B$7,aux!$B$8)))))))</f>
        <v/>
      </c>
      <c r="D580" s="2" t="str">
        <f t="shared" si="40"/>
        <v/>
      </c>
      <c r="E580" s="2" t="str">
        <f t="shared" si="41"/>
        <v/>
      </c>
      <c r="F580" s="28" t="str">
        <f>IF(A580=aux!$B$2,$C$3/9.81,IF(A580=aux!$B$3,$C$3*(1+($F$3-1)*(B580-$J$2)/($J$3-$J$2))/9.81,IF(A580=aux!$B$4,$F$3*$C$3/9.81,"")))</f>
        <v/>
      </c>
      <c r="G580" s="28" t="str">
        <f>IF(A580=aux!$B$5,2*PI()/(981*B580)*J580,"")</f>
        <v/>
      </c>
      <c r="H580" s="28" t="str">
        <f>IF(OR(A580=aux!$B$6,A580=aux!$B$7,A580=aux!$B$8),(2*PI()/B580)^2/981*N580,"")</f>
        <v/>
      </c>
      <c r="I580" s="28" t="str">
        <f>IF(OR(A580=aux!$B$2,A580=aux!$B$3,A580=aux!$B$4),981*B580/(2*PI())*F580,"")</f>
        <v/>
      </c>
      <c r="J580" s="28" t="str">
        <f>IF(A580=aux!$B$5,100*$F$4*$C$4,"")</f>
        <v/>
      </c>
      <c r="K580" s="28" t="str">
        <f>IF(OR(A580=aux!$B$6,A580=aux!$B$7,A580=aux!$B$8),(2*PI()/B580)*N580,"")</f>
        <v/>
      </c>
      <c r="L580" s="28" t="str">
        <f>IF(OR(A580=aux!$B$2,A580=aux!$B$3,A580=aux!$B$4),981*(B580/(2*PI()))^2*F580,"")</f>
        <v/>
      </c>
      <c r="M580" s="28" t="str">
        <f>IF(A580=aux!$B$5,B580/(2*PI())*J580,"")</f>
        <v/>
      </c>
      <c r="N580" s="28" t="str">
        <f>IF(A580=aux!$B$6,100*$F$5*$C$5,IF(A580=aux!$B$7,100*$C$5*($F$5-($F$5-1)*(B580-$J$6)/($J$7-$J$6)),IF(A580=aux!$B$8,100*$C$5,"")))</f>
        <v/>
      </c>
      <c r="O580" s="26" t="str">
        <f t="shared" si="42"/>
        <v/>
      </c>
      <c r="P580" s="26" t="str">
        <f t="shared" si="43"/>
        <v/>
      </c>
      <c r="Q580" s="26" t="str">
        <f t="shared" si="44"/>
        <v/>
      </c>
    </row>
    <row r="581" spans="1:17" x14ac:dyDescent="0.25">
      <c r="A581" s="1" t="str">
        <f>IF(B581="","",IF(B581&lt;$J$2,aux!$B$2,IF(B581&lt;$J$3,aux!$B$3,IF(B581&lt;$J$4,aux!$B$4,IF(B581&lt;$J$5,aux!$B$5,IF(B581&lt;$J$6,aux!$B$6,IF(B581&lt;$J$7,aux!$B$7,aux!$B$8)))))))</f>
        <v/>
      </c>
      <c r="D581" s="2" t="str">
        <f t="shared" si="40"/>
        <v/>
      </c>
      <c r="E581" s="2" t="str">
        <f t="shared" si="41"/>
        <v/>
      </c>
      <c r="F581" s="28" t="str">
        <f>IF(A581=aux!$B$2,$C$3/9.81,IF(A581=aux!$B$3,$C$3*(1+($F$3-1)*(B581-$J$2)/($J$3-$J$2))/9.81,IF(A581=aux!$B$4,$F$3*$C$3/9.81,"")))</f>
        <v/>
      </c>
      <c r="G581" s="28" t="str">
        <f>IF(A581=aux!$B$5,2*PI()/(981*B581)*J581,"")</f>
        <v/>
      </c>
      <c r="H581" s="28" t="str">
        <f>IF(OR(A581=aux!$B$6,A581=aux!$B$7,A581=aux!$B$8),(2*PI()/B581)^2/981*N581,"")</f>
        <v/>
      </c>
      <c r="I581" s="28" t="str">
        <f>IF(OR(A581=aux!$B$2,A581=aux!$B$3,A581=aux!$B$4),981*B581/(2*PI())*F581,"")</f>
        <v/>
      </c>
      <c r="J581" s="28" t="str">
        <f>IF(A581=aux!$B$5,100*$F$4*$C$4,"")</f>
        <v/>
      </c>
      <c r="K581" s="28" t="str">
        <f>IF(OR(A581=aux!$B$6,A581=aux!$B$7,A581=aux!$B$8),(2*PI()/B581)*N581,"")</f>
        <v/>
      </c>
      <c r="L581" s="28" t="str">
        <f>IF(OR(A581=aux!$B$2,A581=aux!$B$3,A581=aux!$B$4),981*(B581/(2*PI()))^2*F581,"")</f>
        <v/>
      </c>
      <c r="M581" s="28" t="str">
        <f>IF(A581=aux!$B$5,B581/(2*PI())*J581,"")</f>
        <v/>
      </c>
      <c r="N581" s="28" t="str">
        <f>IF(A581=aux!$B$6,100*$F$5*$C$5,IF(A581=aux!$B$7,100*$C$5*($F$5-($F$5-1)*(B581-$J$6)/($J$7-$J$6)),IF(A581=aux!$B$8,100*$C$5,"")))</f>
        <v/>
      </c>
      <c r="O581" s="26" t="str">
        <f t="shared" si="42"/>
        <v/>
      </c>
      <c r="P581" s="26" t="str">
        <f t="shared" si="43"/>
        <v/>
      </c>
      <c r="Q581" s="26" t="str">
        <f t="shared" si="44"/>
        <v/>
      </c>
    </row>
    <row r="582" spans="1:17" x14ac:dyDescent="0.25">
      <c r="A582" s="1" t="str">
        <f>IF(B582="","",IF(B582&lt;$J$2,aux!$B$2,IF(B582&lt;$J$3,aux!$B$3,IF(B582&lt;$J$4,aux!$B$4,IF(B582&lt;$J$5,aux!$B$5,IF(B582&lt;$J$6,aux!$B$6,IF(B582&lt;$J$7,aux!$B$7,aux!$B$8)))))))</f>
        <v/>
      </c>
      <c r="D582" s="2" t="str">
        <f t="shared" si="40"/>
        <v/>
      </c>
      <c r="E582" s="2" t="str">
        <f t="shared" si="41"/>
        <v/>
      </c>
      <c r="F582" s="28" t="str">
        <f>IF(A582=aux!$B$2,$C$3/9.81,IF(A582=aux!$B$3,$C$3*(1+($F$3-1)*(B582-$J$2)/($J$3-$J$2))/9.81,IF(A582=aux!$B$4,$F$3*$C$3/9.81,"")))</f>
        <v/>
      </c>
      <c r="G582" s="28" t="str">
        <f>IF(A582=aux!$B$5,2*PI()/(981*B582)*J582,"")</f>
        <v/>
      </c>
      <c r="H582" s="28" t="str">
        <f>IF(OR(A582=aux!$B$6,A582=aux!$B$7,A582=aux!$B$8),(2*PI()/B582)^2/981*N582,"")</f>
        <v/>
      </c>
      <c r="I582" s="28" t="str">
        <f>IF(OR(A582=aux!$B$2,A582=aux!$B$3,A582=aux!$B$4),981*B582/(2*PI())*F582,"")</f>
        <v/>
      </c>
      <c r="J582" s="28" t="str">
        <f>IF(A582=aux!$B$5,100*$F$4*$C$4,"")</f>
        <v/>
      </c>
      <c r="K582" s="28" t="str">
        <f>IF(OR(A582=aux!$B$6,A582=aux!$B$7,A582=aux!$B$8),(2*PI()/B582)*N582,"")</f>
        <v/>
      </c>
      <c r="L582" s="28" t="str">
        <f>IF(OR(A582=aux!$B$2,A582=aux!$B$3,A582=aux!$B$4),981*(B582/(2*PI()))^2*F582,"")</f>
        <v/>
      </c>
      <c r="M582" s="28" t="str">
        <f>IF(A582=aux!$B$5,B582/(2*PI())*J582,"")</f>
        <v/>
      </c>
      <c r="N582" s="28" t="str">
        <f>IF(A582=aux!$B$6,100*$F$5*$C$5,IF(A582=aux!$B$7,100*$C$5*($F$5-($F$5-1)*(B582-$J$6)/($J$7-$J$6)),IF(A582=aux!$B$8,100*$C$5,"")))</f>
        <v/>
      </c>
      <c r="O582" s="26" t="str">
        <f t="shared" si="42"/>
        <v/>
      </c>
      <c r="P582" s="26" t="str">
        <f t="shared" si="43"/>
        <v/>
      </c>
      <c r="Q582" s="26" t="str">
        <f t="shared" si="44"/>
        <v/>
      </c>
    </row>
    <row r="583" spans="1:17" x14ac:dyDescent="0.25">
      <c r="A583" s="1" t="str">
        <f>IF(B583="","",IF(B583&lt;$J$2,aux!$B$2,IF(B583&lt;$J$3,aux!$B$3,IF(B583&lt;$J$4,aux!$B$4,IF(B583&lt;$J$5,aux!$B$5,IF(B583&lt;$J$6,aux!$B$6,IF(B583&lt;$J$7,aux!$B$7,aux!$B$8)))))))</f>
        <v/>
      </c>
      <c r="D583" s="2" t="str">
        <f t="shared" si="40"/>
        <v/>
      </c>
      <c r="E583" s="2" t="str">
        <f t="shared" si="41"/>
        <v/>
      </c>
      <c r="F583" s="28" t="str">
        <f>IF(A583=aux!$B$2,$C$3/9.81,IF(A583=aux!$B$3,$C$3*(1+($F$3-1)*(B583-$J$2)/($J$3-$J$2))/9.81,IF(A583=aux!$B$4,$F$3*$C$3/9.81,"")))</f>
        <v/>
      </c>
      <c r="G583" s="28" t="str">
        <f>IF(A583=aux!$B$5,2*PI()/(981*B583)*J583,"")</f>
        <v/>
      </c>
      <c r="H583" s="28" t="str">
        <f>IF(OR(A583=aux!$B$6,A583=aux!$B$7,A583=aux!$B$8),(2*PI()/B583)^2/981*N583,"")</f>
        <v/>
      </c>
      <c r="I583" s="28" t="str">
        <f>IF(OR(A583=aux!$B$2,A583=aux!$B$3,A583=aux!$B$4),981*B583/(2*PI())*F583,"")</f>
        <v/>
      </c>
      <c r="J583" s="28" t="str">
        <f>IF(A583=aux!$B$5,100*$F$4*$C$4,"")</f>
        <v/>
      </c>
      <c r="K583" s="28" t="str">
        <f>IF(OR(A583=aux!$B$6,A583=aux!$B$7,A583=aux!$B$8),(2*PI()/B583)*N583,"")</f>
        <v/>
      </c>
      <c r="L583" s="28" t="str">
        <f>IF(OR(A583=aux!$B$2,A583=aux!$B$3,A583=aux!$B$4),981*(B583/(2*PI()))^2*F583,"")</f>
        <v/>
      </c>
      <c r="M583" s="28" t="str">
        <f>IF(A583=aux!$B$5,B583/(2*PI())*J583,"")</f>
        <v/>
      </c>
      <c r="N583" s="28" t="str">
        <f>IF(A583=aux!$B$6,100*$F$5*$C$5,IF(A583=aux!$B$7,100*$C$5*($F$5-($F$5-1)*(B583-$J$6)/($J$7-$J$6)),IF(A583=aux!$B$8,100*$C$5,"")))</f>
        <v/>
      </c>
      <c r="O583" s="26" t="str">
        <f t="shared" si="42"/>
        <v/>
      </c>
      <c r="P583" s="26" t="str">
        <f t="shared" si="43"/>
        <v/>
      </c>
      <c r="Q583" s="26" t="str">
        <f t="shared" si="44"/>
        <v/>
      </c>
    </row>
    <row r="584" spans="1:17" x14ac:dyDescent="0.25">
      <c r="A584" s="1" t="str">
        <f>IF(B584="","",IF(B584&lt;$J$2,aux!$B$2,IF(B584&lt;$J$3,aux!$B$3,IF(B584&lt;$J$4,aux!$B$4,IF(B584&lt;$J$5,aux!$B$5,IF(B584&lt;$J$6,aux!$B$6,IF(B584&lt;$J$7,aux!$B$7,aux!$B$8)))))))</f>
        <v/>
      </c>
      <c r="D584" s="2" t="str">
        <f t="shared" si="40"/>
        <v/>
      </c>
      <c r="E584" s="2" t="str">
        <f t="shared" si="41"/>
        <v/>
      </c>
      <c r="F584" s="28" t="str">
        <f>IF(A584=aux!$B$2,$C$3/9.81,IF(A584=aux!$B$3,$C$3*(1+($F$3-1)*(B584-$J$2)/($J$3-$J$2))/9.81,IF(A584=aux!$B$4,$F$3*$C$3/9.81,"")))</f>
        <v/>
      </c>
      <c r="G584" s="28" t="str">
        <f>IF(A584=aux!$B$5,2*PI()/(981*B584)*J584,"")</f>
        <v/>
      </c>
      <c r="H584" s="28" t="str">
        <f>IF(OR(A584=aux!$B$6,A584=aux!$B$7,A584=aux!$B$8),(2*PI()/B584)^2/981*N584,"")</f>
        <v/>
      </c>
      <c r="I584" s="28" t="str">
        <f>IF(OR(A584=aux!$B$2,A584=aux!$B$3,A584=aux!$B$4),981*B584/(2*PI())*F584,"")</f>
        <v/>
      </c>
      <c r="J584" s="28" t="str">
        <f>IF(A584=aux!$B$5,100*$F$4*$C$4,"")</f>
        <v/>
      </c>
      <c r="K584" s="28" t="str">
        <f>IF(OR(A584=aux!$B$6,A584=aux!$B$7,A584=aux!$B$8),(2*PI()/B584)*N584,"")</f>
        <v/>
      </c>
      <c r="L584" s="28" t="str">
        <f>IF(OR(A584=aux!$B$2,A584=aux!$B$3,A584=aux!$B$4),981*(B584/(2*PI()))^2*F584,"")</f>
        <v/>
      </c>
      <c r="M584" s="28" t="str">
        <f>IF(A584=aux!$B$5,B584/(2*PI())*J584,"")</f>
        <v/>
      </c>
      <c r="N584" s="28" t="str">
        <f>IF(A584=aux!$B$6,100*$F$5*$C$5,IF(A584=aux!$B$7,100*$C$5*($F$5-($F$5-1)*(B584-$J$6)/($J$7-$J$6)),IF(A584=aux!$B$8,100*$C$5,"")))</f>
        <v/>
      </c>
      <c r="O584" s="26" t="str">
        <f t="shared" si="42"/>
        <v/>
      </c>
      <c r="P584" s="26" t="str">
        <f t="shared" si="43"/>
        <v/>
      </c>
      <c r="Q584" s="26" t="str">
        <f t="shared" si="44"/>
        <v/>
      </c>
    </row>
    <row r="585" spans="1:17" x14ac:dyDescent="0.25">
      <c r="A585" s="1" t="str">
        <f>IF(B585="","",IF(B585&lt;$J$2,aux!$B$2,IF(B585&lt;$J$3,aux!$B$3,IF(B585&lt;$J$4,aux!$B$4,IF(B585&lt;$J$5,aux!$B$5,IF(B585&lt;$J$6,aux!$B$6,IF(B585&lt;$J$7,aux!$B$7,aux!$B$8)))))))</f>
        <v/>
      </c>
      <c r="D585" s="2" t="str">
        <f t="shared" si="40"/>
        <v/>
      </c>
      <c r="E585" s="2" t="str">
        <f t="shared" si="41"/>
        <v/>
      </c>
      <c r="F585" s="28" t="str">
        <f>IF(A585=aux!$B$2,$C$3/9.81,IF(A585=aux!$B$3,$C$3*(1+($F$3-1)*(B585-$J$2)/($J$3-$J$2))/9.81,IF(A585=aux!$B$4,$F$3*$C$3/9.81,"")))</f>
        <v/>
      </c>
      <c r="G585" s="28" t="str">
        <f>IF(A585=aux!$B$5,2*PI()/(981*B585)*J585,"")</f>
        <v/>
      </c>
      <c r="H585" s="28" t="str">
        <f>IF(OR(A585=aux!$B$6,A585=aux!$B$7,A585=aux!$B$8),(2*PI()/B585)^2/981*N585,"")</f>
        <v/>
      </c>
      <c r="I585" s="28" t="str">
        <f>IF(OR(A585=aux!$B$2,A585=aux!$B$3,A585=aux!$B$4),981*B585/(2*PI())*F585,"")</f>
        <v/>
      </c>
      <c r="J585" s="28" t="str">
        <f>IF(A585=aux!$B$5,100*$F$4*$C$4,"")</f>
        <v/>
      </c>
      <c r="K585" s="28" t="str">
        <f>IF(OR(A585=aux!$B$6,A585=aux!$B$7,A585=aux!$B$8),(2*PI()/B585)*N585,"")</f>
        <v/>
      </c>
      <c r="L585" s="28" t="str">
        <f>IF(OR(A585=aux!$B$2,A585=aux!$B$3,A585=aux!$B$4),981*(B585/(2*PI()))^2*F585,"")</f>
        <v/>
      </c>
      <c r="M585" s="28" t="str">
        <f>IF(A585=aux!$B$5,B585/(2*PI())*J585,"")</f>
        <v/>
      </c>
      <c r="N585" s="28" t="str">
        <f>IF(A585=aux!$B$6,100*$F$5*$C$5,IF(A585=aux!$B$7,100*$C$5*($F$5-($F$5-1)*(B585-$J$6)/($J$7-$J$6)),IF(A585=aux!$B$8,100*$C$5,"")))</f>
        <v/>
      </c>
      <c r="O585" s="26" t="str">
        <f t="shared" si="42"/>
        <v/>
      </c>
      <c r="P585" s="26" t="str">
        <f t="shared" si="43"/>
        <v/>
      </c>
      <c r="Q585" s="26" t="str">
        <f t="shared" si="44"/>
        <v/>
      </c>
    </row>
    <row r="586" spans="1:17" x14ac:dyDescent="0.25">
      <c r="A586" s="1" t="str">
        <f>IF(B586="","",IF(B586&lt;$J$2,aux!$B$2,IF(B586&lt;$J$3,aux!$B$3,IF(B586&lt;$J$4,aux!$B$4,IF(B586&lt;$J$5,aux!$B$5,IF(B586&lt;$J$6,aux!$B$6,IF(B586&lt;$J$7,aux!$B$7,aux!$B$8)))))))</f>
        <v/>
      </c>
      <c r="D586" s="2" t="str">
        <f t="shared" si="40"/>
        <v/>
      </c>
      <c r="E586" s="2" t="str">
        <f t="shared" si="41"/>
        <v/>
      </c>
      <c r="F586" s="28" t="str">
        <f>IF(A586=aux!$B$2,$C$3/9.81,IF(A586=aux!$B$3,$C$3*(1+($F$3-1)*(B586-$J$2)/($J$3-$J$2))/9.81,IF(A586=aux!$B$4,$F$3*$C$3/9.81,"")))</f>
        <v/>
      </c>
      <c r="G586" s="28" t="str">
        <f>IF(A586=aux!$B$5,2*PI()/(981*B586)*J586,"")</f>
        <v/>
      </c>
      <c r="H586" s="28" t="str">
        <f>IF(OR(A586=aux!$B$6,A586=aux!$B$7,A586=aux!$B$8),(2*PI()/B586)^2/981*N586,"")</f>
        <v/>
      </c>
      <c r="I586" s="28" t="str">
        <f>IF(OR(A586=aux!$B$2,A586=aux!$B$3,A586=aux!$B$4),981*B586/(2*PI())*F586,"")</f>
        <v/>
      </c>
      <c r="J586" s="28" t="str">
        <f>IF(A586=aux!$B$5,100*$F$4*$C$4,"")</f>
        <v/>
      </c>
      <c r="K586" s="28" t="str">
        <f>IF(OR(A586=aux!$B$6,A586=aux!$B$7,A586=aux!$B$8),(2*PI()/B586)*N586,"")</f>
        <v/>
      </c>
      <c r="L586" s="28" t="str">
        <f>IF(OR(A586=aux!$B$2,A586=aux!$B$3,A586=aux!$B$4),981*(B586/(2*PI()))^2*F586,"")</f>
        <v/>
      </c>
      <c r="M586" s="28" t="str">
        <f>IF(A586=aux!$B$5,B586/(2*PI())*J586,"")</f>
        <v/>
      </c>
      <c r="N586" s="28" t="str">
        <f>IF(A586=aux!$B$6,100*$F$5*$C$5,IF(A586=aux!$B$7,100*$C$5*($F$5-($F$5-1)*(B586-$J$6)/($J$7-$J$6)),IF(A586=aux!$B$8,100*$C$5,"")))</f>
        <v/>
      </c>
      <c r="O586" s="26" t="str">
        <f t="shared" si="42"/>
        <v/>
      </c>
      <c r="P586" s="26" t="str">
        <f t="shared" si="43"/>
        <v/>
      </c>
      <c r="Q586" s="26" t="str">
        <f t="shared" si="44"/>
        <v/>
      </c>
    </row>
    <row r="587" spans="1:17" x14ac:dyDescent="0.25">
      <c r="A587" s="1" t="str">
        <f>IF(B587="","",IF(B587&lt;$J$2,aux!$B$2,IF(B587&lt;$J$3,aux!$B$3,IF(B587&lt;$J$4,aux!$B$4,IF(B587&lt;$J$5,aux!$B$5,IF(B587&lt;$J$6,aux!$B$6,IF(B587&lt;$J$7,aux!$B$7,aux!$B$8)))))))</f>
        <v/>
      </c>
      <c r="D587" s="2" t="str">
        <f t="shared" si="40"/>
        <v/>
      </c>
      <c r="E587" s="2" t="str">
        <f t="shared" si="41"/>
        <v/>
      </c>
      <c r="F587" s="28" t="str">
        <f>IF(A587=aux!$B$2,$C$3/9.81,IF(A587=aux!$B$3,$C$3*(1+($F$3-1)*(B587-$J$2)/($J$3-$J$2))/9.81,IF(A587=aux!$B$4,$F$3*$C$3/9.81,"")))</f>
        <v/>
      </c>
      <c r="G587" s="28" t="str">
        <f>IF(A587=aux!$B$5,2*PI()/(981*B587)*J587,"")</f>
        <v/>
      </c>
      <c r="H587" s="28" t="str">
        <f>IF(OR(A587=aux!$B$6,A587=aux!$B$7,A587=aux!$B$8),(2*PI()/B587)^2/981*N587,"")</f>
        <v/>
      </c>
      <c r="I587" s="28" t="str">
        <f>IF(OR(A587=aux!$B$2,A587=aux!$B$3,A587=aux!$B$4),981*B587/(2*PI())*F587,"")</f>
        <v/>
      </c>
      <c r="J587" s="28" t="str">
        <f>IF(A587=aux!$B$5,100*$F$4*$C$4,"")</f>
        <v/>
      </c>
      <c r="K587" s="28" t="str">
        <f>IF(OR(A587=aux!$B$6,A587=aux!$B$7,A587=aux!$B$8),(2*PI()/B587)*N587,"")</f>
        <v/>
      </c>
      <c r="L587" s="28" t="str">
        <f>IF(OR(A587=aux!$B$2,A587=aux!$B$3,A587=aux!$B$4),981*(B587/(2*PI()))^2*F587,"")</f>
        <v/>
      </c>
      <c r="M587" s="28" t="str">
        <f>IF(A587=aux!$B$5,B587/(2*PI())*J587,"")</f>
        <v/>
      </c>
      <c r="N587" s="28" t="str">
        <f>IF(A587=aux!$B$6,100*$F$5*$C$5,IF(A587=aux!$B$7,100*$C$5*($F$5-($F$5-1)*(B587-$J$6)/($J$7-$J$6)),IF(A587=aux!$B$8,100*$C$5,"")))</f>
        <v/>
      </c>
      <c r="O587" s="26" t="str">
        <f t="shared" si="42"/>
        <v/>
      </c>
      <c r="P587" s="26" t="str">
        <f t="shared" si="43"/>
        <v/>
      </c>
      <c r="Q587" s="26" t="str">
        <f t="shared" si="44"/>
        <v/>
      </c>
    </row>
    <row r="588" spans="1:17" x14ac:dyDescent="0.25">
      <c r="A588" s="1" t="str">
        <f>IF(B588="","",IF(B588&lt;$J$2,aux!$B$2,IF(B588&lt;$J$3,aux!$B$3,IF(B588&lt;$J$4,aux!$B$4,IF(B588&lt;$J$5,aux!$B$5,IF(B588&lt;$J$6,aux!$B$6,IF(B588&lt;$J$7,aux!$B$7,aux!$B$8)))))))</f>
        <v/>
      </c>
      <c r="D588" s="2" t="str">
        <f t="shared" si="40"/>
        <v/>
      </c>
      <c r="E588" s="2" t="str">
        <f t="shared" si="41"/>
        <v/>
      </c>
      <c r="F588" s="28" t="str">
        <f>IF(A588=aux!$B$2,$C$3/9.81,IF(A588=aux!$B$3,$C$3*(1+($F$3-1)*(B588-$J$2)/($J$3-$J$2))/9.81,IF(A588=aux!$B$4,$F$3*$C$3/9.81,"")))</f>
        <v/>
      </c>
      <c r="G588" s="28" t="str">
        <f>IF(A588=aux!$B$5,2*PI()/(981*B588)*J588,"")</f>
        <v/>
      </c>
      <c r="H588" s="28" t="str">
        <f>IF(OR(A588=aux!$B$6,A588=aux!$B$7,A588=aux!$B$8),(2*PI()/B588)^2/981*N588,"")</f>
        <v/>
      </c>
      <c r="I588" s="28" t="str">
        <f>IF(OR(A588=aux!$B$2,A588=aux!$B$3,A588=aux!$B$4),981*B588/(2*PI())*F588,"")</f>
        <v/>
      </c>
      <c r="J588" s="28" t="str">
        <f>IF(A588=aux!$B$5,100*$F$4*$C$4,"")</f>
        <v/>
      </c>
      <c r="K588" s="28" t="str">
        <f>IF(OR(A588=aux!$B$6,A588=aux!$B$7,A588=aux!$B$8),(2*PI()/B588)*N588,"")</f>
        <v/>
      </c>
      <c r="L588" s="28" t="str">
        <f>IF(OR(A588=aux!$B$2,A588=aux!$B$3,A588=aux!$B$4),981*(B588/(2*PI()))^2*F588,"")</f>
        <v/>
      </c>
      <c r="M588" s="28" t="str">
        <f>IF(A588=aux!$B$5,B588/(2*PI())*J588,"")</f>
        <v/>
      </c>
      <c r="N588" s="28" t="str">
        <f>IF(A588=aux!$B$6,100*$F$5*$C$5,IF(A588=aux!$B$7,100*$C$5*($F$5-($F$5-1)*(B588-$J$6)/($J$7-$J$6)),IF(A588=aux!$B$8,100*$C$5,"")))</f>
        <v/>
      </c>
      <c r="O588" s="26" t="str">
        <f t="shared" si="42"/>
        <v/>
      </c>
      <c r="P588" s="26" t="str">
        <f t="shared" si="43"/>
        <v/>
      </c>
      <c r="Q588" s="26" t="str">
        <f t="shared" si="44"/>
        <v/>
      </c>
    </row>
    <row r="589" spans="1:17" x14ac:dyDescent="0.25">
      <c r="A589" s="1" t="str">
        <f>IF(B589="","",IF(B589&lt;$J$2,aux!$B$2,IF(B589&lt;$J$3,aux!$B$3,IF(B589&lt;$J$4,aux!$B$4,IF(B589&lt;$J$5,aux!$B$5,IF(B589&lt;$J$6,aux!$B$6,IF(B589&lt;$J$7,aux!$B$7,aux!$B$8)))))))</f>
        <v/>
      </c>
      <c r="D589" s="2" t="str">
        <f t="shared" si="40"/>
        <v/>
      </c>
      <c r="E589" s="2" t="str">
        <f t="shared" si="41"/>
        <v/>
      </c>
      <c r="F589" s="28" t="str">
        <f>IF(A589=aux!$B$2,$C$3/9.81,IF(A589=aux!$B$3,$C$3*(1+($F$3-1)*(B589-$J$2)/($J$3-$J$2))/9.81,IF(A589=aux!$B$4,$F$3*$C$3/9.81,"")))</f>
        <v/>
      </c>
      <c r="G589" s="28" t="str">
        <f>IF(A589=aux!$B$5,2*PI()/(981*B589)*J589,"")</f>
        <v/>
      </c>
      <c r="H589" s="28" t="str">
        <f>IF(OR(A589=aux!$B$6,A589=aux!$B$7,A589=aux!$B$8),(2*PI()/B589)^2/981*N589,"")</f>
        <v/>
      </c>
      <c r="I589" s="28" t="str">
        <f>IF(OR(A589=aux!$B$2,A589=aux!$B$3,A589=aux!$B$4),981*B589/(2*PI())*F589,"")</f>
        <v/>
      </c>
      <c r="J589" s="28" t="str">
        <f>IF(A589=aux!$B$5,100*$F$4*$C$4,"")</f>
        <v/>
      </c>
      <c r="K589" s="28" t="str">
        <f>IF(OR(A589=aux!$B$6,A589=aux!$B$7,A589=aux!$B$8),(2*PI()/B589)*N589,"")</f>
        <v/>
      </c>
      <c r="L589" s="28" t="str">
        <f>IF(OR(A589=aux!$B$2,A589=aux!$B$3,A589=aux!$B$4),981*(B589/(2*PI()))^2*F589,"")</f>
        <v/>
      </c>
      <c r="M589" s="28" t="str">
        <f>IF(A589=aux!$B$5,B589/(2*PI())*J589,"")</f>
        <v/>
      </c>
      <c r="N589" s="28" t="str">
        <f>IF(A589=aux!$B$6,100*$F$5*$C$5,IF(A589=aux!$B$7,100*$C$5*($F$5-($F$5-1)*(B589-$J$6)/($J$7-$J$6)),IF(A589=aux!$B$8,100*$C$5,"")))</f>
        <v/>
      </c>
      <c r="O589" s="26" t="str">
        <f t="shared" si="42"/>
        <v/>
      </c>
      <c r="P589" s="26" t="str">
        <f t="shared" si="43"/>
        <v/>
      </c>
      <c r="Q589" s="26" t="str">
        <f t="shared" si="44"/>
        <v/>
      </c>
    </row>
    <row r="590" spans="1:17" x14ac:dyDescent="0.25">
      <c r="A590" s="1" t="str">
        <f>IF(B590="","",IF(B590&lt;$J$2,aux!$B$2,IF(B590&lt;$J$3,aux!$B$3,IF(B590&lt;$J$4,aux!$B$4,IF(B590&lt;$J$5,aux!$B$5,IF(B590&lt;$J$6,aux!$B$6,IF(B590&lt;$J$7,aux!$B$7,aux!$B$8)))))))</f>
        <v/>
      </c>
      <c r="D590" s="2" t="str">
        <f t="shared" ref="D590:D653" si="45">IF(B590="","",981*B590/(2*PI())*C590)</f>
        <v/>
      </c>
      <c r="E590" s="2" t="str">
        <f t="shared" ref="E590:E653" si="46">IF(B590="","",981*(B590/(2*PI()))^2*C590)</f>
        <v/>
      </c>
      <c r="F590" s="28" t="str">
        <f>IF(A590=aux!$B$2,$C$3/9.81,IF(A590=aux!$B$3,$C$3*(1+($F$3-1)*(B590-$J$2)/($J$3-$J$2))/9.81,IF(A590=aux!$B$4,$F$3*$C$3/9.81,"")))</f>
        <v/>
      </c>
      <c r="G590" s="28" t="str">
        <f>IF(A590=aux!$B$5,2*PI()/(981*B590)*J590,"")</f>
        <v/>
      </c>
      <c r="H590" s="28" t="str">
        <f>IF(OR(A590=aux!$B$6,A590=aux!$B$7,A590=aux!$B$8),(2*PI()/B590)^2/981*N590,"")</f>
        <v/>
      </c>
      <c r="I590" s="28" t="str">
        <f>IF(OR(A590=aux!$B$2,A590=aux!$B$3,A590=aux!$B$4),981*B590/(2*PI())*F590,"")</f>
        <v/>
      </c>
      <c r="J590" s="28" t="str">
        <f>IF(A590=aux!$B$5,100*$F$4*$C$4,"")</f>
        <v/>
      </c>
      <c r="K590" s="28" t="str">
        <f>IF(OR(A590=aux!$B$6,A590=aux!$B$7,A590=aux!$B$8),(2*PI()/B590)*N590,"")</f>
        <v/>
      </c>
      <c r="L590" s="28" t="str">
        <f>IF(OR(A590=aux!$B$2,A590=aux!$B$3,A590=aux!$B$4),981*(B590/(2*PI()))^2*F590,"")</f>
        <v/>
      </c>
      <c r="M590" s="28" t="str">
        <f>IF(A590=aux!$B$5,B590/(2*PI())*J590,"")</f>
        <v/>
      </c>
      <c r="N590" s="28" t="str">
        <f>IF(A590=aux!$B$6,100*$F$5*$C$5,IF(A590=aux!$B$7,100*$C$5*($F$5-($F$5-1)*(B590-$J$6)/($J$7-$J$6)),IF(A590=aux!$B$8,100*$C$5,"")))</f>
        <v/>
      </c>
      <c r="O590" s="26" t="str">
        <f t="shared" ref="O590:O653" si="47">IF(B590="","",MAX(F590:H590))</f>
        <v/>
      </c>
      <c r="P590" s="26" t="str">
        <f t="shared" ref="P590:P653" si="48">IF(B590="","",MAX(I590:K590))</f>
        <v/>
      </c>
      <c r="Q590" s="26" t="str">
        <f t="shared" ref="Q590:Q653" si="49">IF(B590="","",MAX(L590:N590))</f>
        <v/>
      </c>
    </row>
    <row r="591" spans="1:17" x14ac:dyDescent="0.25">
      <c r="A591" s="1" t="str">
        <f>IF(B591="","",IF(B591&lt;$J$2,aux!$B$2,IF(B591&lt;$J$3,aux!$B$3,IF(B591&lt;$J$4,aux!$B$4,IF(B591&lt;$J$5,aux!$B$5,IF(B591&lt;$J$6,aux!$B$6,IF(B591&lt;$J$7,aux!$B$7,aux!$B$8)))))))</f>
        <v/>
      </c>
      <c r="D591" s="2" t="str">
        <f t="shared" si="45"/>
        <v/>
      </c>
      <c r="E591" s="2" t="str">
        <f t="shared" si="46"/>
        <v/>
      </c>
      <c r="F591" s="28" t="str">
        <f>IF(A591=aux!$B$2,$C$3/9.81,IF(A591=aux!$B$3,$C$3*(1+($F$3-1)*(B591-$J$2)/($J$3-$J$2))/9.81,IF(A591=aux!$B$4,$F$3*$C$3/9.81,"")))</f>
        <v/>
      </c>
      <c r="G591" s="28" t="str">
        <f>IF(A591=aux!$B$5,2*PI()/(981*B591)*J591,"")</f>
        <v/>
      </c>
      <c r="H591" s="28" t="str">
        <f>IF(OR(A591=aux!$B$6,A591=aux!$B$7,A591=aux!$B$8),(2*PI()/B591)^2/981*N591,"")</f>
        <v/>
      </c>
      <c r="I591" s="28" t="str">
        <f>IF(OR(A591=aux!$B$2,A591=aux!$B$3,A591=aux!$B$4),981*B591/(2*PI())*F591,"")</f>
        <v/>
      </c>
      <c r="J591" s="28" t="str">
        <f>IF(A591=aux!$B$5,100*$F$4*$C$4,"")</f>
        <v/>
      </c>
      <c r="K591" s="28" t="str">
        <f>IF(OR(A591=aux!$B$6,A591=aux!$B$7,A591=aux!$B$8),(2*PI()/B591)*N591,"")</f>
        <v/>
      </c>
      <c r="L591" s="28" t="str">
        <f>IF(OR(A591=aux!$B$2,A591=aux!$B$3,A591=aux!$B$4),981*(B591/(2*PI()))^2*F591,"")</f>
        <v/>
      </c>
      <c r="M591" s="28" t="str">
        <f>IF(A591=aux!$B$5,B591/(2*PI())*J591,"")</f>
        <v/>
      </c>
      <c r="N591" s="28" t="str">
        <f>IF(A591=aux!$B$6,100*$F$5*$C$5,IF(A591=aux!$B$7,100*$C$5*($F$5-($F$5-1)*(B591-$J$6)/($J$7-$J$6)),IF(A591=aux!$B$8,100*$C$5,"")))</f>
        <v/>
      </c>
      <c r="O591" s="26" t="str">
        <f t="shared" si="47"/>
        <v/>
      </c>
      <c r="P591" s="26" t="str">
        <f t="shared" si="48"/>
        <v/>
      </c>
      <c r="Q591" s="26" t="str">
        <f t="shared" si="49"/>
        <v/>
      </c>
    </row>
    <row r="592" spans="1:17" x14ac:dyDescent="0.25">
      <c r="A592" s="1" t="str">
        <f>IF(B592="","",IF(B592&lt;$J$2,aux!$B$2,IF(B592&lt;$J$3,aux!$B$3,IF(B592&lt;$J$4,aux!$B$4,IF(B592&lt;$J$5,aux!$B$5,IF(B592&lt;$J$6,aux!$B$6,IF(B592&lt;$J$7,aux!$B$7,aux!$B$8)))))))</f>
        <v/>
      </c>
      <c r="D592" s="2" t="str">
        <f t="shared" si="45"/>
        <v/>
      </c>
      <c r="E592" s="2" t="str">
        <f t="shared" si="46"/>
        <v/>
      </c>
      <c r="F592" s="28" t="str">
        <f>IF(A592=aux!$B$2,$C$3/9.81,IF(A592=aux!$B$3,$C$3*(1+($F$3-1)*(B592-$J$2)/($J$3-$J$2))/9.81,IF(A592=aux!$B$4,$F$3*$C$3/9.81,"")))</f>
        <v/>
      </c>
      <c r="G592" s="28" t="str">
        <f>IF(A592=aux!$B$5,2*PI()/(981*B592)*J592,"")</f>
        <v/>
      </c>
      <c r="H592" s="28" t="str">
        <f>IF(OR(A592=aux!$B$6,A592=aux!$B$7,A592=aux!$B$8),(2*PI()/B592)^2/981*N592,"")</f>
        <v/>
      </c>
      <c r="I592" s="28" t="str">
        <f>IF(OR(A592=aux!$B$2,A592=aux!$B$3,A592=aux!$B$4),981*B592/(2*PI())*F592,"")</f>
        <v/>
      </c>
      <c r="J592" s="28" t="str">
        <f>IF(A592=aux!$B$5,100*$F$4*$C$4,"")</f>
        <v/>
      </c>
      <c r="K592" s="28" t="str">
        <f>IF(OR(A592=aux!$B$6,A592=aux!$B$7,A592=aux!$B$8),(2*PI()/B592)*N592,"")</f>
        <v/>
      </c>
      <c r="L592" s="28" t="str">
        <f>IF(OR(A592=aux!$B$2,A592=aux!$B$3,A592=aux!$B$4),981*(B592/(2*PI()))^2*F592,"")</f>
        <v/>
      </c>
      <c r="M592" s="28" t="str">
        <f>IF(A592=aux!$B$5,B592/(2*PI())*J592,"")</f>
        <v/>
      </c>
      <c r="N592" s="28" t="str">
        <f>IF(A592=aux!$B$6,100*$F$5*$C$5,IF(A592=aux!$B$7,100*$C$5*($F$5-($F$5-1)*(B592-$J$6)/($J$7-$J$6)),IF(A592=aux!$B$8,100*$C$5,"")))</f>
        <v/>
      </c>
      <c r="O592" s="26" t="str">
        <f t="shared" si="47"/>
        <v/>
      </c>
      <c r="P592" s="26" t="str">
        <f t="shared" si="48"/>
        <v/>
      </c>
      <c r="Q592" s="26" t="str">
        <f t="shared" si="49"/>
        <v/>
      </c>
    </row>
    <row r="593" spans="1:17" x14ac:dyDescent="0.25">
      <c r="A593" s="1" t="str">
        <f>IF(B593="","",IF(B593&lt;$J$2,aux!$B$2,IF(B593&lt;$J$3,aux!$B$3,IF(B593&lt;$J$4,aux!$B$4,IF(B593&lt;$J$5,aux!$B$5,IF(B593&lt;$J$6,aux!$B$6,IF(B593&lt;$J$7,aux!$B$7,aux!$B$8)))))))</f>
        <v/>
      </c>
      <c r="D593" s="2" t="str">
        <f t="shared" si="45"/>
        <v/>
      </c>
      <c r="E593" s="2" t="str">
        <f t="shared" si="46"/>
        <v/>
      </c>
      <c r="F593" s="28" t="str">
        <f>IF(A593=aux!$B$2,$C$3/9.81,IF(A593=aux!$B$3,$C$3*(1+($F$3-1)*(B593-$J$2)/($J$3-$J$2))/9.81,IF(A593=aux!$B$4,$F$3*$C$3/9.81,"")))</f>
        <v/>
      </c>
      <c r="G593" s="28" t="str">
        <f>IF(A593=aux!$B$5,2*PI()/(981*B593)*J593,"")</f>
        <v/>
      </c>
      <c r="H593" s="28" t="str">
        <f>IF(OR(A593=aux!$B$6,A593=aux!$B$7,A593=aux!$B$8),(2*PI()/B593)^2/981*N593,"")</f>
        <v/>
      </c>
      <c r="I593" s="28" t="str">
        <f>IF(OR(A593=aux!$B$2,A593=aux!$B$3,A593=aux!$B$4),981*B593/(2*PI())*F593,"")</f>
        <v/>
      </c>
      <c r="J593" s="28" t="str">
        <f>IF(A593=aux!$B$5,100*$F$4*$C$4,"")</f>
        <v/>
      </c>
      <c r="K593" s="28" t="str">
        <f>IF(OR(A593=aux!$B$6,A593=aux!$B$7,A593=aux!$B$8),(2*PI()/B593)*N593,"")</f>
        <v/>
      </c>
      <c r="L593" s="28" t="str">
        <f>IF(OR(A593=aux!$B$2,A593=aux!$B$3,A593=aux!$B$4),981*(B593/(2*PI()))^2*F593,"")</f>
        <v/>
      </c>
      <c r="M593" s="28" t="str">
        <f>IF(A593=aux!$B$5,B593/(2*PI())*J593,"")</f>
        <v/>
      </c>
      <c r="N593" s="28" t="str">
        <f>IF(A593=aux!$B$6,100*$F$5*$C$5,IF(A593=aux!$B$7,100*$C$5*($F$5-($F$5-1)*(B593-$J$6)/($J$7-$J$6)),IF(A593=aux!$B$8,100*$C$5,"")))</f>
        <v/>
      </c>
      <c r="O593" s="26" t="str">
        <f t="shared" si="47"/>
        <v/>
      </c>
      <c r="P593" s="26" t="str">
        <f t="shared" si="48"/>
        <v/>
      </c>
      <c r="Q593" s="26" t="str">
        <f t="shared" si="49"/>
        <v/>
      </c>
    </row>
    <row r="594" spans="1:17" x14ac:dyDescent="0.25">
      <c r="A594" s="1" t="str">
        <f>IF(B594="","",IF(B594&lt;$J$2,aux!$B$2,IF(B594&lt;$J$3,aux!$B$3,IF(B594&lt;$J$4,aux!$B$4,IF(B594&lt;$J$5,aux!$B$5,IF(B594&lt;$J$6,aux!$B$6,IF(B594&lt;$J$7,aux!$B$7,aux!$B$8)))))))</f>
        <v/>
      </c>
      <c r="D594" s="2" t="str">
        <f t="shared" si="45"/>
        <v/>
      </c>
      <c r="E594" s="2" t="str">
        <f t="shared" si="46"/>
        <v/>
      </c>
      <c r="F594" s="28" t="str">
        <f>IF(A594=aux!$B$2,$C$3/9.81,IF(A594=aux!$B$3,$C$3*(1+($F$3-1)*(B594-$J$2)/($J$3-$J$2))/9.81,IF(A594=aux!$B$4,$F$3*$C$3/9.81,"")))</f>
        <v/>
      </c>
      <c r="G594" s="28" t="str">
        <f>IF(A594=aux!$B$5,2*PI()/(981*B594)*J594,"")</f>
        <v/>
      </c>
      <c r="H594" s="28" t="str">
        <f>IF(OR(A594=aux!$B$6,A594=aux!$B$7,A594=aux!$B$8),(2*PI()/B594)^2/981*N594,"")</f>
        <v/>
      </c>
      <c r="I594" s="28" t="str">
        <f>IF(OR(A594=aux!$B$2,A594=aux!$B$3,A594=aux!$B$4),981*B594/(2*PI())*F594,"")</f>
        <v/>
      </c>
      <c r="J594" s="28" t="str">
        <f>IF(A594=aux!$B$5,100*$F$4*$C$4,"")</f>
        <v/>
      </c>
      <c r="K594" s="28" t="str">
        <f>IF(OR(A594=aux!$B$6,A594=aux!$B$7,A594=aux!$B$8),(2*PI()/B594)*N594,"")</f>
        <v/>
      </c>
      <c r="L594" s="28" t="str">
        <f>IF(OR(A594=aux!$B$2,A594=aux!$B$3,A594=aux!$B$4),981*(B594/(2*PI()))^2*F594,"")</f>
        <v/>
      </c>
      <c r="M594" s="28" t="str">
        <f>IF(A594=aux!$B$5,B594/(2*PI())*J594,"")</f>
        <v/>
      </c>
      <c r="N594" s="28" t="str">
        <f>IF(A594=aux!$B$6,100*$F$5*$C$5,IF(A594=aux!$B$7,100*$C$5*($F$5-($F$5-1)*(B594-$J$6)/($J$7-$J$6)),IF(A594=aux!$B$8,100*$C$5,"")))</f>
        <v/>
      </c>
      <c r="O594" s="26" t="str">
        <f t="shared" si="47"/>
        <v/>
      </c>
      <c r="P594" s="26" t="str">
        <f t="shared" si="48"/>
        <v/>
      </c>
      <c r="Q594" s="26" t="str">
        <f t="shared" si="49"/>
        <v/>
      </c>
    </row>
    <row r="595" spans="1:17" x14ac:dyDescent="0.25">
      <c r="A595" s="1" t="str">
        <f>IF(B595="","",IF(B595&lt;$J$2,aux!$B$2,IF(B595&lt;$J$3,aux!$B$3,IF(B595&lt;$J$4,aux!$B$4,IF(B595&lt;$J$5,aux!$B$5,IF(B595&lt;$J$6,aux!$B$6,IF(B595&lt;$J$7,aux!$B$7,aux!$B$8)))))))</f>
        <v/>
      </c>
      <c r="D595" s="2" t="str">
        <f t="shared" si="45"/>
        <v/>
      </c>
      <c r="E595" s="2" t="str">
        <f t="shared" si="46"/>
        <v/>
      </c>
      <c r="F595" s="28" t="str">
        <f>IF(A595=aux!$B$2,$C$3/9.81,IF(A595=aux!$B$3,$C$3*(1+($F$3-1)*(B595-$J$2)/($J$3-$J$2))/9.81,IF(A595=aux!$B$4,$F$3*$C$3/9.81,"")))</f>
        <v/>
      </c>
      <c r="G595" s="28" t="str">
        <f>IF(A595=aux!$B$5,2*PI()/(981*B595)*J595,"")</f>
        <v/>
      </c>
      <c r="H595" s="28" t="str">
        <f>IF(OR(A595=aux!$B$6,A595=aux!$B$7,A595=aux!$B$8),(2*PI()/B595)^2/981*N595,"")</f>
        <v/>
      </c>
      <c r="I595" s="28" t="str">
        <f>IF(OR(A595=aux!$B$2,A595=aux!$B$3,A595=aux!$B$4),981*B595/(2*PI())*F595,"")</f>
        <v/>
      </c>
      <c r="J595" s="28" t="str">
        <f>IF(A595=aux!$B$5,100*$F$4*$C$4,"")</f>
        <v/>
      </c>
      <c r="K595" s="28" t="str">
        <f>IF(OR(A595=aux!$B$6,A595=aux!$B$7,A595=aux!$B$8),(2*PI()/B595)*N595,"")</f>
        <v/>
      </c>
      <c r="L595" s="28" t="str">
        <f>IF(OR(A595=aux!$B$2,A595=aux!$B$3,A595=aux!$B$4),981*(B595/(2*PI()))^2*F595,"")</f>
        <v/>
      </c>
      <c r="M595" s="28" t="str">
        <f>IF(A595=aux!$B$5,B595/(2*PI())*J595,"")</f>
        <v/>
      </c>
      <c r="N595" s="28" t="str">
        <f>IF(A595=aux!$B$6,100*$F$5*$C$5,IF(A595=aux!$B$7,100*$C$5*($F$5-($F$5-1)*(B595-$J$6)/($J$7-$J$6)),IF(A595=aux!$B$8,100*$C$5,"")))</f>
        <v/>
      </c>
      <c r="O595" s="26" t="str">
        <f t="shared" si="47"/>
        <v/>
      </c>
      <c r="P595" s="26" t="str">
        <f t="shared" si="48"/>
        <v/>
      </c>
      <c r="Q595" s="26" t="str">
        <f t="shared" si="49"/>
        <v/>
      </c>
    </row>
    <row r="596" spans="1:17" x14ac:dyDescent="0.25">
      <c r="A596" s="1" t="str">
        <f>IF(B596="","",IF(B596&lt;$J$2,aux!$B$2,IF(B596&lt;$J$3,aux!$B$3,IF(B596&lt;$J$4,aux!$B$4,IF(B596&lt;$J$5,aux!$B$5,IF(B596&lt;$J$6,aux!$B$6,IF(B596&lt;$J$7,aux!$B$7,aux!$B$8)))))))</f>
        <v/>
      </c>
      <c r="D596" s="2" t="str">
        <f t="shared" si="45"/>
        <v/>
      </c>
      <c r="E596" s="2" t="str">
        <f t="shared" si="46"/>
        <v/>
      </c>
      <c r="F596" s="28" t="str">
        <f>IF(A596=aux!$B$2,$C$3/9.81,IF(A596=aux!$B$3,$C$3*(1+($F$3-1)*(B596-$J$2)/($J$3-$J$2))/9.81,IF(A596=aux!$B$4,$F$3*$C$3/9.81,"")))</f>
        <v/>
      </c>
      <c r="G596" s="28" t="str">
        <f>IF(A596=aux!$B$5,2*PI()/(981*B596)*J596,"")</f>
        <v/>
      </c>
      <c r="H596" s="28" t="str">
        <f>IF(OR(A596=aux!$B$6,A596=aux!$B$7,A596=aux!$B$8),(2*PI()/B596)^2/981*N596,"")</f>
        <v/>
      </c>
      <c r="I596" s="28" t="str">
        <f>IF(OR(A596=aux!$B$2,A596=aux!$B$3,A596=aux!$B$4),981*B596/(2*PI())*F596,"")</f>
        <v/>
      </c>
      <c r="J596" s="28" t="str">
        <f>IF(A596=aux!$B$5,100*$F$4*$C$4,"")</f>
        <v/>
      </c>
      <c r="K596" s="28" t="str">
        <f>IF(OR(A596=aux!$B$6,A596=aux!$B$7,A596=aux!$B$8),(2*PI()/B596)*N596,"")</f>
        <v/>
      </c>
      <c r="L596" s="28" t="str">
        <f>IF(OR(A596=aux!$B$2,A596=aux!$B$3,A596=aux!$B$4),981*(B596/(2*PI()))^2*F596,"")</f>
        <v/>
      </c>
      <c r="M596" s="28" t="str">
        <f>IF(A596=aux!$B$5,B596/(2*PI())*J596,"")</f>
        <v/>
      </c>
      <c r="N596" s="28" t="str">
        <f>IF(A596=aux!$B$6,100*$F$5*$C$5,IF(A596=aux!$B$7,100*$C$5*($F$5-($F$5-1)*(B596-$J$6)/($J$7-$J$6)),IF(A596=aux!$B$8,100*$C$5,"")))</f>
        <v/>
      </c>
      <c r="O596" s="26" t="str">
        <f t="shared" si="47"/>
        <v/>
      </c>
      <c r="P596" s="26" t="str">
        <f t="shared" si="48"/>
        <v/>
      </c>
      <c r="Q596" s="26" t="str">
        <f t="shared" si="49"/>
        <v/>
      </c>
    </row>
    <row r="597" spans="1:17" x14ac:dyDescent="0.25">
      <c r="A597" s="1" t="str">
        <f>IF(B597="","",IF(B597&lt;$J$2,aux!$B$2,IF(B597&lt;$J$3,aux!$B$3,IF(B597&lt;$J$4,aux!$B$4,IF(B597&lt;$J$5,aux!$B$5,IF(B597&lt;$J$6,aux!$B$6,IF(B597&lt;$J$7,aux!$B$7,aux!$B$8)))))))</f>
        <v/>
      </c>
      <c r="D597" s="2" t="str">
        <f t="shared" si="45"/>
        <v/>
      </c>
      <c r="E597" s="2" t="str">
        <f t="shared" si="46"/>
        <v/>
      </c>
      <c r="F597" s="28" t="str">
        <f>IF(A597=aux!$B$2,$C$3/9.81,IF(A597=aux!$B$3,$C$3*(1+($F$3-1)*(B597-$J$2)/($J$3-$J$2))/9.81,IF(A597=aux!$B$4,$F$3*$C$3/9.81,"")))</f>
        <v/>
      </c>
      <c r="G597" s="28" t="str">
        <f>IF(A597=aux!$B$5,2*PI()/(981*B597)*J597,"")</f>
        <v/>
      </c>
      <c r="H597" s="28" t="str">
        <f>IF(OR(A597=aux!$B$6,A597=aux!$B$7,A597=aux!$B$8),(2*PI()/B597)^2/981*N597,"")</f>
        <v/>
      </c>
      <c r="I597" s="28" t="str">
        <f>IF(OR(A597=aux!$B$2,A597=aux!$B$3,A597=aux!$B$4),981*B597/(2*PI())*F597,"")</f>
        <v/>
      </c>
      <c r="J597" s="28" t="str">
        <f>IF(A597=aux!$B$5,100*$F$4*$C$4,"")</f>
        <v/>
      </c>
      <c r="K597" s="28" t="str">
        <f>IF(OR(A597=aux!$B$6,A597=aux!$B$7,A597=aux!$B$8),(2*PI()/B597)*N597,"")</f>
        <v/>
      </c>
      <c r="L597" s="28" t="str">
        <f>IF(OR(A597=aux!$B$2,A597=aux!$B$3,A597=aux!$B$4),981*(B597/(2*PI()))^2*F597,"")</f>
        <v/>
      </c>
      <c r="M597" s="28" t="str">
        <f>IF(A597=aux!$B$5,B597/(2*PI())*J597,"")</f>
        <v/>
      </c>
      <c r="N597" s="28" t="str">
        <f>IF(A597=aux!$B$6,100*$F$5*$C$5,IF(A597=aux!$B$7,100*$C$5*($F$5-($F$5-1)*(B597-$J$6)/($J$7-$J$6)),IF(A597=aux!$B$8,100*$C$5,"")))</f>
        <v/>
      </c>
      <c r="O597" s="26" t="str">
        <f t="shared" si="47"/>
        <v/>
      </c>
      <c r="P597" s="26" t="str">
        <f t="shared" si="48"/>
        <v/>
      </c>
      <c r="Q597" s="26" t="str">
        <f t="shared" si="49"/>
        <v/>
      </c>
    </row>
    <row r="598" spans="1:17" x14ac:dyDescent="0.25">
      <c r="A598" s="1" t="str">
        <f>IF(B598="","",IF(B598&lt;$J$2,aux!$B$2,IF(B598&lt;$J$3,aux!$B$3,IF(B598&lt;$J$4,aux!$B$4,IF(B598&lt;$J$5,aux!$B$5,IF(B598&lt;$J$6,aux!$B$6,IF(B598&lt;$J$7,aux!$B$7,aux!$B$8)))))))</f>
        <v/>
      </c>
      <c r="D598" s="2" t="str">
        <f t="shared" si="45"/>
        <v/>
      </c>
      <c r="E598" s="2" t="str">
        <f t="shared" si="46"/>
        <v/>
      </c>
      <c r="F598" s="28" t="str">
        <f>IF(A598=aux!$B$2,$C$3/9.81,IF(A598=aux!$B$3,$C$3*(1+($F$3-1)*(B598-$J$2)/($J$3-$J$2))/9.81,IF(A598=aux!$B$4,$F$3*$C$3/9.81,"")))</f>
        <v/>
      </c>
      <c r="G598" s="28" t="str">
        <f>IF(A598=aux!$B$5,2*PI()/(981*B598)*J598,"")</f>
        <v/>
      </c>
      <c r="H598" s="28" t="str">
        <f>IF(OR(A598=aux!$B$6,A598=aux!$B$7,A598=aux!$B$8),(2*PI()/B598)^2/981*N598,"")</f>
        <v/>
      </c>
      <c r="I598" s="28" t="str">
        <f>IF(OR(A598=aux!$B$2,A598=aux!$B$3,A598=aux!$B$4),981*B598/(2*PI())*F598,"")</f>
        <v/>
      </c>
      <c r="J598" s="28" t="str">
        <f>IF(A598=aux!$B$5,100*$F$4*$C$4,"")</f>
        <v/>
      </c>
      <c r="K598" s="28" t="str">
        <f>IF(OR(A598=aux!$B$6,A598=aux!$B$7,A598=aux!$B$8),(2*PI()/B598)*N598,"")</f>
        <v/>
      </c>
      <c r="L598" s="28" t="str">
        <f>IF(OR(A598=aux!$B$2,A598=aux!$B$3,A598=aux!$B$4),981*(B598/(2*PI()))^2*F598,"")</f>
        <v/>
      </c>
      <c r="M598" s="28" t="str">
        <f>IF(A598=aux!$B$5,B598/(2*PI())*J598,"")</f>
        <v/>
      </c>
      <c r="N598" s="28" t="str">
        <f>IF(A598=aux!$B$6,100*$F$5*$C$5,IF(A598=aux!$B$7,100*$C$5*($F$5-($F$5-1)*(B598-$J$6)/($J$7-$J$6)),IF(A598=aux!$B$8,100*$C$5,"")))</f>
        <v/>
      </c>
      <c r="O598" s="26" t="str">
        <f t="shared" si="47"/>
        <v/>
      </c>
      <c r="P598" s="26" t="str">
        <f t="shared" si="48"/>
        <v/>
      </c>
      <c r="Q598" s="26" t="str">
        <f t="shared" si="49"/>
        <v/>
      </c>
    </row>
    <row r="599" spans="1:17" x14ac:dyDescent="0.25">
      <c r="A599" s="1" t="str">
        <f>IF(B599="","",IF(B599&lt;$J$2,aux!$B$2,IF(B599&lt;$J$3,aux!$B$3,IF(B599&lt;$J$4,aux!$B$4,IF(B599&lt;$J$5,aux!$B$5,IF(B599&lt;$J$6,aux!$B$6,IF(B599&lt;$J$7,aux!$B$7,aux!$B$8)))))))</f>
        <v/>
      </c>
      <c r="D599" s="2" t="str">
        <f t="shared" si="45"/>
        <v/>
      </c>
      <c r="E599" s="2" t="str">
        <f t="shared" si="46"/>
        <v/>
      </c>
      <c r="F599" s="28" t="str">
        <f>IF(A599=aux!$B$2,$C$3/9.81,IF(A599=aux!$B$3,$C$3*(1+($F$3-1)*(B599-$J$2)/($J$3-$J$2))/9.81,IF(A599=aux!$B$4,$F$3*$C$3/9.81,"")))</f>
        <v/>
      </c>
      <c r="G599" s="28" t="str">
        <f>IF(A599=aux!$B$5,2*PI()/(981*B599)*J599,"")</f>
        <v/>
      </c>
      <c r="H599" s="28" t="str">
        <f>IF(OR(A599=aux!$B$6,A599=aux!$B$7,A599=aux!$B$8),(2*PI()/B599)^2/981*N599,"")</f>
        <v/>
      </c>
      <c r="I599" s="28" t="str">
        <f>IF(OR(A599=aux!$B$2,A599=aux!$B$3,A599=aux!$B$4),981*B599/(2*PI())*F599,"")</f>
        <v/>
      </c>
      <c r="J599" s="28" t="str">
        <f>IF(A599=aux!$B$5,100*$F$4*$C$4,"")</f>
        <v/>
      </c>
      <c r="K599" s="28" t="str">
        <f>IF(OR(A599=aux!$B$6,A599=aux!$B$7,A599=aux!$B$8),(2*PI()/B599)*N599,"")</f>
        <v/>
      </c>
      <c r="L599" s="28" t="str">
        <f>IF(OR(A599=aux!$B$2,A599=aux!$B$3,A599=aux!$B$4),981*(B599/(2*PI()))^2*F599,"")</f>
        <v/>
      </c>
      <c r="M599" s="28" t="str">
        <f>IF(A599=aux!$B$5,B599/(2*PI())*J599,"")</f>
        <v/>
      </c>
      <c r="N599" s="28" t="str">
        <f>IF(A599=aux!$B$6,100*$F$5*$C$5,IF(A599=aux!$B$7,100*$C$5*($F$5-($F$5-1)*(B599-$J$6)/($J$7-$J$6)),IF(A599=aux!$B$8,100*$C$5,"")))</f>
        <v/>
      </c>
      <c r="O599" s="26" t="str">
        <f t="shared" si="47"/>
        <v/>
      </c>
      <c r="P599" s="26" t="str">
        <f t="shared" si="48"/>
        <v/>
      </c>
      <c r="Q599" s="26" t="str">
        <f t="shared" si="49"/>
        <v/>
      </c>
    </row>
    <row r="600" spans="1:17" x14ac:dyDescent="0.25">
      <c r="A600" s="1" t="str">
        <f>IF(B600="","",IF(B600&lt;$J$2,aux!$B$2,IF(B600&lt;$J$3,aux!$B$3,IF(B600&lt;$J$4,aux!$B$4,IF(B600&lt;$J$5,aux!$B$5,IF(B600&lt;$J$6,aux!$B$6,IF(B600&lt;$J$7,aux!$B$7,aux!$B$8)))))))</f>
        <v/>
      </c>
      <c r="D600" s="2" t="str">
        <f t="shared" si="45"/>
        <v/>
      </c>
      <c r="E600" s="2" t="str">
        <f t="shared" si="46"/>
        <v/>
      </c>
      <c r="F600" s="28" t="str">
        <f>IF(A600=aux!$B$2,$C$3/9.81,IF(A600=aux!$B$3,$C$3*(1+($F$3-1)*(B600-$J$2)/($J$3-$J$2))/9.81,IF(A600=aux!$B$4,$F$3*$C$3/9.81,"")))</f>
        <v/>
      </c>
      <c r="G600" s="28" t="str">
        <f>IF(A600=aux!$B$5,2*PI()/(981*B600)*J600,"")</f>
        <v/>
      </c>
      <c r="H600" s="28" t="str">
        <f>IF(OR(A600=aux!$B$6,A600=aux!$B$7,A600=aux!$B$8),(2*PI()/B600)^2/981*N600,"")</f>
        <v/>
      </c>
      <c r="I600" s="28" t="str">
        <f>IF(OR(A600=aux!$B$2,A600=aux!$B$3,A600=aux!$B$4),981*B600/(2*PI())*F600,"")</f>
        <v/>
      </c>
      <c r="J600" s="28" t="str">
        <f>IF(A600=aux!$B$5,100*$F$4*$C$4,"")</f>
        <v/>
      </c>
      <c r="K600" s="28" t="str">
        <f>IF(OR(A600=aux!$B$6,A600=aux!$B$7,A600=aux!$B$8),(2*PI()/B600)*N600,"")</f>
        <v/>
      </c>
      <c r="L600" s="28" t="str">
        <f>IF(OR(A600=aux!$B$2,A600=aux!$B$3,A600=aux!$B$4),981*(B600/(2*PI()))^2*F600,"")</f>
        <v/>
      </c>
      <c r="M600" s="28" t="str">
        <f>IF(A600=aux!$B$5,B600/(2*PI())*J600,"")</f>
        <v/>
      </c>
      <c r="N600" s="28" t="str">
        <f>IF(A600=aux!$B$6,100*$F$5*$C$5,IF(A600=aux!$B$7,100*$C$5*($F$5-($F$5-1)*(B600-$J$6)/($J$7-$J$6)),IF(A600=aux!$B$8,100*$C$5,"")))</f>
        <v/>
      </c>
      <c r="O600" s="26" t="str">
        <f t="shared" si="47"/>
        <v/>
      </c>
      <c r="P600" s="26" t="str">
        <f t="shared" si="48"/>
        <v/>
      </c>
      <c r="Q600" s="26" t="str">
        <f t="shared" si="49"/>
        <v/>
      </c>
    </row>
    <row r="601" spans="1:17" x14ac:dyDescent="0.25">
      <c r="A601" s="1" t="str">
        <f>IF(B601="","",IF(B601&lt;$J$2,aux!$B$2,IF(B601&lt;$J$3,aux!$B$3,IF(B601&lt;$J$4,aux!$B$4,IF(B601&lt;$J$5,aux!$B$5,IF(B601&lt;$J$6,aux!$B$6,IF(B601&lt;$J$7,aux!$B$7,aux!$B$8)))))))</f>
        <v/>
      </c>
      <c r="D601" s="2" t="str">
        <f t="shared" si="45"/>
        <v/>
      </c>
      <c r="E601" s="2" t="str">
        <f t="shared" si="46"/>
        <v/>
      </c>
      <c r="F601" s="28" t="str">
        <f>IF(A601=aux!$B$2,$C$3/9.81,IF(A601=aux!$B$3,$C$3*(1+($F$3-1)*(B601-$J$2)/($J$3-$J$2))/9.81,IF(A601=aux!$B$4,$F$3*$C$3/9.81,"")))</f>
        <v/>
      </c>
      <c r="G601" s="28" t="str">
        <f>IF(A601=aux!$B$5,2*PI()/(981*B601)*J601,"")</f>
        <v/>
      </c>
      <c r="H601" s="28" t="str">
        <f>IF(OR(A601=aux!$B$6,A601=aux!$B$7,A601=aux!$B$8),(2*PI()/B601)^2/981*N601,"")</f>
        <v/>
      </c>
      <c r="I601" s="28" t="str">
        <f>IF(OR(A601=aux!$B$2,A601=aux!$B$3,A601=aux!$B$4),981*B601/(2*PI())*F601,"")</f>
        <v/>
      </c>
      <c r="J601" s="28" t="str">
        <f>IF(A601=aux!$B$5,100*$F$4*$C$4,"")</f>
        <v/>
      </c>
      <c r="K601" s="28" t="str">
        <f>IF(OR(A601=aux!$B$6,A601=aux!$B$7,A601=aux!$B$8),(2*PI()/B601)*N601,"")</f>
        <v/>
      </c>
      <c r="L601" s="28" t="str">
        <f>IF(OR(A601=aux!$B$2,A601=aux!$B$3,A601=aux!$B$4),981*(B601/(2*PI()))^2*F601,"")</f>
        <v/>
      </c>
      <c r="M601" s="28" t="str">
        <f>IF(A601=aux!$B$5,B601/(2*PI())*J601,"")</f>
        <v/>
      </c>
      <c r="N601" s="28" t="str">
        <f>IF(A601=aux!$B$6,100*$F$5*$C$5,IF(A601=aux!$B$7,100*$C$5*($F$5-($F$5-1)*(B601-$J$6)/($J$7-$J$6)),IF(A601=aux!$B$8,100*$C$5,"")))</f>
        <v/>
      </c>
      <c r="O601" s="26" t="str">
        <f t="shared" si="47"/>
        <v/>
      </c>
      <c r="P601" s="26" t="str">
        <f t="shared" si="48"/>
        <v/>
      </c>
      <c r="Q601" s="26" t="str">
        <f t="shared" si="49"/>
        <v/>
      </c>
    </row>
    <row r="602" spans="1:17" x14ac:dyDescent="0.25">
      <c r="A602" s="1" t="str">
        <f>IF(B602="","",IF(B602&lt;$J$2,aux!$B$2,IF(B602&lt;$J$3,aux!$B$3,IF(B602&lt;$J$4,aux!$B$4,IF(B602&lt;$J$5,aux!$B$5,IF(B602&lt;$J$6,aux!$B$6,IF(B602&lt;$J$7,aux!$B$7,aux!$B$8)))))))</f>
        <v/>
      </c>
      <c r="D602" s="2" t="str">
        <f t="shared" si="45"/>
        <v/>
      </c>
      <c r="E602" s="2" t="str">
        <f t="shared" si="46"/>
        <v/>
      </c>
      <c r="F602" s="28" t="str">
        <f>IF(A602=aux!$B$2,$C$3/9.81,IF(A602=aux!$B$3,$C$3*(1+($F$3-1)*(B602-$J$2)/($J$3-$J$2))/9.81,IF(A602=aux!$B$4,$F$3*$C$3/9.81,"")))</f>
        <v/>
      </c>
      <c r="G602" s="28" t="str">
        <f>IF(A602=aux!$B$5,2*PI()/(981*B602)*J602,"")</f>
        <v/>
      </c>
      <c r="H602" s="28" t="str">
        <f>IF(OR(A602=aux!$B$6,A602=aux!$B$7,A602=aux!$B$8),(2*PI()/B602)^2/981*N602,"")</f>
        <v/>
      </c>
      <c r="I602" s="28" t="str">
        <f>IF(OR(A602=aux!$B$2,A602=aux!$B$3,A602=aux!$B$4),981*B602/(2*PI())*F602,"")</f>
        <v/>
      </c>
      <c r="J602" s="28" t="str">
        <f>IF(A602=aux!$B$5,100*$F$4*$C$4,"")</f>
        <v/>
      </c>
      <c r="K602" s="28" t="str">
        <f>IF(OR(A602=aux!$B$6,A602=aux!$B$7,A602=aux!$B$8),(2*PI()/B602)*N602,"")</f>
        <v/>
      </c>
      <c r="L602" s="28" t="str">
        <f>IF(OR(A602=aux!$B$2,A602=aux!$B$3,A602=aux!$B$4),981*(B602/(2*PI()))^2*F602,"")</f>
        <v/>
      </c>
      <c r="M602" s="28" t="str">
        <f>IF(A602=aux!$B$5,B602/(2*PI())*J602,"")</f>
        <v/>
      </c>
      <c r="N602" s="28" t="str">
        <f>IF(A602=aux!$B$6,100*$F$5*$C$5,IF(A602=aux!$B$7,100*$C$5*($F$5-($F$5-1)*(B602-$J$6)/($J$7-$J$6)),IF(A602=aux!$B$8,100*$C$5,"")))</f>
        <v/>
      </c>
      <c r="O602" s="26" t="str">
        <f t="shared" si="47"/>
        <v/>
      </c>
      <c r="P602" s="26" t="str">
        <f t="shared" si="48"/>
        <v/>
      </c>
      <c r="Q602" s="26" t="str">
        <f t="shared" si="49"/>
        <v/>
      </c>
    </row>
    <row r="603" spans="1:17" x14ac:dyDescent="0.25">
      <c r="A603" s="1" t="str">
        <f>IF(B603="","",IF(B603&lt;$J$2,aux!$B$2,IF(B603&lt;$J$3,aux!$B$3,IF(B603&lt;$J$4,aux!$B$4,IF(B603&lt;$J$5,aux!$B$5,IF(B603&lt;$J$6,aux!$B$6,IF(B603&lt;$J$7,aux!$B$7,aux!$B$8)))))))</f>
        <v/>
      </c>
      <c r="D603" s="2" t="str">
        <f t="shared" si="45"/>
        <v/>
      </c>
      <c r="E603" s="2" t="str">
        <f t="shared" si="46"/>
        <v/>
      </c>
      <c r="F603" s="28" t="str">
        <f>IF(A603=aux!$B$2,$C$3/9.81,IF(A603=aux!$B$3,$C$3*(1+($F$3-1)*(B603-$J$2)/($J$3-$J$2))/9.81,IF(A603=aux!$B$4,$F$3*$C$3/9.81,"")))</f>
        <v/>
      </c>
      <c r="G603" s="28" t="str">
        <f>IF(A603=aux!$B$5,2*PI()/(981*B603)*J603,"")</f>
        <v/>
      </c>
      <c r="H603" s="28" t="str">
        <f>IF(OR(A603=aux!$B$6,A603=aux!$B$7,A603=aux!$B$8),(2*PI()/B603)^2/981*N603,"")</f>
        <v/>
      </c>
      <c r="I603" s="28" t="str">
        <f>IF(OR(A603=aux!$B$2,A603=aux!$B$3,A603=aux!$B$4),981*B603/(2*PI())*F603,"")</f>
        <v/>
      </c>
      <c r="J603" s="28" t="str">
        <f>IF(A603=aux!$B$5,100*$F$4*$C$4,"")</f>
        <v/>
      </c>
      <c r="K603" s="28" t="str">
        <f>IF(OR(A603=aux!$B$6,A603=aux!$B$7,A603=aux!$B$8),(2*PI()/B603)*N603,"")</f>
        <v/>
      </c>
      <c r="L603" s="28" t="str">
        <f>IF(OR(A603=aux!$B$2,A603=aux!$B$3,A603=aux!$B$4),981*(B603/(2*PI()))^2*F603,"")</f>
        <v/>
      </c>
      <c r="M603" s="28" t="str">
        <f>IF(A603=aux!$B$5,B603/(2*PI())*J603,"")</f>
        <v/>
      </c>
      <c r="N603" s="28" t="str">
        <f>IF(A603=aux!$B$6,100*$F$5*$C$5,IF(A603=aux!$B$7,100*$C$5*($F$5-($F$5-1)*(B603-$J$6)/($J$7-$J$6)),IF(A603=aux!$B$8,100*$C$5,"")))</f>
        <v/>
      </c>
      <c r="O603" s="26" t="str">
        <f t="shared" si="47"/>
        <v/>
      </c>
      <c r="P603" s="26" t="str">
        <f t="shared" si="48"/>
        <v/>
      </c>
      <c r="Q603" s="26" t="str">
        <f t="shared" si="49"/>
        <v/>
      </c>
    </row>
    <row r="604" spans="1:17" x14ac:dyDescent="0.25">
      <c r="A604" s="1" t="str">
        <f>IF(B604="","",IF(B604&lt;$J$2,aux!$B$2,IF(B604&lt;$J$3,aux!$B$3,IF(B604&lt;$J$4,aux!$B$4,IF(B604&lt;$J$5,aux!$B$5,IF(B604&lt;$J$6,aux!$B$6,IF(B604&lt;$J$7,aux!$B$7,aux!$B$8)))))))</f>
        <v/>
      </c>
      <c r="D604" s="2" t="str">
        <f t="shared" si="45"/>
        <v/>
      </c>
      <c r="E604" s="2" t="str">
        <f t="shared" si="46"/>
        <v/>
      </c>
      <c r="F604" s="28" t="str">
        <f>IF(A604=aux!$B$2,$C$3/9.81,IF(A604=aux!$B$3,$C$3*(1+($F$3-1)*(B604-$J$2)/($J$3-$J$2))/9.81,IF(A604=aux!$B$4,$F$3*$C$3/9.81,"")))</f>
        <v/>
      </c>
      <c r="G604" s="28" t="str">
        <f>IF(A604=aux!$B$5,2*PI()/(981*B604)*J604,"")</f>
        <v/>
      </c>
      <c r="H604" s="28" t="str">
        <f>IF(OR(A604=aux!$B$6,A604=aux!$B$7,A604=aux!$B$8),(2*PI()/B604)^2/981*N604,"")</f>
        <v/>
      </c>
      <c r="I604" s="28" t="str">
        <f>IF(OR(A604=aux!$B$2,A604=aux!$B$3,A604=aux!$B$4),981*B604/(2*PI())*F604,"")</f>
        <v/>
      </c>
      <c r="J604" s="28" t="str">
        <f>IF(A604=aux!$B$5,100*$F$4*$C$4,"")</f>
        <v/>
      </c>
      <c r="K604" s="28" t="str">
        <f>IF(OR(A604=aux!$B$6,A604=aux!$B$7,A604=aux!$B$8),(2*PI()/B604)*N604,"")</f>
        <v/>
      </c>
      <c r="L604" s="28" t="str">
        <f>IF(OR(A604=aux!$B$2,A604=aux!$B$3,A604=aux!$B$4),981*(B604/(2*PI()))^2*F604,"")</f>
        <v/>
      </c>
      <c r="M604" s="28" t="str">
        <f>IF(A604=aux!$B$5,B604/(2*PI())*J604,"")</f>
        <v/>
      </c>
      <c r="N604" s="28" t="str">
        <f>IF(A604=aux!$B$6,100*$F$5*$C$5,IF(A604=aux!$B$7,100*$C$5*($F$5-($F$5-1)*(B604-$J$6)/($J$7-$J$6)),IF(A604=aux!$B$8,100*$C$5,"")))</f>
        <v/>
      </c>
      <c r="O604" s="26" t="str">
        <f t="shared" si="47"/>
        <v/>
      </c>
      <c r="P604" s="26" t="str">
        <f t="shared" si="48"/>
        <v/>
      </c>
      <c r="Q604" s="26" t="str">
        <f t="shared" si="49"/>
        <v/>
      </c>
    </row>
    <row r="605" spans="1:17" x14ac:dyDescent="0.25">
      <c r="A605" s="1" t="str">
        <f>IF(B605="","",IF(B605&lt;$J$2,aux!$B$2,IF(B605&lt;$J$3,aux!$B$3,IF(B605&lt;$J$4,aux!$B$4,IF(B605&lt;$J$5,aux!$B$5,IF(B605&lt;$J$6,aux!$B$6,IF(B605&lt;$J$7,aux!$B$7,aux!$B$8)))))))</f>
        <v/>
      </c>
      <c r="D605" s="2" t="str">
        <f t="shared" si="45"/>
        <v/>
      </c>
      <c r="E605" s="2" t="str">
        <f t="shared" si="46"/>
        <v/>
      </c>
      <c r="F605" s="28" t="str">
        <f>IF(A605=aux!$B$2,$C$3/9.81,IF(A605=aux!$B$3,$C$3*(1+($F$3-1)*(B605-$J$2)/($J$3-$J$2))/9.81,IF(A605=aux!$B$4,$F$3*$C$3/9.81,"")))</f>
        <v/>
      </c>
      <c r="G605" s="28" t="str">
        <f>IF(A605=aux!$B$5,2*PI()/(981*B605)*J605,"")</f>
        <v/>
      </c>
      <c r="H605" s="28" t="str">
        <f>IF(OR(A605=aux!$B$6,A605=aux!$B$7,A605=aux!$B$8),(2*PI()/B605)^2/981*N605,"")</f>
        <v/>
      </c>
      <c r="I605" s="28" t="str">
        <f>IF(OR(A605=aux!$B$2,A605=aux!$B$3,A605=aux!$B$4),981*B605/(2*PI())*F605,"")</f>
        <v/>
      </c>
      <c r="J605" s="28" t="str">
        <f>IF(A605=aux!$B$5,100*$F$4*$C$4,"")</f>
        <v/>
      </c>
      <c r="K605" s="28" t="str">
        <f>IF(OR(A605=aux!$B$6,A605=aux!$B$7,A605=aux!$B$8),(2*PI()/B605)*N605,"")</f>
        <v/>
      </c>
      <c r="L605" s="28" t="str">
        <f>IF(OR(A605=aux!$B$2,A605=aux!$B$3,A605=aux!$B$4),981*(B605/(2*PI()))^2*F605,"")</f>
        <v/>
      </c>
      <c r="M605" s="28" t="str">
        <f>IF(A605=aux!$B$5,B605/(2*PI())*J605,"")</f>
        <v/>
      </c>
      <c r="N605" s="28" t="str">
        <f>IF(A605=aux!$B$6,100*$F$5*$C$5,IF(A605=aux!$B$7,100*$C$5*($F$5-($F$5-1)*(B605-$J$6)/($J$7-$J$6)),IF(A605=aux!$B$8,100*$C$5,"")))</f>
        <v/>
      </c>
      <c r="O605" s="26" t="str">
        <f t="shared" si="47"/>
        <v/>
      </c>
      <c r="P605" s="26" t="str">
        <f t="shared" si="48"/>
        <v/>
      </c>
      <c r="Q605" s="26" t="str">
        <f t="shared" si="49"/>
        <v/>
      </c>
    </row>
    <row r="606" spans="1:17" x14ac:dyDescent="0.25">
      <c r="A606" s="1" t="str">
        <f>IF(B606="","",IF(B606&lt;$J$2,aux!$B$2,IF(B606&lt;$J$3,aux!$B$3,IF(B606&lt;$J$4,aux!$B$4,IF(B606&lt;$J$5,aux!$B$5,IF(B606&lt;$J$6,aux!$B$6,IF(B606&lt;$J$7,aux!$B$7,aux!$B$8)))))))</f>
        <v/>
      </c>
      <c r="D606" s="2" t="str">
        <f t="shared" si="45"/>
        <v/>
      </c>
      <c r="E606" s="2" t="str">
        <f t="shared" si="46"/>
        <v/>
      </c>
      <c r="F606" s="28" t="str">
        <f>IF(A606=aux!$B$2,$C$3/9.81,IF(A606=aux!$B$3,$C$3*(1+($F$3-1)*(B606-$J$2)/($J$3-$J$2))/9.81,IF(A606=aux!$B$4,$F$3*$C$3/9.81,"")))</f>
        <v/>
      </c>
      <c r="G606" s="28" t="str">
        <f>IF(A606=aux!$B$5,2*PI()/(981*B606)*J606,"")</f>
        <v/>
      </c>
      <c r="H606" s="28" t="str">
        <f>IF(OR(A606=aux!$B$6,A606=aux!$B$7,A606=aux!$B$8),(2*PI()/B606)^2/981*N606,"")</f>
        <v/>
      </c>
      <c r="I606" s="28" t="str">
        <f>IF(OR(A606=aux!$B$2,A606=aux!$B$3,A606=aux!$B$4),981*B606/(2*PI())*F606,"")</f>
        <v/>
      </c>
      <c r="J606" s="28" t="str">
        <f>IF(A606=aux!$B$5,100*$F$4*$C$4,"")</f>
        <v/>
      </c>
      <c r="K606" s="28" t="str">
        <f>IF(OR(A606=aux!$B$6,A606=aux!$B$7,A606=aux!$B$8),(2*PI()/B606)*N606,"")</f>
        <v/>
      </c>
      <c r="L606" s="28" t="str">
        <f>IF(OR(A606=aux!$B$2,A606=aux!$B$3,A606=aux!$B$4),981*(B606/(2*PI()))^2*F606,"")</f>
        <v/>
      </c>
      <c r="M606" s="28" t="str">
        <f>IF(A606=aux!$B$5,B606/(2*PI())*J606,"")</f>
        <v/>
      </c>
      <c r="N606" s="28" t="str">
        <f>IF(A606=aux!$B$6,100*$F$5*$C$5,IF(A606=aux!$B$7,100*$C$5*($F$5-($F$5-1)*(B606-$J$6)/($J$7-$J$6)),IF(A606=aux!$B$8,100*$C$5,"")))</f>
        <v/>
      </c>
      <c r="O606" s="26" t="str">
        <f t="shared" si="47"/>
        <v/>
      </c>
      <c r="P606" s="26" t="str">
        <f t="shared" si="48"/>
        <v/>
      </c>
      <c r="Q606" s="26" t="str">
        <f t="shared" si="49"/>
        <v/>
      </c>
    </row>
    <row r="607" spans="1:17" x14ac:dyDescent="0.25">
      <c r="A607" s="1" t="str">
        <f>IF(B607="","",IF(B607&lt;$J$2,aux!$B$2,IF(B607&lt;$J$3,aux!$B$3,IF(B607&lt;$J$4,aux!$B$4,IF(B607&lt;$J$5,aux!$B$5,IF(B607&lt;$J$6,aux!$B$6,IF(B607&lt;$J$7,aux!$B$7,aux!$B$8)))))))</f>
        <v/>
      </c>
      <c r="D607" s="2" t="str">
        <f t="shared" si="45"/>
        <v/>
      </c>
      <c r="E607" s="2" t="str">
        <f t="shared" si="46"/>
        <v/>
      </c>
      <c r="F607" s="28" t="str">
        <f>IF(A607=aux!$B$2,$C$3/9.81,IF(A607=aux!$B$3,$C$3*(1+($F$3-1)*(B607-$J$2)/($J$3-$J$2))/9.81,IF(A607=aux!$B$4,$F$3*$C$3/9.81,"")))</f>
        <v/>
      </c>
      <c r="G607" s="28" t="str">
        <f>IF(A607=aux!$B$5,2*PI()/(981*B607)*J607,"")</f>
        <v/>
      </c>
      <c r="H607" s="28" t="str">
        <f>IF(OR(A607=aux!$B$6,A607=aux!$B$7,A607=aux!$B$8),(2*PI()/B607)^2/981*N607,"")</f>
        <v/>
      </c>
      <c r="I607" s="28" t="str">
        <f>IF(OR(A607=aux!$B$2,A607=aux!$B$3,A607=aux!$B$4),981*B607/(2*PI())*F607,"")</f>
        <v/>
      </c>
      <c r="J607" s="28" t="str">
        <f>IF(A607=aux!$B$5,100*$F$4*$C$4,"")</f>
        <v/>
      </c>
      <c r="K607" s="28" t="str">
        <f>IF(OR(A607=aux!$B$6,A607=aux!$B$7,A607=aux!$B$8),(2*PI()/B607)*N607,"")</f>
        <v/>
      </c>
      <c r="L607" s="28" t="str">
        <f>IF(OR(A607=aux!$B$2,A607=aux!$B$3,A607=aux!$B$4),981*(B607/(2*PI()))^2*F607,"")</f>
        <v/>
      </c>
      <c r="M607" s="28" t="str">
        <f>IF(A607=aux!$B$5,B607/(2*PI())*J607,"")</f>
        <v/>
      </c>
      <c r="N607" s="28" t="str">
        <f>IF(A607=aux!$B$6,100*$F$5*$C$5,IF(A607=aux!$B$7,100*$C$5*($F$5-($F$5-1)*(B607-$J$6)/($J$7-$J$6)),IF(A607=aux!$B$8,100*$C$5,"")))</f>
        <v/>
      </c>
      <c r="O607" s="26" t="str">
        <f t="shared" si="47"/>
        <v/>
      </c>
      <c r="P607" s="26" t="str">
        <f t="shared" si="48"/>
        <v/>
      </c>
      <c r="Q607" s="26" t="str">
        <f t="shared" si="49"/>
        <v/>
      </c>
    </row>
    <row r="608" spans="1:17" x14ac:dyDescent="0.25">
      <c r="A608" s="1" t="str">
        <f>IF(B608="","",IF(B608&lt;$J$2,aux!$B$2,IF(B608&lt;$J$3,aux!$B$3,IF(B608&lt;$J$4,aux!$B$4,IF(B608&lt;$J$5,aux!$B$5,IF(B608&lt;$J$6,aux!$B$6,IF(B608&lt;$J$7,aux!$B$7,aux!$B$8)))))))</f>
        <v/>
      </c>
      <c r="D608" s="2" t="str">
        <f t="shared" si="45"/>
        <v/>
      </c>
      <c r="E608" s="2" t="str">
        <f t="shared" si="46"/>
        <v/>
      </c>
      <c r="F608" s="28" t="str">
        <f>IF(A608=aux!$B$2,$C$3/9.81,IF(A608=aux!$B$3,$C$3*(1+($F$3-1)*(B608-$J$2)/($J$3-$J$2))/9.81,IF(A608=aux!$B$4,$F$3*$C$3/9.81,"")))</f>
        <v/>
      </c>
      <c r="G608" s="28" t="str">
        <f>IF(A608=aux!$B$5,2*PI()/(981*B608)*J608,"")</f>
        <v/>
      </c>
      <c r="H608" s="28" t="str">
        <f>IF(OR(A608=aux!$B$6,A608=aux!$B$7,A608=aux!$B$8),(2*PI()/B608)^2/981*N608,"")</f>
        <v/>
      </c>
      <c r="I608" s="28" t="str">
        <f>IF(OR(A608=aux!$B$2,A608=aux!$B$3,A608=aux!$B$4),981*B608/(2*PI())*F608,"")</f>
        <v/>
      </c>
      <c r="J608" s="28" t="str">
        <f>IF(A608=aux!$B$5,100*$F$4*$C$4,"")</f>
        <v/>
      </c>
      <c r="K608" s="28" t="str">
        <f>IF(OR(A608=aux!$B$6,A608=aux!$B$7,A608=aux!$B$8),(2*PI()/B608)*N608,"")</f>
        <v/>
      </c>
      <c r="L608" s="28" t="str">
        <f>IF(OR(A608=aux!$B$2,A608=aux!$B$3,A608=aux!$B$4),981*(B608/(2*PI()))^2*F608,"")</f>
        <v/>
      </c>
      <c r="M608" s="28" t="str">
        <f>IF(A608=aux!$B$5,B608/(2*PI())*J608,"")</f>
        <v/>
      </c>
      <c r="N608" s="28" t="str">
        <f>IF(A608=aux!$B$6,100*$F$5*$C$5,IF(A608=aux!$B$7,100*$C$5*($F$5-($F$5-1)*(B608-$J$6)/($J$7-$J$6)),IF(A608=aux!$B$8,100*$C$5,"")))</f>
        <v/>
      </c>
      <c r="O608" s="26" t="str">
        <f t="shared" si="47"/>
        <v/>
      </c>
      <c r="P608" s="26" t="str">
        <f t="shared" si="48"/>
        <v/>
      </c>
      <c r="Q608" s="26" t="str">
        <f t="shared" si="49"/>
        <v/>
      </c>
    </row>
    <row r="609" spans="1:17" x14ac:dyDescent="0.25">
      <c r="A609" s="1" t="str">
        <f>IF(B609="","",IF(B609&lt;$J$2,aux!$B$2,IF(B609&lt;$J$3,aux!$B$3,IF(B609&lt;$J$4,aux!$B$4,IF(B609&lt;$J$5,aux!$B$5,IF(B609&lt;$J$6,aux!$B$6,IF(B609&lt;$J$7,aux!$B$7,aux!$B$8)))))))</f>
        <v/>
      </c>
      <c r="D609" s="2" t="str">
        <f t="shared" si="45"/>
        <v/>
      </c>
      <c r="E609" s="2" t="str">
        <f t="shared" si="46"/>
        <v/>
      </c>
      <c r="F609" s="28" t="str">
        <f>IF(A609=aux!$B$2,$C$3/9.81,IF(A609=aux!$B$3,$C$3*(1+($F$3-1)*(B609-$J$2)/($J$3-$J$2))/9.81,IF(A609=aux!$B$4,$F$3*$C$3/9.81,"")))</f>
        <v/>
      </c>
      <c r="G609" s="28" t="str">
        <f>IF(A609=aux!$B$5,2*PI()/(981*B609)*J609,"")</f>
        <v/>
      </c>
      <c r="H609" s="28" t="str">
        <f>IF(OR(A609=aux!$B$6,A609=aux!$B$7,A609=aux!$B$8),(2*PI()/B609)^2/981*N609,"")</f>
        <v/>
      </c>
      <c r="I609" s="28" t="str">
        <f>IF(OR(A609=aux!$B$2,A609=aux!$B$3,A609=aux!$B$4),981*B609/(2*PI())*F609,"")</f>
        <v/>
      </c>
      <c r="J609" s="28" t="str">
        <f>IF(A609=aux!$B$5,100*$F$4*$C$4,"")</f>
        <v/>
      </c>
      <c r="K609" s="28" t="str">
        <f>IF(OR(A609=aux!$B$6,A609=aux!$B$7,A609=aux!$B$8),(2*PI()/B609)*N609,"")</f>
        <v/>
      </c>
      <c r="L609" s="28" t="str">
        <f>IF(OR(A609=aux!$B$2,A609=aux!$B$3,A609=aux!$B$4),981*(B609/(2*PI()))^2*F609,"")</f>
        <v/>
      </c>
      <c r="M609" s="28" t="str">
        <f>IF(A609=aux!$B$5,B609/(2*PI())*J609,"")</f>
        <v/>
      </c>
      <c r="N609" s="28" t="str">
        <f>IF(A609=aux!$B$6,100*$F$5*$C$5,IF(A609=aux!$B$7,100*$C$5*($F$5-($F$5-1)*(B609-$J$6)/($J$7-$J$6)),IF(A609=aux!$B$8,100*$C$5,"")))</f>
        <v/>
      </c>
      <c r="O609" s="26" t="str">
        <f t="shared" si="47"/>
        <v/>
      </c>
      <c r="P609" s="26" t="str">
        <f t="shared" si="48"/>
        <v/>
      </c>
      <c r="Q609" s="26" t="str">
        <f t="shared" si="49"/>
        <v/>
      </c>
    </row>
    <row r="610" spans="1:17" x14ac:dyDescent="0.25">
      <c r="A610" s="1" t="str">
        <f>IF(B610="","",IF(B610&lt;$J$2,aux!$B$2,IF(B610&lt;$J$3,aux!$B$3,IF(B610&lt;$J$4,aux!$B$4,IF(B610&lt;$J$5,aux!$B$5,IF(B610&lt;$J$6,aux!$B$6,IF(B610&lt;$J$7,aux!$B$7,aux!$B$8)))))))</f>
        <v/>
      </c>
      <c r="D610" s="2" t="str">
        <f t="shared" si="45"/>
        <v/>
      </c>
      <c r="E610" s="2" t="str">
        <f t="shared" si="46"/>
        <v/>
      </c>
      <c r="F610" s="28" t="str">
        <f>IF(A610=aux!$B$2,$C$3/9.81,IF(A610=aux!$B$3,$C$3*(1+($F$3-1)*(B610-$J$2)/($J$3-$J$2))/9.81,IF(A610=aux!$B$4,$F$3*$C$3/9.81,"")))</f>
        <v/>
      </c>
      <c r="G610" s="28" t="str">
        <f>IF(A610=aux!$B$5,2*PI()/(981*B610)*J610,"")</f>
        <v/>
      </c>
      <c r="H610" s="28" t="str">
        <f>IF(OR(A610=aux!$B$6,A610=aux!$B$7,A610=aux!$B$8),(2*PI()/B610)^2/981*N610,"")</f>
        <v/>
      </c>
      <c r="I610" s="28" t="str">
        <f>IF(OR(A610=aux!$B$2,A610=aux!$B$3,A610=aux!$B$4),981*B610/(2*PI())*F610,"")</f>
        <v/>
      </c>
      <c r="J610" s="28" t="str">
        <f>IF(A610=aux!$B$5,100*$F$4*$C$4,"")</f>
        <v/>
      </c>
      <c r="K610" s="28" t="str">
        <f>IF(OR(A610=aux!$B$6,A610=aux!$B$7,A610=aux!$B$8),(2*PI()/B610)*N610,"")</f>
        <v/>
      </c>
      <c r="L610" s="28" t="str">
        <f>IF(OR(A610=aux!$B$2,A610=aux!$B$3,A610=aux!$B$4),981*(B610/(2*PI()))^2*F610,"")</f>
        <v/>
      </c>
      <c r="M610" s="28" t="str">
        <f>IF(A610=aux!$B$5,B610/(2*PI())*J610,"")</f>
        <v/>
      </c>
      <c r="N610" s="28" t="str">
        <f>IF(A610=aux!$B$6,100*$F$5*$C$5,IF(A610=aux!$B$7,100*$C$5*($F$5-($F$5-1)*(B610-$J$6)/($J$7-$J$6)),IF(A610=aux!$B$8,100*$C$5,"")))</f>
        <v/>
      </c>
      <c r="O610" s="26" t="str">
        <f t="shared" si="47"/>
        <v/>
      </c>
      <c r="P610" s="26" t="str">
        <f t="shared" si="48"/>
        <v/>
      </c>
      <c r="Q610" s="26" t="str">
        <f t="shared" si="49"/>
        <v/>
      </c>
    </row>
    <row r="611" spans="1:17" x14ac:dyDescent="0.25">
      <c r="A611" s="1" t="str">
        <f>IF(B611="","",IF(B611&lt;$J$2,aux!$B$2,IF(B611&lt;$J$3,aux!$B$3,IF(B611&lt;$J$4,aux!$B$4,IF(B611&lt;$J$5,aux!$B$5,IF(B611&lt;$J$6,aux!$B$6,IF(B611&lt;$J$7,aux!$B$7,aux!$B$8)))))))</f>
        <v/>
      </c>
      <c r="D611" s="2" t="str">
        <f t="shared" si="45"/>
        <v/>
      </c>
      <c r="E611" s="2" t="str">
        <f t="shared" si="46"/>
        <v/>
      </c>
      <c r="F611" s="28" t="str">
        <f>IF(A611=aux!$B$2,$C$3/9.81,IF(A611=aux!$B$3,$C$3*(1+($F$3-1)*(B611-$J$2)/($J$3-$J$2))/9.81,IF(A611=aux!$B$4,$F$3*$C$3/9.81,"")))</f>
        <v/>
      </c>
      <c r="G611" s="28" t="str">
        <f>IF(A611=aux!$B$5,2*PI()/(981*B611)*J611,"")</f>
        <v/>
      </c>
      <c r="H611" s="28" t="str">
        <f>IF(OR(A611=aux!$B$6,A611=aux!$B$7,A611=aux!$B$8),(2*PI()/B611)^2/981*N611,"")</f>
        <v/>
      </c>
      <c r="I611" s="28" t="str">
        <f>IF(OR(A611=aux!$B$2,A611=aux!$B$3,A611=aux!$B$4),981*B611/(2*PI())*F611,"")</f>
        <v/>
      </c>
      <c r="J611" s="28" t="str">
        <f>IF(A611=aux!$B$5,100*$F$4*$C$4,"")</f>
        <v/>
      </c>
      <c r="K611" s="28" t="str">
        <f>IF(OR(A611=aux!$B$6,A611=aux!$B$7,A611=aux!$B$8),(2*PI()/B611)*N611,"")</f>
        <v/>
      </c>
      <c r="L611" s="28" t="str">
        <f>IF(OR(A611=aux!$B$2,A611=aux!$B$3,A611=aux!$B$4),981*(B611/(2*PI()))^2*F611,"")</f>
        <v/>
      </c>
      <c r="M611" s="28" t="str">
        <f>IF(A611=aux!$B$5,B611/(2*PI())*J611,"")</f>
        <v/>
      </c>
      <c r="N611" s="28" t="str">
        <f>IF(A611=aux!$B$6,100*$F$5*$C$5,IF(A611=aux!$B$7,100*$C$5*($F$5-($F$5-1)*(B611-$J$6)/($J$7-$J$6)),IF(A611=aux!$B$8,100*$C$5,"")))</f>
        <v/>
      </c>
      <c r="O611" s="26" t="str">
        <f t="shared" si="47"/>
        <v/>
      </c>
      <c r="P611" s="26" t="str">
        <f t="shared" si="48"/>
        <v/>
      </c>
      <c r="Q611" s="26" t="str">
        <f t="shared" si="49"/>
        <v/>
      </c>
    </row>
    <row r="612" spans="1:17" x14ac:dyDescent="0.25">
      <c r="A612" s="1" t="str">
        <f>IF(B612="","",IF(B612&lt;$J$2,aux!$B$2,IF(B612&lt;$J$3,aux!$B$3,IF(B612&lt;$J$4,aux!$B$4,IF(B612&lt;$J$5,aux!$B$5,IF(B612&lt;$J$6,aux!$B$6,IF(B612&lt;$J$7,aux!$B$7,aux!$B$8)))))))</f>
        <v/>
      </c>
      <c r="D612" s="2" t="str">
        <f t="shared" si="45"/>
        <v/>
      </c>
      <c r="E612" s="2" t="str">
        <f t="shared" si="46"/>
        <v/>
      </c>
      <c r="F612" s="28" t="str">
        <f>IF(A612=aux!$B$2,$C$3/9.81,IF(A612=aux!$B$3,$C$3*(1+($F$3-1)*(B612-$J$2)/($J$3-$J$2))/9.81,IF(A612=aux!$B$4,$F$3*$C$3/9.81,"")))</f>
        <v/>
      </c>
      <c r="G612" s="28" t="str">
        <f>IF(A612=aux!$B$5,2*PI()/(981*B612)*J612,"")</f>
        <v/>
      </c>
      <c r="H612" s="28" t="str">
        <f>IF(OR(A612=aux!$B$6,A612=aux!$B$7,A612=aux!$B$8),(2*PI()/B612)^2/981*N612,"")</f>
        <v/>
      </c>
      <c r="I612" s="28" t="str">
        <f>IF(OR(A612=aux!$B$2,A612=aux!$B$3,A612=aux!$B$4),981*B612/(2*PI())*F612,"")</f>
        <v/>
      </c>
      <c r="J612" s="28" t="str">
        <f>IF(A612=aux!$B$5,100*$F$4*$C$4,"")</f>
        <v/>
      </c>
      <c r="K612" s="28" t="str">
        <f>IF(OR(A612=aux!$B$6,A612=aux!$B$7,A612=aux!$B$8),(2*PI()/B612)*N612,"")</f>
        <v/>
      </c>
      <c r="L612" s="28" t="str">
        <f>IF(OR(A612=aux!$B$2,A612=aux!$B$3,A612=aux!$B$4),981*(B612/(2*PI()))^2*F612,"")</f>
        <v/>
      </c>
      <c r="M612" s="28" t="str">
        <f>IF(A612=aux!$B$5,B612/(2*PI())*J612,"")</f>
        <v/>
      </c>
      <c r="N612" s="28" t="str">
        <f>IF(A612=aux!$B$6,100*$F$5*$C$5,IF(A612=aux!$B$7,100*$C$5*($F$5-($F$5-1)*(B612-$J$6)/($J$7-$J$6)),IF(A612=aux!$B$8,100*$C$5,"")))</f>
        <v/>
      </c>
      <c r="O612" s="26" t="str">
        <f t="shared" si="47"/>
        <v/>
      </c>
      <c r="P612" s="26" t="str">
        <f t="shared" si="48"/>
        <v/>
      </c>
      <c r="Q612" s="26" t="str">
        <f t="shared" si="49"/>
        <v/>
      </c>
    </row>
    <row r="613" spans="1:17" x14ac:dyDescent="0.25">
      <c r="A613" s="1" t="str">
        <f>IF(B613="","",IF(B613&lt;$J$2,aux!$B$2,IF(B613&lt;$J$3,aux!$B$3,IF(B613&lt;$J$4,aux!$B$4,IF(B613&lt;$J$5,aux!$B$5,IF(B613&lt;$J$6,aux!$B$6,IF(B613&lt;$J$7,aux!$B$7,aux!$B$8)))))))</f>
        <v/>
      </c>
      <c r="D613" s="2" t="str">
        <f t="shared" si="45"/>
        <v/>
      </c>
      <c r="E613" s="2" t="str">
        <f t="shared" si="46"/>
        <v/>
      </c>
      <c r="F613" s="28" t="str">
        <f>IF(A613=aux!$B$2,$C$3/9.81,IF(A613=aux!$B$3,$C$3*(1+($F$3-1)*(B613-$J$2)/($J$3-$J$2))/9.81,IF(A613=aux!$B$4,$F$3*$C$3/9.81,"")))</f>
        <v/>
      </c>
      <c r="G613" s="28" t="str">
        <f>IF(A613=aux!$B$5,2*PI()/(981*B613)*J613,"")</f>
        <v/>
      </c>
      <c r="H613" s="28" t="str">
        <f>IF(OR(A613=aux!$B$6,A613=aux!$B$7,A613=aux!$B$8),(2*PI()/B613)^2/981*N613,"")</f>
        <v/>
      </c>
      <c r="I613" s="28" t="str">
        <f>IF(OR(A613=aux!$B$2,A613=aux!$B$3,A613=aux!$B$4),981*B613/(2*PI())*F613,"")</f>
        <v/>
      </c>
      <c r="J613" s="28" t="str">
        <f>IF(A613=aux!$B$5,100*$F$4*$C$4,"")</f>
        <v/>
      </c>
      <c r="K613" s="28" t="str">
        <f>IF(OR(A613=aux!$B$6,A613=aux!$B$7,A613=aux!$B$8),(2*PI()/B613)*N613,"")</f>
        <v/>
      </c>
      <c r="L613" s="28" t="str">
        <f>IF(OR(A613=aux!$B$2,A613=aux!$B$3,A613=aux!$B$4),981*(B613/(2*PI()))^2*F613,"")</f>
        <v/>
      </c>
      <c r="M613" s="28" t="str">
        <f>IF(A613=aux!$B$5,B613/(2*PI())*J613,"")</f>
        <v/>
      </c>
      <c r="N613" s="28" t="str">
        <f>IF(A613=aux!$B$6,100*$F$5*$C$5,IF(A613=aux!$B$7,100*$C$5*($F$5-($F$5-1)*(B613-$J$6)/($J$7-$J$6)),IF(A613=aux!$B$8,100*$C$5,"")))</f>
        <v/>
      </c>
      <c r="O613" s="26" t="str">
        <f t="shared" si="47"/>
        <v/>
      </c>
      <c r="P613" s="26" t="str">
        <f t="shared" si="48"/>
        <v/>
      </c>
      <c r="Q613" s="26" t="str">
        <f t="shared" si="49"/>
        <v/>
      </c>
    </row>
    <row r="614" spans="1:17" x14ac:dyDescent="0.25">
      <c r="A614" s="1" t="str">
        <f>IF(B614="","",IF(B614&lt;$J$2,aux!$B$2,IF(B614&lt;$J$3,aux!$B$3,IF(B614&lt;$J$4,aux!$B$4,IF(B614&lt;$J$5,aux!$B$5,IF(B614&lt;$J$6,aux!$B$6,IF(B614&lt;$J$7,aux!$B$7,aux!$B$8)))))))</f>
        <v/>
      </c>
      <c r="D614" s="2" t="str">
        <f t="shared" si="45"/>
        <v/>
      </c>
      <c r="E614" s="2" t="str">
        <f t="shared" si="46"/>
        <v/>
      </c>
      <c r="F614" s="28" t="str">
        <f>IF(A614=aux!$B$2,$C$3/9.81,IF(A614=aux!$B$3,$C$3*(1+($F$3-1)*(B614-$J$2)/($J$3-$J$2))/9.81,IF(A614=aux!$B$4,$F$3*$C$3/9.81,"")))</f>
        <v/>
      </c>
      <c r="G614" s="28" t="str">
        <f>IF(A614=aux!$B$5,2*PI()/(981*B614)*J614,"")</f>
        <v/>
      </c>
      <c r="H614" s="28" t="str">
        <f>IF(OR(A614=aux!$B$6,A614=aux!$B$7,A614=aux!$B$8),(2*PI()/B614)^2/981*N614,"")</f>
        <v/>
      </c>
      <c r="I614" s="28" t="str">
        <f>IF(OR(A614=aux!$B$2,A614=aux!$B$3,A614=aux!$B$4),981*B614/(2*PI())*F614,"")</f>
        <v/>
      </c>
      <c r="J614" s="28" t="str">
        <f>IF(A614=aux!$B$5,100*$F$4*$C$4,"")</f>
        <v/>
      </c>
      <c r="K614" s="28" t="str">
        <f>IF(OR(A614=aux!$B$6,A614=aux!$B$7,A614=aux!$B$8),(2*PI()/B614)*N614,"")</f>
        <v/>
      </c>
      <c r="L614" s="28" t="str">
        <f>IF(OR(A614=aux!$B$2,A614=aux!$B$3,A614=aux!$B$4),981*(B614/(2*PI()))^2*F614,"")</f>
        <v/>
      </c>
      <c r="M614" s="28" t="str">
        <f>IF(A614=aux!$B$5,B614/(2*PI())*J614,"")</f>
        <v/>
      </c>
      <c r="N614" s="28" t="str">
        <f>IF(A614=aux!$B$6,100*$F$5*$C$5,IF(A614=aux!$B$7,100*$C$5*($F$5-($F$5-1)*(B614-$J$6)/($J$7-$J$6)),IF(A614=aux!$B$8,100*$C$5,"")))</f>
        <v/>
      </c>
      <c r="O614" s="26" t="str">
        <f t="shared" si="47"/>
        <v/>
      </c>
      <c r="P614" s="26" t="str">
        <f t="shared" si="48"/>
        <v/>
      </c>
      <c r="Q614" s="26" t="str">
        <f t="shared" si="49"/>
        <v/>
      </c>
    </row>
    <row r="615" spans="1:17" x14ac:dyDescent="0.25">
      <c r="A615" s="1" t="str">
        <f>IF(B615="","",IF(B615&lt;$J$2,aux!$B$2,IF(B615&lt;$J$3,aux!$B$3,IF(B615&lt;$J$4,aux!$B$4,IF(B615&lt;$J$5,aux!$B$5,IF(B615&lt;$J$6,aux!$B$6,IF(B615&lt;$J$7,aux!$B$7,aux!$B$8)))))))</f>
        <v/>
      </c>
      <c r="D615" s="2" t="str">
        <f t="shared" si="45"/>
        <v/>
      </c>
      <c r="E615" s="2" t="str">
        <f t="shared" si="46"/>
        <v/>
      </c>
      <c r="F615" s="28" t="str">
        <f>IF(A615=aux!$B$2,$C$3/9.81,IF(A615=aux!$B$3,$C$3*(1+($F$3-1)*(B615-$J$2)/($J$3-$J$2))/9.81,IF(A615=aux!$B$4,$F$3*$C$3/9.81,"")))</f>
        <v/>
      </c>
      <c r="G615" s="28" t="str">
        <f>IF(A615=aux!$B$5,2*PI()/(981*B615)*J615,"")</f>
        <v/>
      </c>
      <c r="H615" s="28" t="str">
        <f>IF(OR(A615=aux!$B$6,A615=aux!$B$7,A615=aux!$B$8),(2*PI()/B615)^2/981*N615,"")</f>
        <v/>
      </c>
      <c r="I615" s="28" t="str">
        <f>IF(OR(A615=aux!$B$2,A615=aux!$B$3,A615=aux!$B$4),981*B615/(2*PI())*F615,"")</f>
        <v/>
      </c>
      <c r="J615" s="28" t="str">
        <f>IF(A615=aux!$B$5,100*$F$4*$C$4,"")</f>
        <v/>
      </c>
      <c r="K615" s="28" t="str">
        <f>IF(OR(A615=aux!$B$6,A615=aux!$B$7,A615=aux!$B$8),(2*PI()/B615)*N615,"")</f>
        <v/>
      </c>
      <c r="L615" s="28" t="str">
        <f>IF(OR(A615=aux!$B$2,A615=aux!$B$3,A615=aux!$B$4),981*(B615/(2*PI()))^2*F615,"")</f>
        <v/>
      </c>
      <c r="M615" s="28" t="str">
        <f>IF(A615=aux!$B$5,B615/(2*PI())*J615,"")</f>
        <v/>
      </c>
      <c r="N615" s="28" t="str">
        <f>IF(A615=aux!$B$6,100*$F$5*$C$5,IF(A615=aux!$B$7,100*$C$5*($F$5-($F$5-1)*(B615-$J$6)/($J$7-$J$6)),IF(A615=aux!$B$8,100*$C$5,"")))</f>
        <v/>
      </c>
      <c r="O615" s="26" t="str">
        <f t="shared" si="47"/>
        <v/>
      </c>
      <c r="P615" s="26" t="str">
        <f t="shared" si="48"/>
        <v/>
      </c>
      <c r="Q615" s="26" t="str">
        <f t="shared" si="49"/>
        <v/>
      </c>
    </row>
    <row r="616" spans="1:17" x14ac:dyDescent="0.25">
      <c r="A616" s="1" t="str">
        <f>IF(B616="","",IF(B616&lt;$J$2,aux!$B$2,IF(B616&lt;$J$3,aux!$B$3,IF(B616&lt;$J$4,aux!$B$4,IF(B616&lt;$J$5,aux!$B$5,IF(B616&lt;$J$6,aux!$B$6,IF(B616&lt;$J$7,aux!$B$7,aux!$B$8)))))))</f>
        <v/>
      </c>
      <c r="D616" s="2" t="str">
        <f t="shared" si="45"/>
        <v/>
      </c>
      <c r="E616" s="2" t="str">
        <f t="shared" si="46"/>
        <v/>
      </c>
      <c r="F616" s="28" t="str">
        <f>IF(A616=aux!$B$2,$C$3/9.81,IF(A616=aux!$B$3,$C$3*(1+($F$3-1)*(B616-$J$2)/($J$3-$J$2))/9.81,IF(A616=aux!$B$4,$F$3*$C$3/9.81,"")))</f>
        <v/>
      </c>
      <c r="G616" s="28" t="str">
        <f>IF(A616=aux!$B$5,2*PI()/(981*B616)*J616,"")</f>
        <v/>
      </c>
      <c r="H616" s="28" t="str">
        <f>IF(OR(A616=aux!$B$6,A616=aux!$B$7,A616=aux!$B$8),(2*PI()/B616)^2/981*N616,"")</f>
        <v/>
      </c>
      <c r="I616" s="28" t="str">
        <f>IF(OR(A616=aux!$B$2,A616=aux!$B$3,A616=aux!$B$4),981*B616/(2*PI())*F616,"")</f>
        <v/>
      </c>
      <c r="J616" s="28" t="str">
        <f>IF(A616=aux!$B$5,100*$F$4*$C$4,"")</f>
        <v/>
      </c>
      <c r="K616" s="28" t="str">
        <f>IF(OR(A616=aux!$B$6,A616=aux!$B$7,A616=aux!$B$8),(2*PI()/B616)*N616,"")</f>
        <v/>
      </c>
      <c r="L616" s="28" t="str">
        <f>IF(OR(A616=aux!$B$2,A616=aux!$B$3,A616=aux!$B$4),981*(B616/(2*PI()))^2*F616,"")</f>
        <v/>
      </c>
      <c r="M616" s="28" t="str">
        <f>IF(A616=aux!$B$5,B616/(2*PI())*J616,"")</f>
        <v/>
      </c>
      <c r="N616" s="28" t="str">
        <f>IF(A616=aux!$B$6,100*$F$5*$C$5,IF(A616=aux!$B$7,100*$C$5*($F$5-($F$5-1)*(B616-$J$6)/($J$7-$J$6)),IF(A616=aux!$B$8,100*$C$5,"")))</f>
        <v/>
      </c>
      <c r="O616" s="26" t="str">
        <f t="shared" si="47"/>
        <v/>
      </c>
      <c r="P616" s="26" t="str">
        <f t="shared" si="48"/>
        <v/>
      </c>
      <c r="Q616" s="26" t="str">
        <f t="shared" si="49"/>
        <v/>
      </c>
    </row>
    <row r="617" spans="1:17" x14ac:dyDescent="0.25">
      <c r="A617" s="1" t="str">
        <f>IF(B617="","",IF(B617&lt;$J$2,aux!$B$2,IF(B617&lt;$J$3,aux!$B$3,IF(B617&lt;$J$4,aux!$B$4,IF(B617&lt;$J$5,aux!$B$5,IF(B617&lt;$J$6,aux!$B$6,IF(B617&lt;$J$7,aux!$B$7,aux!$B$8)))))))</f>
        <v/>
      </c>
      <c r="D617" s="2" t="str">
        <f t="shared" si="45"/>
        <v/>
      </c>
      <c r="E617" s="2" t="str">
        <f t="shared" si="46"/>
        <v/>
      </c>
      <c r="F617" s="28" t="str">
        <f>IF(A617=aux!$B$2,$C$3/9.81,IF(A617=aux!$B$3,$C$3*(1+($F$3-1)*(B617-$J$2)/($J$3-$J$2))/9.81,IF(A617=aux!$B$4,$F$3*$C$3/9.81,"")))</f>
        <v/>
      </c>
      <c r="G617" s="28" t="str">
        <f>IF(A617=aux!$B$5,2*PI()/(981*B617)*J617,"")</f>
        <v/>
      </c>
      <c r="H617" s="28" t="str">
        <f>IF(OR(A617=aux!$B$6,A617=aux!$B$7,A617=aux!$B$8),(2*PI()/B617)^2/981*N617,"")</f>
        <v/>
      </c>
      <c r="I617" s="28" t="str">
        <f>IF(OR(A617=aux!$B$2,A617=aux!$B$3,A617=aux!$B$4),981*B617/(2*PI())*F617,"")</f>
        <v/>
      </c>
      <c r="J617" s="28" t="str">
        <f>IF(A617=aux!$B$5,100*$F$4*$C$4,"")</f>
        <v/>
      </c>
      <c r="K617" s="28" t="str">
        <f>IF(OR(A617=aux!$B$6,A617=aux!$B$7,A617=aux!$B$8),(2*PI()/B617)*N617,"")</f>
        <v/>
      </c>
      <c r="L617" s="28" t="str">
        <f>IF(OR(A617=aux!$B$2,A617=aux!$B$3,A617=aux!$B$4),981*(B617/(2*PI()))^2*F617,"")</f>
        <v/>
      </c>
      <c r="M617" s="28" t="str">
        <f>IF(A617=aux!$B$5,B617/(2*PI())*J617,"")</f>
        <v/>
      </c>
      <c r="N617" s="28" t="str">
        <f>IF(A617=aux!$B$6,100*$F$5*$C$5,IF(A617=aux!$B$7,100*$C$5*($F$5-($F$5-1)*(B617-$J$6)/($J$7-$J$6)),IF(A617=aux!$B$8,100*$C$5,"")))</f>
        <v/>
      </c>
      <c r="O617" s="26" t="str">
        <f t="shared" si="47"/>
        <v/>
      </c>
      <c r="P617" s="26" t="str">
        <f t="shared" si="48"/>
        <v/>
      </c>
      <c r="Q617" s="26" t="str">
        <f t="shared" si="49"/>
        <v/>
      </c>
    </row>
    <row r="618" spans="1:17" x14ac:dyDescent="0.25">
      <c r="A618" s="1" t="str">
        <f>IF(B618="","",IF(B618&lt;$J$2,aux!$B$2,IF(B618&lt;$J$3,aux!$B$3,IF(B618&lt;$J$4,aux!$B$4,IF(B618&lt;$J$5,aux!$B$5,IF(B618&lt;$J$6,aux!$B$6,IF(B618&lt;$J$7,aux!$B$7,aux!$B$8)))))))</f>
        <v/>
      </c>
      <c r="D618" s="2" t="str">
        <f t="shared" si="45"/>
        <v/>
      </c>
      <c r="E618" s="2" t="str">
        <f t="shared" si="46"/>
        <v/>
      </c>
      <c r="F618" s="28" t="str">
        <f>IF(A618=aux!$B$2,$C$3/9.81,IF(A618=aux!$B$3,$C$3*(1+($F$3-1)*(B618-$J$2)/($J$3-$J$2))/9.81,IF(A618=aux!$B$4,$F$3*$C$3/9.81,"")))</f>
        <v/>
      </c>
      <c r="G618" s="28" t="str">
        <f>IF(A618=aux!$B$5,2*PI()/(981*B618)*J618,"")</f>
        <v/>
      </c>
      <c r="H618" s="28" t="str">
        <f>IF(OR(A618=aux!$B$6,A618=aux!$B$7,A618=aux!$B$8),(2*PI()/B618)^2/981*N618,"")</f>
        <v/>
      </c>
      <c r="I618" s="28" t="str">
        <f>IF(OR(A618=aux!$B$2,A618=aux!$B$3,A618=aux!$B$4),981*B618/(2*PI())*F618,"")</f>
        <v/>
      </c>
      <c r="J618" s="28" t="str">
        <f>IF(A618=aux!$B$5,100*$F$4*$C$4,"")</f>
        <v/>
      </c>
      <c r="K618" s="28" t="str">
        <f>IF(OR(A618=aux!$B$6,A618=aux!$B$7,A618=aux!$B$8),(2*PI()/B618)*N618,"")</f>
        <v/>
      </c>
      <c r="L618" s="28" t="str">
        <f>IF(OR(A618=aux!$B$2,A618=aux!$B$3,A618=aux!$B$4),981*(B618/(2*PI()))^2*F618,"")</f>
        <v/>
      </c>
      <c r="M618" s="28" t="str">
        <f>IF(A618=aux!$B$5,B618/(2*PI())*J618,"")</f>
        <v/>
      </c>
      <c r="N618" s="28" t="str">
        <f>IF(A618=aux!$B$6,100*$F$5*$C$5,IF(A618=aux!$B$7,100*$C$5*($F$5-($F$5-1)*(B618-$J$6)/($J$7-$J$6)),IF(A618=aux!$B$8,100*$C$5,"")))</f>
        <v/>
      </c>
      <c r="O618" s="26" t="str">
        <f t="shared" si="47"/>
        <v/>
      </c>
      <c r="P618" s="26" t="str">
        <f t="shared" si="48"/>
        <v/>
      </c>
      <c r="Q618" s="26" t="str">
        <f t="shared" si="49"/>
        <v/>
      </c>
    </row>
    <row r="619" spans="1:17" x14ac:dyDescent="0.25">
      <c r="A619" s="1" t="str">
        <f>IF(B619="","",IF(B619&lt;$J$2,aux!$B$2,IF(B619&lt;$J$3,aux!$B$3,IF(B619&lt;$J$4,aux!$B$4,IF(B619&lt;$J$5,aux!$B$5,IF(B619&lt;$J$6,aux!$B$6,IF(B619&lt;$J$7,aux!$B$7,aux!$B$8)))))))</f>
        <v/>
      </c>
      <c r="D619" s="2" t="str">
        <f t="shared" si="45"/>
        <v/>
      </c>
      <c r="E619" s="2" t="str">
        <f t="shared" si="46"/>
        <v/>
      </c>
      <c r="F619" s="28" t="str">
        <f>IF(A619=aux!$B$2,$C$3/9.81,IF(A619=aux!$B$3,$C$3*(1+($F$3-1)*(B619-$J$2)/($J$3-$J$2))/9.81,IF(A619=aux!$B$4,$F$3*$C$3/9.81,"")))</f>
        <v/>
      </c>
      <c r="G619" s="28" t="str">
        <f>IF(A619=aux!$B$5,2*PI()/(981*B619)*J619,"")</f>
        <v/>
      </c>
      <c r="H619" s="28" t="str">
        <f>IF(OR(A619=aux!$B$6,A619=aux!$B$7,A619=aux!$B$8),(2*PI()/B619)^2/981*N619,"")</f>
        <v/>
      </c>
      <c r="I619" s="28" t="str">
        <f>IF(OR(A619=aux!$B$2,A619=aux!$B$3,A619=aux!$B$4),981*B619/(2*PI())*F619,"")</f>
        <v/>
      </c>
      <c r="J619" s="28" t="str">
        <f>IF(A619=aux!$B$5,100*$F$4*$C$4,"")</f>
        <v/>
      </c>
      <c r="K619" s="28" t="str">
        <f>IF(OR(A619=aux!$B$6,A619=aux!$B$7,A619=aux!$B$8),(2*PI()/B619)*N619,"")</f>
        <v/>
      </c>
      <c r="L619" s="28" t="str">
        <f>IF(OR(A619=aux!$B$2,A619=aux!$B$3,A619=aux!$B$4),981*(B619/(2*PI()))^2*F619,"")</f>
        <v/>
      </c>
      <c r="M619" s="28" t="str">
        <f>IF(A619=aux!$B$5,B619/(2*PI())*J619,"")</f>
        <v/>
      </c>
      <c r="N619" s="28" t="str">
        <f>IF(A619=aux!$B$6,100*$F$5*$C$5,IF(A619=aux!$B$7,100*$C$5*($F$5-($F$5-1)*(B619-$J$6)/($J$7-$J$6)),IF(A619=aux!$B$8,100*$C$5,"")))</f>
        <v/>
      </c>
      <c r="O619" s="26" t="str">
        <f t="shared" si="47"/>
        <v/>
      </c>
      <c r="P619" s="26" t="str">
        <f t="shared" si="48"/>
        <v/>
      </c>
      <c r="Q619" s="26" t="str">
        <f t="shared" si="49"/>
        <v/>
      </c>
    </row>
    <row r="620" spans="1:17" x14ac:dyDescent="0.25">
      <c r="A620" s="1" t="str">
        <f>IF(B620="","",IF(B620&lt;$J$2,aux!$B$2,IF(B620&lt;$J$3,aux!$B$3,IF(B620&lt;$J$4,aux!$B$4,IF(B620&lt;$J$5,aux!$B$5,IF(B620&lt;$J$6,aux!$B$6,IF(B620&lt;$J$7,aux!$B$7,aux!$B$8)))))))</f>
        <v/>
      </c>
      <c r="D620" s="2" t="str">
        <f t="shared" si="45"/>
        <v/>
      </c>
      <c r="E620" s="2" t="str">
        <f t="shared" si="46"/>
        <v/>
      </c>
      <c r="F620" s="28" t="str">
        <f>IF(A620=aux!$B$2,$C$3/9.81,IF(A620=aux!$B$3,$C$3*(1+($F$3-1)*(B620-$J$2)/($J$3-$J$2))/9.81,IF(A620=aux!$B$4,$F$3*$C$3/9.81,"")))</f>
        <v/>
      </c>
      <c r="G620" s="28" t="str">
        <f>IF(A620=aux!$B$5,2*PI()/(981*B620)*J620,"")</f>
        <v/>
      </c>
      <c r="H620" s="28" t="str">
        <f>IF(OR(A620=aux!$B$6,A620=aux!$B$7,A620=aux!$B$8),(2*PI()/B620)^2/981*N620,"")</f>
        <v/>
      </c>
      <c r="I620" s="28" t="str">
        <f>IF(OR(A620=aux!$B$2,A620=aux!$B$3,A620=aux!$B$4),981*B620/(2*PI())*F620,"")</f>
        <v/>
      </c>
      <c r="J620" s="28" t="str">
        <f>IF(A620=aux!$B$5,100*$F$4*$C$4,"")</f>
        <v/>
      </c>
      <c r="K620" s="28" t="str">
        <f>IF(OR(A620=aux!$B$6,A620=aux!$B$7,A620=aux!$B$8),(2*PI()/B620)*N620,"")</f>
        <v/>
      </c>
      <c r="L620" s="28" t="str">
        <f>IF(OR(A620=aux!$B$2,A620=aux!$B$3,A620=aux!$B$4),981*(B620/(2*PI()))^2*F620,"")</f>
        <v/>
      </c>
      <c r="M620" s="28" t="str">
        <f>IF(A620=aux!$B$5,B620/(2*PI())*J620,"")</f>
        <v/>
      </c>
      <c r="N620" s="28" t="str">
        <f>IF(A620=aux!$B$6,100*$F$5*$C$5,IF(A620=aux!$B$7,100*$C$5*($F$5-($F$5-1)*(B620-$J$6)/($J$7-$J$6)),IF(A620=aux!$B$8,100*$C$5,"")))</f>
        <v/>
      </c>
      <c r="O620" s="26" t="str">
        <f t="shared" si="47"/>
        <v/>
      </c>
      <c r="P620" s="26" t="str">
        <f t="shared" si="48"/>
        <v/>
      </c>
      <c r="Q620" s="26" t="str">
        <f t="shared" si="49"/>
        <v/>
      </c>
    </row>
    <row r="621" spans="1:17" x14ac:dyDescent="0.25">
      <c r="A621" s="1" t="str">
        <f>IF(B621="","",IF(B621&lt;$J$2,aux!$B$2,IF(B621&lt;$J$3,aux!$B$3,IF(B621&lt;$J$4,aux!$B$4,IF(B621&lt;$J$5,aux!$B$5,IF(B621&lt;$J$6,aux!$B$6,IF(B621&lt;$J$7,aux!$B$7,aux!$B$8)))))))</f>
        <v/>
      </c>
      <c r="D621" s="2" t="str">
        <f t="shared" si="45"/>
        <v/>
      </c>
      <c r="E621" s="2" t="str">
        <f t="shared" si="46"/>
        <v/>
      </c>
      <c r="F621" s="28" t="str">
        <f>IF(A621=aux!$B$2,$C$3/9.81,IF(A621=aux!$B$3,$C$3*(1+($F$3-1)*(B621-$J$2)/($J$3-$J$2))/9.81,IF(A621=aux!$B$4,$F$3*$C$3/9.81,"")))</f>
        <v/>
      </c>
      <c r="G621" s="28" t="str">
        <f>IF(A621=aux!$B$5,2*PI()/(981*B621)*J621,"")</f>
        <v/>
      </c>
      <c r="H621" s="28" t="str">
        <f>IF(OR(A621=aux!$B$6,A621=aux!$B$7,A621=aux!$B$8),(2*PI()/B621)^2/981*N621,"")</f>
        <v/>
      </c>
      <c r="I621" s="28" t="str">
        <f>IF(OR(A621=aux!$B$2,A621=aux!$B$3,A621=aux!$B$4),981*B621/(2*PI())*F621,"")</f>
        <v/>
      </c>
      <c r="J621" s="28" t="str">
        <f>IF(A621=aux!$B$5,100*$F$4*$C$4,"")</f>
        <v/>
      </c>
      <c r="K621" s="28" t="str">
        <f>IF(OR(A621=aux!$B$6,A621=aux!$B$7,A621=aux!$B$8),(2*PI()/B621)*N621,"")</f>
        <v/>
      </c>
      <c r="L621" s="28" t="str">
        <f>IF(OR(A621=aux!$B$2,A621=aux!$B$3,A621=aux!$B$4),981*(B621/(2*PI()))^2*F621,"")</f>
        <v/>
      </c>
      <c r="M621" s="28" t="str">
        <f>IF(A621=aux!$B$5,B621/(2*PI())*J621,"")</f>
        <v/>
      </c>
      <c r="N621" s="28" t="str">
        <f>IF(A621=aux!$B$6,100*$F$5*$C$5,IF(A621=aux!$B$7,100*$C$5*($F$5-($F$5-1)*(B621-$J$6)/($J$7-$J$6)),IF(A621=aux!$B$8,100*$C$5,"")))</f>
        <v/>
      </c>
      <c r="O621" s="26" t="str">
        <f t="shared" si="47"/>
        <v/>
      </c>
      <c r="P621" s="26" t="str">
        <f t="shared" si="48"/>
        <v/>
      </c>
      <c r="Q621" s="26" t="str">
        <f t="shared" si="49"/>
        <v/>
      </c>
    </row>
    <row r="622" spans="1:17" x14ac:dyDescent="0.25">
      <c r="A622" s="1" t="str">
        <f>IF(B622="","",IF(B622&lt;$J$2,aux!$B$2,IF(B622&lt;$J$3,aux!$B$3,IF(B622&lt;$J$4,aux!$B$4,IF(B622&lt;$J$5,aux!$B$5,IF(B622&lt;$J$6,aux!$B$6,IF(B622&lt;$J$7,aux!$B$7,aux!$B$8)))))))</f>
        <v/>
      </c>
      <c r="D622" s="2" t="str">
        <f t="shared" si="45"/>
        <v/>
      </c>
      <c r="E622" s="2" t="str">
        <f t="shared" si="46"/>
        <v/>
      </c>
      <c r="F622" s="28" t="str">
        <f>IF(A622=aux!$B$2,$C$3/9.81,IF(A622=aux!$B$3,$C$3*(1+($F$3-1)*(B622-$J$2)/($J$3-$J$2))/9.81,IF(A622=aux!$B$4,$F$3*$C$3/9.81,"")))</f>
        <v/>
      </c>
      <c r="G622" s="28" t="str">
        <f>IF(A622=aux!$B$5,2*PI()/(981*B622)*J622,"")</f>
        <v/>
      </c>
      <c r="H622" s="28" t="str">
        <f>IF(OR(A622=aux!$B$6,A622=aux!$B$7,A622=aux!$B$8),(2*PI()/B622)^2/981*N622,"")</f>
        <v/>
      </c>
      <c r="I622" s="28" t="str">
        <f>IF(OR(A622=aux!$B$2,A622=aux!$B$3,A622=aux!$B$4),981*B622/(2*PI())*F622,"")</f>
        <v/>
      </c>
      <c r="J622" s="28" t="str">
        <f>IF(A622=aux!$B$5,100*$F$4*$C$4,"")</f>
        <v/>
      </c>
      <c r="K622" s="28" t="str">
        <f>IF(OR(A622=aux!$B$6,A622=aux!$B$7,A622=aux!$B$8),(2*PI()/B622)*N622,"")</f>
        <v/>
      </c>
      <c r="L622" s="28" t="str">
        <f>IF(OR(A622=aux!$B$2,A622=aux!$B$3,A622=aux!$B$4),981*(B622/(2*PI()))^2*F622,"")</f>
        <v/>
      </c>
      <c r="M622" s="28" t="str">
        <f>IF(A622=aux!$B$5,B622/(2*PI())*J622,"")</f>
        <v/>
      </c>
      <c r="N622" s="28" t="str">
        <f>IF(A622=aux!$B$6,100*$F$5*$C$5,IF(A622=aux!$B$7,100*$C$5*($F$5-($F$5-1)*(B622-$J$6)/($J$7-$J$6)),IF(A622=aux!$B$8,100*$C$5,"")))</f>
        <v/>
      </c>
      <c r="O622" s="26" t="str">
        <f t="shared" si="47"/>
        <v/>
      </c>
      <c r="P622" s="26" t="str">
        <f t="shared" si="48"/>
        <v/>
      </c>
      <c r="Q622" s="26" t="str">
        <f t="shared" si="49"/>
        <v/>
      </c>
    </row>
    <row r="623" spans="1:17" x14ac:dyDescent="0.25">
      <c r="A623" s="1" t="str">
        <f>IF(B623="","",IF(B623&lt;$J$2,aux!$B$2,IF(B623&lt;$J$3,aux!$B$3,IF(B623&lt;$J$4,aux!$B$4,IF(B623&lt;$J$5,aux!$B$5,IF(B623&lt;$J$6,aux!$B$6,IF(B623&lt;$J$7,aux!$B$7,aux!$B$8)))))))</f>
        <v/>
      </c>
      <c r="D623" s="2" t="str">
        <f t="shared" si="45"/>
        <v/>
      </c>
      <c r="E623" s="2" t="str">
        <f t="shared" si="46"/>
        <v/>
      </c>
      <c r="F623" s="28" t="str">
        <f>IF(A623=aux!$B$2,$C$3/9.81,IF(A623=aux!$B$3,$C$3*(1+($F$3-1)*(B623-$J$2)/($J$3-$J$2))/9.81,IF(A623=aux!$B$4,$F$3*$C$3/9.81,"")))</f>
        <v/>
      </c>
      <c r="G623" s="28" t="str">
        <f>IF(A623=aux!$B$5,2*PI()/(981*B623)*J623,"")</f>
        <v/>
      </c>
      <c r="H623" s="28" t="str">
        <f>IF(OR(A623=aux!$B$6,A623=aux!$B$7,A623=aux!$B$8),(2*PI()/B623)^2/981*N623,"")</f>
        <v/>
      </c>
      <c r="I623" s="28" t="str">
        <f>IF(OR(A623=aux!$B$2,A623=aux!$B$3,A623=aux!$B$4),981*B623/(2*PI())*F623,"")</f>
        <v/>
      </c>
      <c r="J623" s="28" t="str">
        <f>IF(A623=aux!$B$5,100*$F$4*$C$4,"")</f>
        <v/>
      </c>
      <c r="K623" s="28" t="str">
        <f>IF(OR(A623=aux!$B$6,A623=aux!$B$7,A623=aux!$B$8),(2*PI()/B623)*N623,"")</f>
        <v/>
      </c>
      <c r="L623" s="28" t="str">
        <f>IF(OR(A623=aux!$B$2,A623=aux!$B$3,A623=aux!$B$4),981*(B623/(2*PI()))^2*F623,"")</f>
        <v/>
      </c>
      <c r="M623" s="28" t="str">
        <f>IF(A623=aux!$B$5,B623/(2*PI())*J623,"")</f>
        <v/>
      </c>
      <c r="N623" s="28" t="str">
        <f>IF(A623=aux!$B$6,100*$F$5*$C$5,IF(A623=aux!$B$7,100*$C$5*($F$5-($F$5-1)*(B623-$J$6)/($J$7-$J$6)),IF(A623=aux!$B$8,100*$C$5,"")))</f>
        <v/>
      </c>
      <c r="O623" s="26" t="str">
        <f t="shared" si="47"/>
        <v/>
      </c>
      <c r="P623" s="26" t="str">
        <f t="shared" si="48"/>
        <v/>
      </c>
      <c r="Q623" s="26" t="str">
        <f t="shared" si="49"/>
        <v/>
      </c>
    </row>
    <row r="624" spans="1:17" x14ac:dyDescent="0.25">
      <c r="A624" s="1" t="str">
        <f>IF(B624="","",IF(B624&lt;$J$2,aux!$B$2,IF(B624&lt;$J$3,aux!$B$3,IF(B624&lt;$J$4,aux!$B$4,IF(B624&lt;$J$5,aux!$B$5,IF(B624&lt;$J$6,aux!$B$6,IF(B624&lt;$J$7,aux!$B$7,aux!$B$8)))))))</f>
        <v/>
      </c>
      <c r="D624" s="2" t="str">
        <f t="shared" si="45"/>
        <v/>
      </c>
      <c r="E624" s="2" t="str">
        <f t="shared" si="46"/>
        <v/>
      </c>
      <c r="F624" s="28" t="str">
        <f>IF(A624=aux!$B$2,$C$3/9.81,IF(A624=aux!$B$3,$C$3*(1+($F$3-1)*(B624-$J$2)/($J$3-$J$2))/9.81,IF(A624=aux!$B$4,$F$3*$C$3/9.81,"")))</f>
        <v/>
      </c>
      <c r="G624" s="28" t="str">
        <f>IF(A624=aux!$B$5,2*PI()/(981*B624)*J624,"")</f>
        <v/>
      </c>
      <c r="H624" s="28" t="str">
        <f>IF(OR(A624=aux!$B$6,A624=aux!$B$7,A624=aux!$B$8),(2*PI()/B624)^2/981*N624,"")</f>
        <v/>
      </c>
      <c r="I624" s="28" t="str">
        <f>IF(OR(A624=aux!$B$2,A624=aux!$B$3,A624=aux!$B$4),981*B624/(2*PI())*F624,"")</f>
        <v/>
      </c>
      <c r="J624" s="28" t="str">
        <f>IF(A624=aux!$B$5,100*$F$4*$C$4,"")</f>
        <v/>
      </c>
      <c r="K624" s="28" t="str">
        <f>IF(OR(A624=aux!$B$6,A624=aux!$B$7,A624=aux!$B$8),(2*PI()/B624)*N624,"")</f>
        <v/>
      </c>
      <c r="L624" s="28" t="str">
        <f>IF(OR(A624=aux!$B$2,A624=aux!$B$3,A624=aux!$B$4),981*(B624/(2*PI()))^2*F624,"")</f>
        <v/>
      </c>
      <c r="M624" s="28" t="str">
        <f>IF(A624=aux!$B$5,B624/(2*PI())*J624,"")</f>
        <v/>
      </c>
      <c r="N624" s="28" t="str">
        <f>IF(A624=aux!$B$6,100*$F$5*$C$5,IF(A624=aux!$B$7,100*$C$5*($F$5-($F$5-1)*(B624-$J$6)/($J$7-$J$6)),IF(A624=aux!$B$8,100*$C$5,"")))</f>
        <v/>
      </c>
      <c r="O624" s="26" t="str">
        <f t="shared" si="47"/>
        <v/>
      </c>
      <c r="P624" s="26" t="str">
        <f t="shared" si="48"/>
        <v/>
      </c>
      <c r="Q624" s="26" t="str">
        <f t="shared" si="49"/>
        <v/>
      </c>
    </row>
    <row r="625" spans="1:17" x14ac:dyDescent="0.25">
      <c r="A625" s="1" t="str">
        <f>IF(B625="","",IF(B625&lt;$J$2,aux!$B$2,IF(B625&lt;$J$3,aux!$B$3,IF(B625&lt;$J$4,aux!$B$4,IF(B625&lt;$J$5,aux!$B$5,IF(B625&lt;$J$6,aux!$B$6,IF(B625&lt;$J$7,aux!$B$7,aux!$B$8)))))))</f>
        <v/>
      </c>
      <c r="D625" s="2" t="str">
        <f t="shared" si="45"/>
        <v/>
      </c>
      <c r="E625" s="2" t="str">
        <f t="shared" si="46"/>
        <v/>
      </c>
      <c r="F625" s="28" t="str">
        <f>IF(A625=aux!$B$2,$C$3/9.81,IF(A625=aux!$B$3,$C$3*(1+($F$3-1)*(B625-$J$2)/($J$3-$J$2))/9.81,IF(A625=aux!$B$4,$F$3*$C$3/9.81,"")))</f>
        <v/>
      </c>
      <c r="G625" s="28" t="str">
        <f>IF(A625=aux!$B$5,2*PI()/(981*B625)*J625,"")</f>
        <v/>
      </c>
      <c r="H625" s="28" t="str">
        <f>IF(OR(A625=aux!$B$6,A625=aux!$B$7,A625=aux!$B$8),(2*PI()/B625)^2/981*N625,"")</f>
        <v/>
      </c>
      <c r="I625" s="28" t="str">
        <f>IF(OR(A625=aux!$B$2,A625=aux!$B$3,A625=aux!$B$4),981*B625/(2*PI())*F625,"")</f>
        <v/>
      </c>
      <c r="J625" s="28" t="str">
        <f>IF(A625=aux!$B$5,100*$F$4*$C$4,"")</f>
        <v/>
      </c>
      <c r="K625" s="28" t="str">
        <f>IF(OR(A625=aux!$B$6,A625=aux!$B$7,A625=aux!$B$8),(2*PI()/B625)*N625,"")</f>
        <v/>
      </c>
      <c r="L625" s="28" t="str">
        <f>IF(OR(A625=aux!$B$2,A625=aux!$B$3,A625=aux!$B$4),981*(B625/(2*PI()))^2*F625,"")</f>
        <v/>
      </c>
      <c r="M625" s="28" t="str">
        <f>IF(A625=aux!$B$5,B625/(2*PI())*J625,"")</f>
        <v/>
      </c>
      <c r="N625" s="28" t="str">
        <f>IF(A625=aux!$B$6,100*$F$5*$C$5,IF(A625=aux!$B$7,100*$C$5*($F$5-($F$5-1)*(B625-$J$6)/($J$7-$J$6)),IF(A625=aux!$B$8,100*$C$5,"")))</f>
        <v/>
      </c>
      <c r="O625" s="26" t="str">
        <f t="shared" si="47"/>
        <v/>
      </c>
      <c r="P625" s="26" t="str">
        <f t="shared" si="48"/>
        <v/>
      </c>
      <c r="Q625" s="26" t="str">
        <f t="shared" si="49"/>
        <v/>
      </c>
    </row>
    <row r="626" spans="1:17" x14ac:dyDescent="0.25">
      <c r="A626" s="1" t="str">
        <f>IF(B626="","",IF(B626&lt;$J$2,aux!$B$2,IF(B626&lt;$J$3,aux!$B$3,IF(B626&lt;$J$4,aux!$B$4,IF(B626&lt;$J$5,aux!$B$5,IF(B626&lt;$J$6,aux!$B$6,IF(B626&lt;$J$7,aux!$B$7,aux!$B$8)))))))</f>
        <v/>
      </c>
      <c r="D626" s="2" t="str">
        <f t="shared" si="45"/>
        <v/>
      </c>
      <c r="E626" s="2" t="str">
        <f t="shared" si="46"/>
        <v/>
      </c>
      <c r="F626" s="28" t="str">
        <f>IF(A626=aux!$B$2,$C$3/9.81,IF(A626=aux!$B$3,$C$3*(1+($F$3-1)*(B626-$J$2)/($J$3-$J$2))/9.81,IF(A626=aux!$B$4,$F$3*$C$3/9.81,"")))</f>
        <v/>
      </c>
      <c r="G626" s="28" t="str">
        <f>IF(A626=aux!$B$5,2*PI()/(981*B626)*J626,"")</f>
        <v/>
      </c>
      <c r="H626" s="28" t="str">
        <f>IF(OR(A626=aux!$B$6,A626=aux!$B$7,A626=aux!$B$8),(2*PI()/B626)^2/981*N626,"")</f>
        <v/>
      </c>
      <c r="I626" s="28" t="str">
        <f>IF(OR(A626=aux!$B$2,A626=aux!$B$3,A626=aux!$B$4),981*B626/(2*PI())*F626,"")</f>
        <v/>
      </c>
      <c r="J626" s="28" t="str">
        <f>IF(A626=aux!$B$5,100*$F$4*$C$4,"")</f>
        <v/>
      </c>
      <c r="K626" s="28" t="str">
        <f>IF(OR(A626=aux!$B$6,A626=aux!$B$7,A626=aux!$B$8),(2*PI()/B626)*N626,"")</f>
        <v/>
      </c>
      <c r="L626" s="28" t="str">
        <f>IF(OR(A626=aux!$B$2,A626=aux!$B$3,A626=aux!$B$4),981*(B626/(2*PI()))^2*F626,"")</f>
        <v/>
      </c>
      <c r="M626" s="28" t="str">
        <f>IF(A626=aux!$B$5,B626/(2*PI())*J626,"")</f>
        <v/>
      </c>
      <c r="N626" s="28" t="str">
        <f>IF(A626=aux!$B$6,100*$F$5*$C$5,IF(A626=aux!$B$7,100*$C$5*($F$5-($F$5-1)*(B626-$J$6)/($J$7-$J$6)),IF(A626=aux!$B$8,100*$C$5,"")))</f>
        <v/>
      </c>
      <c r="O626" s="26" t="str">
        <f t="shared" si="47"/>
        <v/>
      </c>
      <c r="P626" s="26" t="str">
        <f t="shared" si="48"/>
        <v/>
      </c>
      <c r="Q626" s="26" t="str">
        <f t="shared" si="49"/>
        <v/>
      </c>
    </row>
    <row r="627" spans="1:17" x14ac:dyDescent="0.25">
      <c r="A627" s="1" t="str">
        <f>IF(B627="","",IF(B627&lt;$J$2,aux!$B$2,IF(B627&lt;$J$3,aux!$B$3,IF(B627&lt;$J$4,aux!$B$4,IF(B627&lt;$J$5,aux!$B$5,IF(B627&lt;$J$6,aux!$B$6,IF(B627&lt;$J$7,aux!$B$7,aux!$B$8)))))))</f>
        <v/>
      </c>
      <c r="D627" s="2" t="str">
        <f t="shared" si="45"/>
        <v/>
      </c>
      <c r="E627" s="2" t="str">
        <f t="shared" si="46"/>
        <v/>
      </c>
      <c r="F627" s="28" t="str">
        <f>IF(A627=aux!$B$2,$C$3/9.81,IF(A627=aux!$B$3,$C$3*(1+($F$3-1)*(B627-$J$2)/($J$3-$J$2))/9.81,IF(A627=aux!$B$4,$F$3*$C$3/9.81,"")))</f>
        <v/>
      </c>
      <c r="G627" s="28" t="str">
        <f>IF(A627=aux!$B$5,2*PI()/(981*B627)*J627,"")</f>
        <v/>
      </c>
      <c r="H627" s="28" t="str">
        <f>IF(OR(A627=aux!$B$6,A627=aux!$B$7,A627=aux!$B$8),(2*PI()/B627)^2/981*N627,"")</f>
        <v/>
      </c>
      <c r="I627" s="28" t="str">
        <f>IF(OR(A627=aux!$B$2,A627=aux!$B$3,A627=aux!$B$4),981*B627/(2*PI())*F627,"")</f>
        <v/>
      </c>
      <c r="J627" s="28" t="str">
        <f>IF(A627=aux!$B$5,100*$F$4*$C$4,"")</f>
        <v/>
      </c>
      <c r="K627" s="28" t="str">
        <f>IF(OR(A627=aux!$B$6,A627=aux!$B$7,A627=aux!$B$8),(2*PI()/B627)*N627,"")</f>
        <v/>
      </c>
      <c r="L627" s="28" t="str">
        <f>IF(OR(A627=aux!$B$2,A627=aux!$B$3,A627=aux!$B$4),981*(B627/(2*PI()))^2*F627,"")</f>
        <v/>
      </c>
      <c r="M627" s="28" t="str">
        <f>IF(A627=aux!$B$5,B627/(2*PI())*J627,"")</f>
        <v/>
      </c>
      <c r="N627" s="28" t="str">
        <f>IF(A627=aux!$B$6,100*$F$5*$C$5,IF(A627=aux!$B$7,100*$C$5*($F$5-($F$5-1)*(B627-$J$6)/($J$7-$J$6)),IF(A627=aux!$B$8,100*$C$5,"")))</f>
        <v/>
      </c>
      <c r="O627" s="26" t="str">
        <f t="shared" si="47"/>
        <v/>
      </c>
      <c r="P627" s="26" t="str">
        <f t="shared" si="48"/>
        <v/>
      </c>
      <c r="Q627" s="26" t="str">
        <f t="shared" si="49"/>
        <v/>
      </c>
    </row>
    <row r="628" spans="1:17" x14ac:dyDescent="0.25">
      <c r="A628" s="1" t="str">
        <f>IF(B628="","",IF(B628&lt;$J$2,aux!$B$2,IF(B628&lt;$J$3,aux!$B$3,IF(B628&lt;$J$4,aux!$B$4,IF(B628&lt;$J$5,aux!$B$5,IF(B628&lt;$J$6,aux!$B$6,IF(B628&lt;$J$7,aux!$B$7,aux!$B$8)))))))</f>
        <v/>
      </c>
      <c r="D628" s="2" t="str">
        <f t="shared" si="45"/>
        <v/>
      </c>
      <c r="E628" s="2" t="str">
        <f t="shared" si="46"/>
        <v/>
      </c>
      <c r="F628" s="28" t="str">
        <f>IF(A628=aux!$B$2,$C$3/9.81,IF(A628=aux!$B$3,$C$3*(1+($F$3-1)*(B628-$J$2)/($J$3-$J$2))/9.81,IF(A628=aux!$B$4,$F$3*$C$3/9.81,"")))</f>
        <v/>
      </c>
      <c r="G628" s="28" t="str">
        <f>IF(A628=aux!$B$5,2*PI()/(981*B628)*J628,"")</f>
        <v/>
      </c>
      <c r="H628" s="28" t="str">
        <f>IF(OR(A628=aux!$B$6,A628=aux!$B$7,A628=aux!$B$8),(2*PI()/B628)^2/981*N628,"")</f>
        <v/>
      </c>
      <c r="I628" s="28" t="str">
        <f>IF(OR(A628=aux!$B$2,A628=aux!$B$3,A628=aux!$B$4),981*B628/(2*PI())*F628,"")</f>
        <v/>
      </c>
      <c r="J628" s="28" t="str">
        <f>IF(A628=aux!$B$5,100*$F$4*$C$4,"")</f>
        <v/>
      </c>
      <c r="K628" s="28" t="str">
        <f>IF(OR(A628=aux!$B$6,A628=aux!$B$7,A628=aux!$B$8),(2*PI()/B628)*N628,"")</f>
        <v/>
      </c>
      <c r="L628" s="28" t="str">
        <f>IF(OR(A628=aux!$B$2,A628=aux!$B$3,A628=aux!$B$4),981*(B628/(2*PI()))^2*F628,"")</f>
        <v/>
      </c>
      <c r="M628" s="28" t="str">
        <f>IF(A628=aux!$B$5,B628/(2*PI())*J628,"")</f>
        <v/>
      </c>
      <c r="N628" s="28" t="str">
        <f>IF(A628=aux!$B$6,100*$F$5*$C$5,IF(A628=aux!$B$7,100*$C$5*($F$5-($F$5-1)*(B628-$J$6)/($J$7-$J$6)),IF(A628=aux!$B$8,100*$C$5,"")))</f>
        <v/>
      </c>
      <c r="O628" s="26" t="str">
        <f t="shared" si="47"/>
        <v/>
      </c>
      <c r="P628" s="26" t="str">
        <f t="shared" si="48"/>
        <v/>
      </c>
      <c r="Q628" s="26" t="str">
        <f t="shared" si="49"/>
        <v/>
      </c>
    </row>
    <row r="629" spans="1:17" x14ac:dyDescent="0.25">
      <c r="A629" s="1" t="str">
        <f>IF(B629="","",IF(B629&lt;$J$2,aux!$B$2,IF(B629&lt;$J$3,aux!$B$3,IF(B629&lt;$J$4,aux!$B$4,IF(B629&lt;$J$5,aux!$B$5,IF(B629&lt;$J$6,aux!$B$6,IF(B629&lt;$J$7,aux!$B$7,aux!$B$8)))))))</f>
        <v/>
      </c>
      <c r="D629" s="2" t="str">
        <f t="shared" si="45"/>
        <v/>
      </c>
      <c r="E629" s="2" t="str">
        <f t="shared" si="46"/>
        <v/>
      </c>
      <c r="F629" s="28" t="str">
        <f>IF(A629=aux!$B$2,$C$3/9.81,IF(A629=aux!$B$3,$C$3*(1+($F$3-1)*(B629-$J$2)/($J$3-$J$2))/9.81,IF(A629=aux!$B$4,$F$3*$C$3/9.81,"")))</f>
        <v/>
      </c>
      <c r="G629" s="28" t="str">
        <f>IF(A629=aux!$B$5,2*PI()/(981*B629)*J629,"")</f>
        <v/>
      </c>
      <c r="H629" s="28" t="str">
        <f>IF(OR(A629=aux!$B$6,A629=aux!$B$7,A629=aux!$B$8),(2*PI()/B629)^2/981*N629,"")</f>
        <v/>
      </c>
      <c r="I629" s="28" t="str">
        <f>IF(OR(A629=aux!$B$2,A629=aux!$B$3,A629=aux!$B$4),981*B629/(2*PI())*F629,"")</f>
        <v/>
      </c>
      <c r="J629" s="28" t="str">
        <f>IF(A629=aux!$B$5,100*$F$4*$C$4,"")</f>
        <v/>
      </c>
      <c r="K629" s="28" t="str">
        <f>IF(OR(A629=aux!$B$6,A629=aux!$B$7,A629=aux!$B$8),(2*PI()/B629)*N629,"")</f>
        <v/>
      </c>
      <c r="L629" s="28" t="str">
        <f>IF(OR(A629=aux!$B$2,A629=aux!$B$3,A629=aux!$B$4),981*(B629/(2*PI()))^2*F629,"")</f>
        <v/>
      </c>
      <c r="M629" s="28" t="str">
        <f>IF(A629=aux!$B$5,B629/(2*PI())*J629,"")</f>
        <v/>
      </c>
      <c r="N629" s="28" t="str">
        <f>IF(A629=aux!$B$6,100*$F$5*$C$5,IF(A629=aux!$B$7,100*$C$5*($F$5-($F$5-1)*(B629-$J$6)/($J$7-$J$6)),IF(A629=aux!$B$8,100*$C$5,"")))</f>
        <v/>
      </c>
      <c r="O629" s="26" t="str">
        <f t="shared" si="47"/>
        <v/>
      </c>
      <c r="P629" s="26" t="str">
        <f t="shared" si="48"/>
        <v/>
      </c>
      <c r="Q629" s="26" t="str">
        <f t="shared" si="49"/>
        <v/>
      </c>
    </row>
    <row r="630" spans="1:17" x14ac:dyDescent="0.25">
      <c r="A630" s="1" t="str">
        <f>IF(B630="","",IF(B630&lt;$J$2,aux!$B$2,IF(B630&lt;$J$3,aux!$B$3,IF(B630&lt;$J$4,aux!$B$4,IF(B630&lt;$J$5,aux!$B$5,IF(B630&lt;$J$6,aux!$B$6,IF(B630&lt;$J$7,aux!$B$7,aux!$B$8)))))))</f>
        <v/>
      </c>
      <c r="D630" s="2" t="str">
        <f t="shared" si="45"/>
        <v/>
      </c>
      <c r="E630" s="2" t="str">
        <f t="shared" si="46"/>
        <v/>
      </c>
      <c r="F630" s="28" t="str">
        <f>IF(A630=aux!$B$2,$C$3/9.81,IF(A630=aux!$B$3,$C$3*(1+($F$3-1)*(B630-$J$2)/($J$3-$J$2))/9.81,IF(A630=aux!$B$4,$F$3*$C$3/9.81,"")))</f>
        <v/>
      </c>
      <c r="G630" s="28" t="str">
        <f>IF(A630=aux!$B$5,2*PI()/(981*B630)*J630,"")</f>
        <v/>
      </c>
      <c r="H630" s="28" t="str">
        <f>IF(OR(A630=aux!$B$6,A630=aux!$B$7,A630=aux!$B$8),(2*PI()/B630)^2/981*N630,"")</f>
        <v/>
      </c>
      <c r="I630" s="28" t="str">
        <f>IF(OR(A630=aux!$B$2,A630=aux!$B$3,A630=aux!$B$4),981*B630/(2*PI())*F630,"")</f>
        <v/>
      </c>
      <c r="J630" s="28" t="str">
        <f>IF(A630=aux!$B$5,100*$F$4*$C$4,"")</f>
        <v/>
      </c>
      <c r="K630" s="28" t="str">
        <f>IF(OR(A630=aux!$B$6,A630=aux!$B$7,A630=aux!$B$8),(2*PI()/B630)*N630,"")</f>
        <v/>
      </c>
      <c r="L630" s="28" t="str">
        <f>IF(OR(A630=aux!$B$2,A630=aux!$B$3,A630=aux!$B$4),981*(B630/(2*PI()))^2*F630,"")</f>
        <v/>
      </c>
      <c r="M630" s="28" t="str">
        <f>IF(A630=aux!$B$5,B630/(2*PI())*J630,"")</f>
        <v/>
      </c>
      <c r="N630" s="28" t="str">
        <f>IF(A630=aux!$B$6,100*$F$5*$C$5,IF(A630=aux!$B$7,100*$C$5*($F$5-($F$5-1)*(B630-$J$6)/($J$7-$J$6)),IF(A630=aux!$B$8,100*$C$5,"")))</f>
        <v/>
      </c>
      <c r="O630" s="26" t="str">
        <f t="shared" si="47"/>
        <v/>
      </c>
      <c r="P630" s="26" t="str">
        <f t="shared" si="48"/>
        <v/>
      </c>
      <c r="Q630" s="26" t="str">
        <f t="shared" si="49"/>
        <v/>
      </c>
    </row>
    <row r="631" spans="1:17" x14ac:dyDescent="0.25">
      <c r="A631" s="1" t="str">
        <f>IF(B631="","",IF(B631&lt;$J$2,aux!$B$2,IF(B631&lt;$J$3,aux!$B$3,IF(B631&lt;$J$4,aux!$B$4,IF(B631&lt;$J$5,aux!$B$5,IF(B631&lt;$J$6,aux!$B$6,IF(B631&lt;$J$7,aux!$B$7,aux!$B$8)))))))</f>
        <v/>
      </c>
      <c r="D631" s="2" t="str">
        <f t="shared" si="45"/>
        <v/>
      </c>
      <c r="E631" s="2" t="str">
        <f t="shared" si="46"/>
        <v/>
      </c>
      <c r="F631" s="28" t="str">
        <f>IF(A631=aux!$B$2,$C$3/9.81,IF(A631=aux!$B$3,$C$3*(1+($F$3-1)*(B631-$J$2)/($J$3-$J$2))/9.81,IF(A631=aux!$B$4,$F$3*$C$3/9.81,"")))</f>
        <v/>
      </c>
      <c r="G631" s="28" t="str">
        <f>IF(A631=aux!$B$5,2*PI()/(981*B631)*J631,"")</f>
        <v/>
      </c>
      <c r="H631" s="28" t="str">
        <f>IF(OR(A631=aux!$B$6,A631=aux!$B$7,A631=aux!$B$8),(2*PI()/B631)^2/981*N631,"")</f>
        <v/>
      </c>
      <c r="I631" s="28" t="str">
        <f>IF(OR(A631=aux!$B$2,A631=aux!$B$3,A631=aux!$B$4),981*B631/(2*PI())*F631,"")</f>
        <v/>
      </c>
      <c r="J631" s="28" t="str">
        <f>IF(A631=aux!$B$5,100*$F$4*$C$4,"")</f>
        <v/>
      </c>
      <c r="K631" s="28" t="str">
        <f>IF(OR(A631=aux!$B$6,A631=aux!$B$7,A631=aux!$B$8),(2*PI()/B631)*N631,"")</f>
        <v/>
      </c>
      <c r="L631" s="28" t="str">
        <f>IF(OR(A631=aux!$B$2,A631=aux!$B$3,A631=aux!$B$4),981*(B631/(2*PI()))^2*F631,"")</f>
        <v/>
      </c>
      <c r="M631" s="28" t="str">
        <f>IF(A631=aux!$B$5,B631/(2*PI())*J631,"")</f>
        <v/>
      </c>
      <c r="N631" s="28" t="str">
        <f>IF(A631=aux!$B$6,100*$F$5*$C$5,IF(A631=aux!$B$7,100*$C$5*($F$5-($F$5-1)*(B631-$J$6)/($J$7-$J$6)),IF(A631=aux!$B$8,100*$C$5,"")))</f>
        <v/>
      </c>
      <c r="O631" s="26" t="str">
        <f t="shared" si="47"/>
        <v/>
      </c>
      <c r="P631" s="26" t="str">
        <f t="shared" si="48"/>
        <v/>
      </c>
      <c r="Q631" s="26" t="str">
        <f t="shared" si="49"/>
        <v/>
      </c>
    </row>
    <row r="632" spans="1:17" x14ac:dyDescent="0.25">
      <c r="A632" s="1" t="str">
        <f>IF(B632="","",IF(B632&lt;$J$2,aux!$B$2,IF(B632&lt;$J$3,aux!$B$3,IF(B632&lt;$J$4,aux!$B$4,IF(B632&lt;$J$5,aux!$B$5,IF(B632&lt;$J$6,aux!$B$6,IF(B632&lt;$J$7,aux!$B$7,aux!$B$8)))))))</f>
        <v/>
      </c>
      <c r="D632" s="2" t="str">
        <f t="shared" si="45"/>
        <v/>
      </c>
      <c r="E632" s="2" t="str">
        <f t="shared" si="46"/>
        <v/>
      </c>
      <c r="F632" s="28" t="str">
        <f>IF(A632=aux!$B$2,$C$3/9.81,IF(A632=aux!$B$3,$C$3*(1+($F$3-1)*(B632-$J$2)/($J$3-$J$2))/9.81,IF(A632=aux!$B$4,$F$3*$C$3/9.81,"")))</f>
        <v/>
      </c>
      <c r="G632" s="28" t="str">
        <f>IF(A632=aux!$B$5,2*PI()/(981*B632)*J632,"")</f>
        <v/>
      </c>
      <c r="H632" s="28" t="str">
        <f>IF(OR(A632=aux!$B$6,A632=aux!$B$7,A632=aux!$B$8),(2*PI()/B632)^2/981*N632,"")</f>
        <v/>
      </c>
      <c r="I632" s="28" t="str">
        <f>IF(OR(A632=aux!$B$2,A632=aux!$B$3,A632=aux!$B$4),981*B632/(2*PI())*F632,"")</f>
        <v/>
      </c>
      <c r="J632" s="28" t="str">
        <f>IF(A632=aux!$B$5,100*$F$4*$C$4,"")</f>
        <v/>
      </c>
      <c r="K632" s="28" t="str">
        <f>IF(OR(A632=aux!$B$6,A632=aux!$B$7,A632=aux!$B$8),(2*PI()/B632)*N632,"")</f>
        <v/>
      </c>
      <c r="L632" s="28" t="str">
        <f>IF(OR(A632=aux!$B$2,A632=aux!$B$3,A632=aux!$B$4),981*(B632/(2*PI()))^2*F632,"")</f>
        <v/>
      </c>
      <c r="M632" s="28" t="str">
        <f>IF(A632=aux!$B$5,B632/(2*PI())*J632,"")</f>
        <v/>
      </c>
      <c r="N632" s="28" t="str">
        <f>IF(A632=aux!$B$6,100*$F$5*$C$5,IF(A632=aux!$B$7,100*$C$5*($F$5-($F$5-1)*(B632-$J$6)/($J$7-$J$6)),IF(A632=aux!$B$8,100*$C$5,"")))</f>
        <v/>
      </c>
      <c r="O632" s="26" t="str">
        <f t="shared" si="47"/>
        <v/>
      </c>
      <c r="P632" s="26" t="str">
        <f t="shared" si="48"/>
        <v/>
      </c>
      <c r="Q632" s="26" t="str">
        <f t="shared" si="49"/>
        <v/>
      </c>
    </row>
    <row r="633" spans="1:17" x14ac:dyDescent="0.25">
      <c r="A633" s="1" t="str">
        <f>IF(B633="","",IF(B633&lt;$J$2,aux!$B$2,IF(B633&lt;$J$3,aux!$B$3,IF(B633&lt;$J$4,aux!$B$4,IF(B633&lt;$J$5,aux!$B$5,IF(B633&lt;$J$6,aux!$B$6,IF(B633&lt;$J$7,aux!$B$7,aux!$B$8)))))))</f>
        <v/>
      </c>
      <c r="D633" s="2" t="str">
        <f t="shared" si="45"/>
        <v/>
      </c>
      <c r="E633" s="2" t="str">
        <f t="shared" si="46"/>
        <v/>
      </c>
      <c r="F633" s="28" t="str">
        <f>IF(A633=aux!$B$2,$C$3/9.81,IF(A633=aux!$B$3,$C$3*(1+($F$3-1)*(B633-$J$2)/($J$3-$J$2))/9.81,IF(A633=aux!$B$4,$F$3*$C$3/9.81,"")))</f>
        <v/>
      </c>
      <c r="G633" s="28" t="str">
        <f>IF(A633=aux!$B$5,2*PI()/(981*B633)*J633,"")</f>
        <v/>
      </c>
      <c r="H633" s="28" t="str">
        <f>IF(OR(A633=aux!$B$6,A633=aux!$B$7,A633=aux!$B$8),(2*PI()/B633)^2/981*N633,"")</f>
        <v/>
      </c>
      <c r="I633" s="28" t="str">
        <f>IF(OR(A633=aux!$B$2,A633=aux!$B$3,A633=aux!$B$4),981*B633/(2*PI())*F633,"")</f>
        <v/>
      </c>
      <c r="J633" s="28" t="str">
        <f>IF(A633=aux!$B$5,100*$F$4*$C$4,"")</f>
        <v/>
      </c>
      <c r="K633" s="28" t="str">
        <f>IF(OR(A633=aux!$B$6,A633=aux!$B$7,A633=aux!$B$8),(2*PI()/B633)*N633,"")</f>
        <v/>
      </c>
      <c r="L633" s="28" t="str">
        <f>IF(OR(A633=aux!$B$2,A633=aux!$B$3,A633=aux!$B$4),981*(B633/(2*PI()))^2*F633,"")</f>
        <v/>
      </c>
      <c r="M633" s="28" t="str">
        <f>IF(A633=aux!$B$5,B633/(2*PI())*J633,"")</f>
        <v/>
      </c>
      <c r="N633" s="28" t="str">
        <f>IF(A633=aux!$B$6,100*$F$5*$C$5,IF(A633=aux!$B$7,100*$C$5*($F$5-($F$5-1)*(B633-$J$6)/($J$7-$J$6)),IF(A633=aux!$B$8,100*$C$5,"")))</f>
        <v/>
      </c>
      <c r="O633" s="26" t="str">
        <f t="shared" si="47"/>
        <v/>
      </c>
      <c r="P633" s="26" t="str">
        <f t="shared" si="48"/>
        <v/>
      </c>
      <c r="Q633" s="26" t="str">
        <f t="shared" si="49"/>
        <v/>
      </c>
    </row>
    <row r="634" spans="1:17" x14ac:dyDescent="0.25">
      <c r="A634" s="1" t="str">
        <f>IF(B634="","",IF(B634&lt;$J$2,aux!$B$2,IF(B634&lt;$J$3,aux!$B$3,IF(B634&lt;$J$4,aux!$B$4,IF(B634&lt;$J$5,aux!$B$5,IF(B634&lt;$J$6,aux!$B$6,IF(B634&lt;$J$7,aux!$B$7,aux!$B$8)))))))</f>
        <v/>
      </c>
      <c r="D634" s="2" t="str">
        <f t="shared" si="45"/>
        <v/>
      </c>
      <c r="E634" s="2" t="str">
        <f t="shared" si="46"/>
        <v/>
      </c>
      <c r="F634" s="28" t="str">
        <f>IF(A634=aux!$B$2,$C$3/9.81,IF(A634=aux!$B$3,$C$3*(1+($F$3-1)*(B634-$J$2)/($J$3-$J$2))/9.81,IF(A634=aux!$B$4,$F$3*$C$3/9.81,"")))</f>
        <v/>
      </c>
      <c r="G634" s="28" t="str">
        <f>IF(A634=aux!$B$5,2*PI()/(981*B634)*J634,"")</f>
        <v/>
      </c>
      <c r="H634" s="28" t="str">
        <f>IF(OR(A634=aux!$B$6,A634=aux!$B$7,A634=aux!$B$8),(2*PI()/B634)^2/981*N634,"")</f>
        <v/>
      </c>
      <c r="I634" s="28" t="str">
        <f>IF(OR(A634=aux!$B$2,A634=aux!$B$3,A634=aux!$B$4),981*B634/(2*PI())*F634,"")</f>
        <v/>
      </c>
      <c r="J634" s="28" t="str">
        <f>IF(A634=aux!$B$5,100*$F$4*$C$4,"")</f>
        <v/>
      </c>
      <c r="K634" s="28" t="str">
        <f>IF(OR(A634=aux!$B$6,A634=aux!$B$7,A634=aux!$B$8),(2*PI()/B634)*N634,"")</f>
        <v/>
      </c>
      <c r="L634" s="28" t="str">
        <f>IF(OR(A634=aux!$B$2,A634=aux!$B$3,A634=aux!$B$4),981*(B634/(2*PI()))^2*F634,"")</f>
        <v/>
      </c>
      <c r="M634" s="28" t="str">
        <f>IF(A634=aux!$B$5,B634/(2*PI())*J634,"")</f>
        <v/>
      </c>
      <c r="N634" s="28" t="str">
        <f>IF(A634=aux!$B$6,100*$F$5*$C$5,IF(A634=aux!$B$7,100*$C$5*($F$5-($F$5-1)*(B634-$J$6)/($J$7-$J$6)),IF(A634=aux!$B$8,100*$C$5,"")))</f>
        <v/>
      </c>
      <c r="O634" s="26" t="str">
        <f t="shared" si="47"/>
        <v/>
      </c>
      <c r="P634" s="26" t="str">
        <f t="shared" si="48"/>
        <v/>
      </c>
      <c r="Q634" s="26" t="str">
        <f t="shared" si="49"/>
        <v/>
      </c>
    </row>
    <row r="635" spans="1:17" x14ac:dyDescent="0.25">
      <c r="A635" s="1" t="str">
        <f>IF(B635="","",IF(B635&lt;$J$2,aux!$B$2,IF(B635&lt;$J$3,aux!$B$3,IF(B635&lt;$J$4,aux!$B$4,IF(B635&lt;$J$5,aux!$B$5,IF(B635&lt;$J$6,aux!$B$6,IF(B635&lt;$J$7,aux!$B$7,aux!$B$8)))))))</f>
        <v/>
      </c>
      <c r="D635" s="2" t="str">
        <f t="shared" si="45"/>
        <v/>
      </c>
      <c r="E635" s="2" t="str">
        <f t="shared" si="46"/>
        <v/>
      </c>
      <c r="F635" s="28" t="str">
        <f>IF(A635=aux!$B$2,$C$3/9.81,IF(A635=aux!$B$3,$C$3*(1+($F$3-1)*(B635-$J$2)/($J$3-$J$2))/9.81,IF(A635=aux!$B$4,$F$3*$C$3/9.81,"")))</f>
        <v/>
      </c>
      <c r="G635" s="28" t="str">
        <f>IF(A635=aux!$B$5,2*PI()/(981*B635)*J635,"")</f>
        <v/>
      </c>
      <c r="H635" s="28" t="str">
        <f>IF(OR(A635=aux!$B$6,A635=aux!$B$7,A635=aux!$B$8),(2*PI()/B635)^2/981*N635,"")</f>
        <v/>
      </c>
      <c r="I635" s="28" t="str">
        <f>IF(OR(A635=aux!$B$2,A635=aux!$B$3,A635=aux!$B$4),981*B635/(2*PI())*F635,"")</f>
        <v/>
      </c>
      <c r="J635" s="28" t="str">
        <f>IF(A635=aux!$B$5,100*$F$4*$C$4,"")</f>
        <v/>
      </c>
      <c r="K635" s="28" t="str">
        <f>IF(OR(A635=aux!$B$6,A635=aux!$B$7,A635=aux!$B$8),(2*PI()/B635)*N635,"")</f>
        <v/>
      </c>
      <c r="L635" s="28" t="str">
        <f>IF(OR(A635=aux!$B$2,A635=aux!$B$3,A635=aux!$B$4),981*(B635/(2*PI()))^2*F635,"")</f>
        <v/>
      </c>
      <c r="M635" s="28" t="str">
        <f>IF(A635=aux!$B$5,B635/(2*PI())*J635,"")</f>
        <v/>
      </c>
      <c r="N635" s="28" t="str">
        <f>IF(A635=aux!$B$6,100*$F$5*$C$5,IF(A635=aux!$B$7,100*$C$5*($F$5-($F$5-1)*(B635-$J$6)/($J$7-$J$6)),IF(A635=aux!$B$8,100*$C$5,"")))</f>
        <v/>
      </c>
      <c r="O635" s="26" t="str">
        <f t="shared" si="47"/>
        <v/>
      </c>
      <c r="P635" s="26" t="str">
        <f t="shared" si="48"/>
        <v/>
      </c>
      <c r="Q635" s="26" t="str">
        <f t="shared" si="49"/>
        <v/>
      </c>
    </row>
    <row r="636" spans="1:17" x14ac:dyDescent="0.25">
      <c r="A636" s="1" t="str">
        <f>IF(B636="","",IF(B636&lt;$J$2,aux!$B$2,IF(B636&lt;$J$3,aux!$B$3,IF(B636&lt;$J$4,aux!$B$4,IF(B636&lt;$J$5,aux!$B$5,IF(B636&lt;$J$6,aux!$B$6,IF(B636&lt;$J$7,aux!$B$7,aux!$B$8)))))))</f>
        <v/>
      </c>
      <c r="D636" s="2" t="str">
        <f t="shared" si="45"/>
        <v/>
      </c>
      <c r="E636" s="2" t="str">
        <f t="shared" si="46"/>
        <v/>
      </c>
      <c r="F636" s="28" t="str">
        <f>IF(A636=aux!$B$2,$C$3/9.81,IF(A636=aux!$B$3,$C$3*(1+($F$3-1)*(B636-$J$2)/($J$3-$J$2))/9.81,IF(A636=aux!$B$4,$F$3*$C$3/9.81,"")))</f>
        <v/>
      </c>
      <c r="G636" s="28" t="str">
        <f>IF(A636=aux!$B$5,2*PI()/(981*B636)*J636,"")</f>
        <v/>
      </c>
      <c r="H636" s="28" t="str">
        <f>IF(OR(A636=aux!$B$6,A636=aux!$B$7,A636=aux!$B$8),(2*PI()/B636)^2/981*N636,"")</f>
        <v/>
      </c>
      <c r="I636" s="28" t="str">
        <f>IF(OR(A636=aux!$B$2,A636=aux!$B$3,A636=aux!$B$4),981*B636/(2*PI())*F636,"")</f>
        <v/>
      </c>
      <c r="J636" s="28" t="str">
        <f>IF(A636=aux!$B$5,100*$F$4*$C$4,"")</f>
        <v/>
      </c>
      <c r="K636" s="28" t="str">
        <f>IF(OR(A636=aux!$B$6,A636=aux!$B$7,A636=aux!$B$8),(2*PI()/B636)*N636,"")</f>
        <v/>
      </c>
      <c r="L636" s="28" t="str">
        <f>IF(OR(A636=aux!$B$2,A636=aux!$B$3,A636=aux!$B$4),981*(B636/(2*PI()))^2*F636,"")</f>
        <v/>
      </c>
      <c r="M636" s="28" t="str">
        <f>IF(A636=aux!$B$5,B636/(2*PI())*J636,"")</f>
        <v/>
      </c>
      <c r="N636" s="28" t="str">
        <f>IF(A636=aux!$B$6,100*$F$5*$C$5,IF(A636=aux!$B$7,100*$C$5*($F$5-($F$5-1)*(B636-$J$6)/($J$7-$J$6)),IF(A636=aux!$B$8,100*$C$5,"")))</f>
        <v/>
      </c>
      <c r="O636" s="26" t="str">
        <f t="shared" si="47"/>
        <v/>
      </c>
      <c r="P636" s="26" t="str">
        <f t="shared" si="48"/>
        <v/>
      </c>
      <c r="Q636" s="26" t="str">
        <f t="shared" si="49"/>
        <v/>
      </c>
    </row>
    <row r="637" spans="1:17" x14ac:dyDescent="0.25">
      <c r="A637" s="1" t="str">
        <f>IF(B637="","",IF(B637&lt;$J$2,aux!$B$2,IF(B637&lt;$J$3,aux!$B$3,IF(B637&lt;$J$4,aux!$B$4,IF(B637&lt;$J$5,aux!$B$5,IF(B637&lt;$J$6,aux!$B$6,IF(B637&lt;$J$7,aux!$B$7,aux!$B$8)))))))</f>
        <v/>
      </c>
      <c r="D637" s="2" t="str">
        <f t="shared" si="45"/>
        <v/>
      </c>
      <c r="E637" s="2" t="str">
        <f t="shared" si="46"/>
        <v/>
      </c>
      <c r="F637" s="28" t="str">
        <f>IF(A637=aux!$B$2,$C$3/9.81,IF(A637=aux!$B$3,$C$3*(1+($F$3-1)*(B637-$J$2)/($J$3-$J$2))/9.81,IF(A637=aux!$B$4,$F$3*$C$3/9.81,"")))</f>
        <v/>
      </c>
      <c r="G637" s="28" t="str">
        <f>IF(A637=aux!$B$5,2*PI()/(981*B637)*J637,"")</f>
        <v/>
      </c>
      <c r="H637" s="28" t="str">
        <f>IF(OR(A637=aux!$B$6,A637=aux!$B$7,A637=aux!$B$8),(2*PI()/B637)^2/981*N637,"")</f>
        <v/>
      </c>
      <c r="I637" s="28" t="str">
        <f>IF(OR(A637=aux!$B$2,A637=aux!$B$3,A637=aux!$B$4),981*B637/(2*PI())*F637,"")</f>
        <v/>
      </c>
      <c r="J637" s="28" t="str">
        <f>IF(A637=aux!$B$5,100*$F$4*$C$4,"")</f>
        <v/>
      </c>
      <c r="K637" s="28" t="str">
        <f>IF(OR(A637=aux!$B$6,A637=aux!$B$7,A637=aux!$B$8),(2*PI()/B637)*N637,"")</f>
        <v/>
      </c>
      <c r="L637" s="28" t="str">
        <f>IF(OR(A637=aux!$B$2,A637=aux!$B$3,A637=aux!$B$4),981*(B637/(2*PI()))^2*F637,"")</f>
        <v/>
      </c>
      <c r="M637" s="28" t="str">
        <f>IF(A637=aux!$B$5,B637/(2*PI())*J637,"")</f>
        <v/>
      </c>
      <c r="N637" s="28" t="str">
        <f>IF(A637=aux!$B$6,100*$F$5*$C$5,IF(A637=aux!$B$7,100*$C$5*($F$5-($F$5-1)*(B637-$J$6)/($J$7-$J$6)),IF(A637=aux!$B$8,100*$C$5,"")))</f>
        <v/>
      </c>
      <c r="O637" s="26" t="str">
        <f t="shared" si="47"/>
        <v/>
      </c>
      <c r="P637" s="26" t="str">
        <f t="shared" si="48"/>
        <v/>
      </c>
      <c r="Q637" s="26" t="str">
        <f t="shared" si="49"/>
        <v/>
      </c>
    </row>
    <row r="638" spans="1:17" x14ac:dyDescent="0.25">
      <c r="A638" s="1" t="str">
        <f>IF(B638="","",IF(B638&lt;$J$2,aux!$B$2,IF(B638&lt;$J$3,aux!$B$3,IF(B638&lt;$J$4,aux!$B$4,IF(B638&lt;$J$5,aux!$B$5,IF(B638&lt;$J$6,aux!$B$6,IF(B638&lt;$J$7,aux!$B$7,aux!$B$8)))))))</f>
        <v/>
      </c>
      <c r="D638" s="2" t="str">
        <f t="shared" si="45"/>
        <v/>
      </c>
      <c r="E638" s="2" t="str">
        <f t="shared" si="46"/>
        <v/>
      </c>
      <c r="F638" s="28" t="str">
        <f>IF(A638=aux!$B$2,$C$3/9.81,IF(A638=aux!$B$3,$C$3*(1+($F$3-1)*(B638-$J$2)/($J$3-$J$2))/9.81,IF(A638=aux!$B$4,$F$3*$C$3/9.81,"")))</f>
        <v/>
      </c>
      <c r="G638" s="28" t="str">
        <f>IF(A638=aux!$B$5,2*PI()/(981*B638)*J638,"")</f>
        <v/>
      </c>
      <c r="H638" s="28" t="str">
        <f>IF(OR(A638=aux!$B$6,A638=aux!$B$7,A638=aux!$B$8),(2*PI()/B638)^2/981*N638,"")</f>
        <v/>
      </c>
      <c r="I638" s="28" t="str">
        <f>IF(OR(A638=aux!$B$2,A638=aux!$B$3,A638=aux!$B$4),981*B638/(2*PI())*F638,"")</f>
        <v/>
      </c>
      <c r="J638" s="28" t="str">
        <f>IF(A638=aux!$B$5,100*$F$4*$C$4,"")</f>
        <v/>
      </c>
      <c r="K638" s="28" t="str">
        <f>IF(OR(A638=aux!$B$6,A638=aux!$B$7,A638=aux!$B$8),(2*PI()/B638)*N638,"")</f>
        <v/>
      </c>
      <c r="L638" s="28" t="str">
        <f>IF(OR(A638=aux!$B$2,A638=aux!$B$3,A638=aux!$B$4),981*(B638/(2*PI()))^2*F638,"")</f>
        <v/>
      </c>
      <c r="M638" s="28" t="str">
        <f>IF(A638=aux!$B$5,B638/(2*PI())*J638,"")</f>
        <v/>
      </c>
      <c r="N638" s="28" t="str">
        <f>IF(A638=aux!$B$6,100*$F$5*$C$5,IF(A638=aux!$B$7,100*$C$5*($F$5-($F$5-1)*(B638-$J$6)/($J$7-$J$6)),IF(A638=aux!$B$8,100*$C$5,"")))</f>
        <v/>
      </c>
      <c r="O638" s="26" t="str">
        <f t="shared" si="47"/>
        <v/>
      </c>
      <c r="P638" s="26" t="str">
        <f t="shared" si="48"/>
        <v/>
      </c>
      <c r="Q638" s="26" t="str">
        <f t="shared" si="49"/>
        <v/>
      </c>
    </row>
    <row r="639" spans="1:17" x14ac:dyDescent="0.25">
      <c r="A639" s="1" t="str">
        <f>IF(B639="","",IF(B639&lt;$J$2,aux!$B$2,IF(B639&lt;$J$3,aux!$B$3,IF(B639&lt;$J$4,aux!$B$4,IF(B639&lt;$J$5,aux!$B$5,IF(B639&lt;$J$6,aux!$B$6,IF(B639&lt;$J$7,aux!$B$7,aux!$B$8)))))))</f>
        <v/>
      </c>
      <c r="D639" s="2" t="str">
        <f t="shared" si="45"/>
        <v/>
      </c>
      <c r="E639" s="2" t="str">
        <f t="shared" si="46"/>
        <v/>
      </c>
      <c r="F639" s="28" t="str">
        <f>IF(A639=aux!$B$2,$C$3/9.81,IF(A639=aux!$B$3,$C$3*(1+($F$3-1)*(B639-$J$2)/($J$3-$J$2))/9.81,IF(A639=aux!$B$4,$F$3*$C$3/9.81,"")))</f>
        <v/>
      </c>
      <c r="G639" s="28" t="str">
        <f>IF(A639=aux!$B$5,2*PI()/(981*B639)*J639,"")</f>
        <v/>
      </c>
      <c r="H639" s="28" t="str">
        <f>IF(OR(A639=aux!$B$6,A639=aux!$B$7,A639=aux!$B$8),(2*PI()/B639)^2/981*N639,"")</f>
        <v/>
      </c>
      <c r="I639" s="28" t="str">
        <f>IF(OR(A639=aux!$B$2,A639=aux!$B$3,A639=aux!$B$4),981*B639/(2*PI())*F639,"")</f>
        <v/>
      </c>
      <c r="J639" s="28" t="str">
        <f>IF(A639=aux!$B$5,100*$F$4*$C$4,"")</f>
        <v/>
      </c>
      <c r="K639" s="28" t="str">
        <f>IF(OR(A639=aux!$B$6,A639=aux!$B$7,A639=aux!$B$8),(2*PI()/B639)*N639,"")</f>
        <v/>
      </c>
      <c r="L639" s="28" t="str">
        <f>IF(OR(A639=aux!$B$2,A639=aux!$B$3,A639=aux!$B$4),981*(B639/(2*PI()))^2*F639,"")</f>
        <v/>
      </c>
      <c r="M639" s="28" t="str">
        <f>IF(A639=aux!$B$5,B639/(2*PI())*J639,"")</f>
        <v/>
      </c>
      <c r="N639" s="28" t="str">
        <f>IF(A639=aux!$B$6,100*$F$5*$C$5,IF(A639=aux!$B$7,100*$C$5*($F$5-($F$5-1)*(B639-$J$6)/($J$7-$J$6)),IF(A639=aux!$B$8,100*$C$5,"")))</f>
        <v/>
      </c>
      <c r="O639" s="26" t="str">
        <f t="shared" si="47"/>
        <v/>
      </c>
      <c r="P639" s="26" t="str">
        <f t="shared" si="48"/>
        <v/>
      </c>
      <c r="Q639" s="26" t="str">
        <f t="shared" si="49"/>
        <v/>
      </c>
    </row>
    <row r="640" spans="1:17" x14ac:dyDescent="0.25">
      <c r="A640" s="1" t="str">
        <f>IF(B640="","",IF(B640&lt;$J$2,aux!$B$2,IF(B640&lt;$J$3,aux!$B$3,IF(B640&lt;$J$4,aux!$B$4,IF(B640&lt;$J$5,aux!$B$5,IF(B640&lt;$J$6,aux!$B$6,IF(B640&lt;$J$7,aux!$B$7,aux!$B$8)))))))</f>
        <v/>
      </c>
      <c r="D640" s="2" t="str">
        <f t="shared" si="45"/>
        <v/>
      </c>
      <c r="E640" s="2" t="str">
        <f t="shared" si="46"/>
        <v/>
      </c>
      <c r="F640" s="28" t="str">
        <f>IF(A640=aux!$B$2,$C$3/9.81,IF(A640=aux!$B$3,$C$3*(1+($F$3-1)*(B640-$J$2)/($J$3-$J$2))/9.81,IF(A640=aux!$B$4,$F$3*$C$3/9.81,"")))</f>
        <v/>
      </c>
      <c r="G640" s="28" t="str">
        <f>IF(A640=aux!$B$5,2*PI()/(981*B640)*J640,"")</f>
        <v/>
      </c>
      <c r="H640" s="28" t="str">
        <f>IF(OR(A640=aux!$B$6,A640=aux!$B$7,A640=aux!$B$8),(2*PI()/B640)^2/981*N640,"")</f>
        <v/>
      </c>
      <c r="I640" s="28" t="str">
        <f>IF(OR(A640=aux!$B$2,A640=aux!$B$3,A640=aux!$B$4),981*B640/(2*PI())*F640,"")</f>
        <v/>
      </c>
      <c r="J640" s="28" t="str">
        <f>IF(A640=aux!$B$5,100*$F$4*$C$4,"")</f>
        <v/>
      </c>
      <c r="K640" s="28" t="str">
        <f>IF(OR(A640=aux!$B$6,A640=aux!$B$7,A640=aux!$B$8),(2*PI()/B640)*N640,"")</f>
        <v/>
      </c>
      <c r="L640" s="28" t="str">
        <f>IF(OR(A640=aux!$B$2,A640=aux!$B$3,A640=aux!$B$4),981*(B640/(2*PI()))^2*F640,"")</f>
        <v/>
      </c>
      <c r="M640" s="28" t="str">
        <f>IF(A640=aux!$B$5,B640/(2*PI())*J640,"")</f>
        <v/>
      </c>
      <c r="N640" s="28" t="str">
        <f>IF(A640=aux!$B$6,100*$F$5*$C$5,IF(A640=aux!$B$7,100*$C$5*($F$5-($F$5-1)*(B640-$J$6)/($J$7-$J$6)),IF(A640=aux!$B$8,100*$C$5,"")))</f>
        <v/>
      </c>
      <c r="O640" s="26" t="str">
        <f t="shared" si="47"/>
        <v/>
      </c>
      <c r="P640" s="26" t="str">
        <f t="shared" si="48"/>
        <v/>
      </c>
      <c r="Q640" s="26" t="str">
        <f t="shared" si="49"/>
        <v/>
      </c>
    </row>
    <row r="641" spans="1:17" x14ac:dyDescent="0.25">
      <c r="A641" s="1" t="str">
        <f>IF(B641="","",IF(B641&lt;$J$2,aux!$B$2,IF(B641&lt;$J$3,aux!$B$3,IF(B641&lt;$J$4,aux!$B$4,IF(B641&lt;$J$5,aux!$B$5,IF(B641&lt;$J$6,aux!$B$6,IF(B641&lt;$J$7,aux!$B$7,aux!$B$8)))))))</f>
        <v/>
      </c>
      <c r="D641" s="2" t="str">
        <f t="shared" si="45"/>
        <v/>
      </c>
      <c r="E641" s="2" t="str">
        <f t="shared" si="46"/>
        <v/>
      </c>
      <c r="F641" s="28" t="str">
        <f>IF(A641=aux!$B$2,$C$3/9.81,IF(A641=aux!$B$3,$C$3*(1+($F$3-1)*(B641-$J$2)/($J$3-$J$2))/9.81,IF(A641=aux!$B$4,$F$3*$C$3/9.81,"")))</f>
        <v/>
      </c>
      <c r="G641" s="28" t="str">
        <f>IF(A641=aux!$B$5,2*PI()/(981*B641)*J641,"")</f>
        <v/>
      </c>
      <c r="H641" s="28" t="str">
        <f>IF(OR(A641=aux!$B$6,A641=aux!$B$7,A641=aux!$B$8),(2*PI()/B641)^2/981*N641,"")</f>
        <v/>
      </c>
      <c r="I641" s="28" t="str">
        <f>IF(OR(A641=aux!$B$2,A641=aux!$B$3,A641=aux!$B$4),981*B641/(2*PI())*F641,"")</f>
        <v/>
      </c>
      <c r="J641" s="28" t="str">
        <f>IF(A641=aux!$B$5,100*$F$4*$C$4,"")</f>
        <v/>
      </c>
      <c r="K641" s="28" t="str">
        <f>IF(OR(A641=aux!$B$6,A641=aux!$B$7,A641=aux!$B$8),(2*PI()/B641)*N641,"")</f>
        <v/>
      </c>
      <c r="L641" s="28" t="str">
        <f>IF(OR(A641=aux!$B$2,A641=aux!$B$3,A641=aux!$B$4),981*(B641/(2*PI()))^2*F641,"")</f>
        <v/>
      </c>
      <c r="M641" s="28" t="str">
        <f>IF(A641=aux!$B$5,B641/(2*PI())*J641,"")</f>
        <v/>
      </c>
      <c r="N641" s="28" t="str">
        <f>IF(A641=aux!$B$6,100*$F$5*$C$5,IF(A641=aux!$B$7,100*$C$5*($F$5-($F$5-1)*(B641-$J$6)/($J$7-$J$6)),IF(A641=aux!$B$8,100*$C$5,"")))</f>
        <v/>
      </c>
      <c r="O641" s="26" t="str">
        <f t="shared" si="47"/>
        <v/>
      </c>
      <c r="P641" s="26" t="str">
        <f t="shared" si="48"/>
        <v/>
      </c>
      <c r="Q641" s="26" t="str">
        <f t="shared" si="49"/>
        <v/>
      </c>
    </row>
    <row r="642" spans="1:17" x14ac:dyDescent="0.25">
      <c r="A642" s="1" t="str">
        <f>IF(B642="","",IF(B642&lt;$J$2,aux!$B$2,IF(B642&lt;$J$3,aux!$B$3,IF(B642&lt;$J$4,aux!$B$4,IF(B642&lt;$J$5,aux!$B$5,IF(B642&lt;$J$6,aux!$B$6,IF(B642&lt;$J$7,aux!$B$7,aux!$B$8)))))))</f>
        <v/>
      </c>
      <c r="D642" s="2" t="str">
        <f t="shared" si="45"/>
        <v/>
      </c>
      <c r="E642" s="2" t="str">
        <f t="shared" si="46"/>
        <v/>
      </c>
      <c r="F642" s="28" t="str">
        <f>IF(A642=aux!$B$2,$C$3/9.81,IF(A642=aux!$B$3,$C$3*(1+($F$3-1)*(B642-$J$2)/($J$3-$J$2))/9.81,IF(A642=aux!$B$4,$F$3*$C$3/9.81,"")))</f>
        <v/>
      </c>
      <c r="G642" s="28" t="str">
        <f>IF(A642=aux!$B$5,2*PI()/(981*B642)*J642,"")</f>
        <v/>
      </c>
      <c r="H642" s="28" t="str">
        <f>IF(OR(A642=aux!$B$6,A642=aux!$B$7,A642=aux!$B$8),(2*PI()/B642)^2/981*N642,"")</f>
        <v/>
      </c>
      <c r="I642" s="28" t="str">
        <f>IF(OR(A642=aux!$B$2,A642=aux!$B$3,A642=aux!$B$4),981*B642/(2*PI())*F642,"")</f>
        <v/>
      </c>
      <c r="J642" s="28" t="str">
        <f>IF(A642=aux!$B$5,100*$F$4*$C$4,"")</f>
        <v/>
      </c>
      <c r="K642" s="28" t="str">
        <f>IF(OR(A642=aux!$B$6,A642=aux!$B$7,A642=aux!$B$8),(2*PI()/B642)*N642,"")</f>
        <v/>
      </c>
      <c r="L642" s="28" t="str">
        <f>IF(OR(A642=aux!$B$2,A642=aux!$B$3,A642=aux!$B$4),981*(B642/(2*PI()))^2*F642,"")</f>
        <v/>
      </c>
      <c r="M642" s="28" t="str">
        <f>IF(A642=aux!$B$5,B642/(2*PI())*J642,"")</f>
        <v/>
      </c>
      <c r="N642" s="28" t="str">
        <f>IF(A642=aux!$B$6,100*$F$5*$C$5,IF(A642=aux!$B$7,100*$C$5*($F$5-($F$5-1)*(B642-$J$6)/($J$7-$J$6)),IF(A642=aux!$B$8,100*$C$5,"")))</f>
        <v/>
      </c>
      <c r="O642" s="26" t="str">
        <f t="shared" si="47"/>
        <v/>
      </c>
      <c r="P642" s="26" t="str">
        <f t="shared" si="48"/>
        <v/>
      </c>
      <c r="Q642" s="26" t="str">
        <f t="shared" si="49"/>
        <v/>
      </c>
    </row>
    <row r="643" spans="1:17" x14ac:dyDescent="0.25">
      <c r="A643" s="1" t="str">
        <f>IF(B643="","",IF(B643&lt;$J$2,aux!$B$2,IF(B643&lt;$J$3,aux!$B$3,IF(B643&lt;$J$4,aux!$B$4,IF(B643&lt;$J$5,aux!$B$5,IF(B643&lt;$J$6,aux!$B$6,IF(B643&lt;$J$7,aux!$B$7,aux!$B$8)))))))</f>
        <v/>
      </c>
      <c r="D643" s="2" t="str">
        <f t="shared" si="45"/>
        <v/>
      </c>
      <c r="E643" s="2" t="str">
        <f t="shared" si="46"/>
        <v/>
      </c>
      <c r="F643" s="28" t="str">
        <f>IF(A643=aux!$B$2,$C$3/9.81,IF(A643=aux!$B$3,$C$3*(1+($F$3-1)*(B643-$J$2)/($J$3-$J$2))/9.81,IF(A643=aux!$B$4,$F$3*$C$3/9.81,"")))</f>
        <v/>
      </c>
      <c r="G643" s="28" t="str">
        <f>IF(A643=aux!$B$5,2*PI()/(981*B643)*J643,"")</f>
        <v/>
      </c>
      <c r="H643" s="28" t="str">
        <f>IF(OR(A643=aux!$B$6,A643=aux!$B$7,A643=aux!$B$8),(2*PI()/B643)^2/981*N643,"")</f>
        <v/>
      </c>
      <c r="I643" s="28" t="str">
        <f>IF(OR(A643=aux!$B$2,A643=aux!$B$3,A643=aux!$B$4),981*B643/(2*PI())*F643,"")</f>
        <v/>
      </c>
      <c r="J643" s="28" t="str">
        <f>IF(A643=aux!$B$5,100*$F$4*$C$4,"")</f>
        <v/>
      </c>
      <c r="K643" s="28" t="str">
        <f>IF(OR(A643=aux!$B$6,A643=aux!$B$7,A643=aux!$B$8),(2*PI()/B643)*N643,"")</f>
        <v/>
      </c>
      <c r="L643" s="28" t="str">
        <f>IF(OR(A643=aux!$B$2,A643=aux!$B$3,A643=aux!$B$4),981*(B643/(2*PI()))^2*F643,"")</f>
        <v/>
      </c>
      <c r="M643" s="28" t="str">
        <f>IF(A643=aux!$B$5,B643/(2*PI())*J643,"")</f>
        <v/>
      </c>
      <c r="N643" s="28" t="str">
        <f>IF(A643=aux!$B$6,100*$F$5*$C$5,IF(A643=aux!$B$7,100*$C$5*($F$5-($F$5-1)*(B643-$J$6)/($J$7-$J$6)),IF(A643=aux!$B$8,100*$C$5,"")))</f>
        <v/>
      </c>
      <c r="O643" s="26" t="str">
        <f t="shared" si="47"/>
        <v/>
      </c>
      <c r="P643" s="26" t="str">
        <f t="shared" si="48"/>
        <v/>
      </c>
      <c r="Q643" s="26" t="str">
        <f t="shared" si="49"/>
        <v/>
      </c>
    </row>
    <row r="644" spans="1:17" x14ac:dyDescent="0.25">
      <c r="A644" s="1" t="str">
        <f>IF(B644="","",IF(B644&lt;$J$2,aux!$B$2,IF(B644&lt;$J$3,aux!$B$3,IF(B644&lt;$J$4,aux!$B$4,IF(B644&lt;$J$5,aux!$B$5,IF(B644&lt;$J$6,aux!$B$6,IF(B644&lt;$J$7,aux!$B$7,aux!$B$8)))))))</f>
        <v/>
      </c>
      <c r="D644" s="2" t="str">
        <f t="shared" si="45"/>
        <v/>
      </c>
      <c r="E644" s="2" t="str">
        <f t="shared" si="46"/>
        <v/>
      </c>
      <c r="F644" s="28" t="str">
        <f>IF(A644=aux!$B$2,$C$3/9.81,IF(A644=aux!$B$3,$C$3*(1+($F$3-1)*(B644-$J$2)/($J$3-$J$2))/9.81,IF(A644=aux!$B$4,$F$3*$C$3/9.81,"")))</f>
        <v/>
      </c>
      <c r="G644" s="28" t="str">
        <f>IF(A644=aux!$B$5,2*PI()/(981*B644)*J644,"")</f>
        <v/>
      </c>
      <c r="H644" s="28" t="str">
        <f>IF(OR(A644=aux!$B$6,A644=aux!$B$7,A644=aux!$B$8),(2*PI()/B644)^2/981*N644,"")</f>
        <v/>
      </c>
      <c r="I644" s="28" t="str">
        <f>IF(OR(A644=aux!$B$2,A644=aux!$B$3,A644=aux!$B$4),981*B644/(2*PI())*F644,"")</f>
        <v/>
      </c>
      <c r="J644" s="28" t="str">
        <f>IF(A644=aux!$B$5,100*$F$4*$C$4,"")</f>
        <v/>
      </c>
      <c r="K644" s="28" t="str">
        <f>IF(OR(A644=aux!$B$6,A644=aux!$B$7,A644=aux!$B$8),(2*PI()/B644)*N644,"")</f>
        <v/>
      </c>
      <c r="L644" s="28" t="str">
        <f>IF(OR(A644=aux!$B$2,A644=aux!$B$3,A644=aux!$B$4),981*(B644/(2*PI()))^2*F644,"")</f>
        <v/>
      </c>
      <c r="M644" s="28" t="str">
        <f>IF(A644=aux!$B$5,B644/(2*PI())*J644,"")</f>
        <v/>
      </c>
      <c r="N644" s="28" t="str">
        <f>IF(A644=aux!$B$6,100*$F$5*$C$5,IF(A644=aux!$B$7,100*$C$5*($F$5-($F$5-1)*(B644-$J$6)/($J$7-$J$6)),IF(A644=aux!$B$8,100*$C$5,"")))</f>
        <v/>
      </c>
      <c r="O644" s="26" t="str">
        <f t="shared" si="47"/>
        <v/>
      </c>
      <c r="P644" s="26" t="str">
        <f t="shared" si="48"/>
        <v/>
      </c>
      <c r="Q644" s="26" t="str">
        <f t="shared" si="49"/>
        <v/>
      </c>
    </row>
    <row r="645" spans="1:17" x14ac:dyDescent="0.25">
      <c r="A645" s="1" t="str">
        <f>IF(B645="","",IF(B645&lt;$J$2,aux!$B$2,IF(B645&lt;$J$3,aux!$B$3,IF(B645&lt;$J$4,aux!$B$4,IF(B645&lt;$J$5,aux!$B$5,IF(B645&lt;$J$6,aux!$B$6,IF(B645&lt;$J$7,aux!$B$7,aux!$B$8)))))))</f>
        <v/>
      </c>
      <c r="D645" s="2" t="str">
        <f t="shared" si="45"/>
        <v/>
      </c>
      <c r="E645" s="2" t="str">
        <f t="shared" si="46"/>
        <v/>
      </c>
      <c r="F645" s="28" t="str">
        <f>IF(A645=aux!$B$2,$C$3/9.81,IF(A645=aux!$B$3,$C$3*(1+($F$3-1)*(B645-$J$2)/($J$3-$J$2))/9.81,IF(A645=aux!$B$4,$F$3*$C$3/9.81,"")))</f>
        <v/>
      </c>
      <c r="G645" s="28" t="str">
        <f>IF(A645=aux!$B$5,2*PI()/(981*B645)*J645,"")</f>
        <v/>
      </c>
      <c r="H645" s="28" t="str">
        <f>IF(OR(A645=aux!$B$6,A645=aux!$B$7,A645=aux!$B$8),(2*PI()/B645)^2/981*N645,"")</f>
        <v/>
      </c>
      <c r="I645" s="28" t="str">
        <f>IF(OR(A645=aux!$B$2,A645=aux!$B$3,A645=aux!$B$4),981*B645/(2*PI())*F645,"")</f>
        <v/>
      </c>
      <c r="J645" s="28" t="str">
        <f>IF(A645=aux!$B$5,100*$F$4*$C$4,"")</f>
        <v/>
      </c>
      <c r="K645" s="28" t="str">
        <f>IF(OR(A645=aux!$B$6,A645=aux!$B$7,A645=aux!$B$8),(2*PI()/B645)*N645,"")</f>
        <v/>
      </c>
      <c r="L645" s="28" t="str">
        <f>IF(OR(A645=aux!$B$2,A645=aux!$B$3,A645=aux!$B$4),981*(B645/(2*PI()))^2*F645,"")</f>
        <v/>
      </c>
      <c r="M645" s="28" t="str">
        <f>IF(A645=aux!$B$5,B645/(2*PI())*J645,"")</f>
        <v/>
      </c>
      <c r="N645" s="28" t="str">
        <f>IF(A645=aux!$B$6,100*$F$5*$C$5,IF(A645=aux!$B$7,100*$C$5*($F$5-($F$5-1)*(B645-$J$6)/($J$7-$J$6)),IF(A645=aux!$B$8,100*$C$5,"")))</f>
        <v/>
      </c>
      <c r="O645" s="26" t="str">
        <f t="shared" si="47"/>
        <v/>
      </c>
      <c r="P645" s="26" t="str">
        <f t="shared" si="48"/>
        <v/>
      </c>
      <c r="Q645" s="26" t="str">
        <f t="shared" si="49"/>
        <v/>
      </c>
    </row>
    <row r="646" spans="1:17" x14ac:dyDescent="0.25">
      <c r="A646" s="1" t="str">
        <f>IF(B646="","",IF(B646&lt;$J$2,aux!$B$2,IF(B646&lt;$J$3,aux!$B$3,IF(B646&lt;$J$4,aux!$B$4,IF(B646&lt;$J$5,aux!$B$5,IF(B646&lt;$J$6,aux!$B$6,IF(B646&lt;$J$7,aux!$B$7,aux!$B$8)))))))</f>
        <v/>
      </c>
      <c r="D646" s="2" t="str">
        <f t="shared" si="45"/>
        <v/>
      </c>
      <c r="E646" s="2" t="str">
        <f t="shared" si="46"/>
        <v/>
      </c>
      <c r="F646" s="28" t="str">
        <f>IF(A646=aux!$B$2,$C$3/9.81,IF(A646=aux!$B$3,$C$3*(1+($F$3-1)*(B646-$J$2)/($J$3-$J$2))/9.81,IF(A646=aux!$B$4,$F$3*$C$3/9.81,"")))</f>
        <v/>
      </c>
      <c r="G646" s="28" t="str">
        <f>IF(A646=aux!$B$5,2*PI()/(981*B646)*J646,"")</f>
        <v/>
      </c>
      <c r="H646" s="28" t="str">
        <f>IF(OR(A646=aux!$B$6,A646=aux!$B$7,A646=aux!$B$8),(2*PI()/B646)^2/981*N646,"")</f>
        <v/>
      </c>
      <c r="I646" s="28" t="str">
        <f>IF(OR(A646=aux!$B$2,A646=aux!$B$3,A646=aux!$B$4),981*B646/(2*PI())*F646,"")</f>
        <v/>
      </c>
      <c r="J646" s="28" t="str">
        <f>IF(A646=aux!$B$5,100*$F$4*$C$4,"")</f>
        <v/>
      </c>
      <c r="K646" s="28" t="str">
        <f>IF(OR(A646=aux!$B$6,A646=aux!$B$7,A646=aux!$B$8),(2*PI()/B646)*N646,"")</f>
        <v/>
      </c>
      <c r="L646" s="28" t="str">
        <f>IF(OR(A646=aux!$B$2,A646=aux!$B$3,A646=aux!$B$4),981*(B646/(2*PI()))^2*F646,"")</f>
        <v/>
      </c>
      <c r="M646" s="28" t="str">
        <f>IF(A646=aux!$B$5,B646/(2*PI())*J646,"")</f>
        <v/>
      </c>
      <c r="N646" s="28" t="str">
        <f>IF(A646=aux!$B$6,100*$F$5*$C$5,IF(A646=aux!$B$7,100*$C$5*($F$5-($F$5-1)*(B646-$J$6)/($J$7-$J$6)),IF(A646=aux!$B$8,100*$C$5,"")))</f>
        <v/>
      </c>
      <c r="O646" s="26" t="str">
        <f t="shared" si="47"/>
        <v/>
      </c>
      <c r="P646" s="26" t="str">
        <f t="shared" si="48"/>
        <v/>
      </c>
      <c r="Q646" s="26" t="str">
        <f t="shared" si="49"/>
        <v/>
      </c>
    </row>
    <row r="647" spans="1:17" x14ac:dyDescent="0.25">
      <c r="A647" s="1" t="str">
        <f>IF(B647="","",IF(B647&lt;$J$2,aux!$B$2,IF(B647&lt;$J$3,aux!$B$3,IF(B647&lt;$J$4,aux!$B$4,IF(B647&lt;$J$5,aux!$B$5,IF(B647&lt;$J$6,aux!$B$6,IF(B647&lt;$J$7,aux!$B$7,aux!$B$8)))))))</f>
        <v/>
      </c>
      <c r="D647" s="2" t="str">
        <f t="shared" si="45"/>
        <v/>
      </c>
      <c r="E647" s="2" t="str">
        <f t="shared" si="46"/>
        <v/>
      </c>
      <c r="F647" s="28" t="str">
        <f>IF(A647=aux!$B$2,$C$3/9.81,IF(A647=aux!$B$3,$C$3*(1+($F$3-1)*(B647-$J$2)/($J$3-$J$2))/9.81,IF(A647=aux!$B$4,$F$3*$C$3/9.81,"")))</f>
        <v/>
      </c>
      <c r="G647" s="28" t="str">
        <f>IF(A647=aux!$B$5,2*PI()/(981*B647)*J647,"")</f>
        <v/>
      </c>
      <c r="H647" s="28" t="str">
        <f>IF(OR(A647=aux!$B$6,A647=aux!$B$7,A647=aux!$B$8),(2*PI()/B647)^2/981*N647,"")</f>
        <v/>
      </c>
      <c r="I647" s="28" t="str">
        <f>IF(OR(A647=aux!$B$2,A647=aux!$B$3,A647=aux!$B$4),981*B647/(2*PI())*F647,"")</f>
        <v/>
      </c>
      <c r="J647" s="28" t="str">
        <f>IF(A647=aux!$B$5,100*$F$4*$C$4,"")</f>
        <v/>
      </c>
      <c r="K647" s="28" t="str">
        <f>IF(OR(A647=aux!$B$6,A647=aux!$B$7,A647=aux!$B$8),(2*PI()/B647)*N647,"")</f>
        <v/>
      </c>
      <c r="L647" s="28" t="str">
        <f>IF(OR(A647=aux!$B$2,A647=aux!$B$3,A647=aux!$B$4),981*(B647/(2*PI()))^2*F647,"")</f>
        <v/>
      </c>
      <c r="M647" s="28" t="str">
        <f>IF(A647=aux!$B$5,B647/(2*PI())*J647,"")</f>
        <v/>
      </c>
      <c r="N647" s="28" t="str">
        <f>IF(A647=aux!$B$6,100*$F$5*$C$5,IF(A647=aux!$B$7,100*$C$5*($F$5-($F$5-1)*(B647-$J$6)/($J$7-$J$6)),IF(A647=aux!$B$8,100*$C$5,"")))</f>
        <v/>
      </c>
      <c r="O647" s="26" t="str">
        <f t="shared" si="47"/>
        <v/>
      </c>
      <c r="P647" s="26" t="str">
        <f t="shared" si="48"/>
        <v/>
      </c>
      <c r="Q647" s="26" t="str">
        <f t="shared" si="49"/>
        <v/>
      </c>
    </row>
    <row r="648" spans="1:17" x14ac:dyDescent="0.25">
      <c r="A648" s="1" t="str">
        <f>IF(B648="","",IF(B648&lt;$J$2,aux!$B$2,IF(B648&lt;$J$3,aux!$B$3,IF(B648&lt;$J$4,aux!$B$4,IF(B648&lt;$J$5,aux!$B$5,IF(B648&lt;$J$6,aux!$B$6,IF(B648&lt;$J$7,aux!$B$7,aux!$B$8)))))))</f>
        <v/>
      </c>
      <c r="D648" s="2" t="str">
        <f t="shared" si="45"/>
        <v/>
      </c>
      <c r="E648" s="2" t="str">
        <f t="shared" si="46"/>
        <v/>
      </c>
      <c r="F648" s="28" t="str">
        <f>IF(A648=aux!$B$2,$C$3/9.81,IF(A648=aux!$B$3,$C$3*(1+($F$3-1)*(B648-$J$2)/($J$3-$J$2))/9.81,IF(A648=aux!$B$4,$F$3*$C$3/9.81,"")))</f>
        <v/>
      </c>
      <c r="G648" s="28" t="str">
        <f>IF(A648=aux!$B$5,2*PI()/(981*B648)*J648,"")</f>
        <v/>
      </c>
      <c r="H648" s="28" t="str">
        <f>IF(OR(A648=aux!$B$6,A648=aux!$B$7,A648=aux!$B$8),(2*PI()/B648)^2/981*N648,"")</f>
        <v/>
      </c>
      <c r="I648" s="28" t="str">
        <f>IF(OR(A648=aux!$B$2,A648=aux!$B$3,A648=aux!$B$4),981*B648/(2*PI())*F648,"")</f>
        <v/>
      </c>
      <c r="J648" s="28" t="str">
        <f>IF(A648=aux!$B$5,100*$F$4*$C$4,"")</f>
        <v/>
      </c>
      <c r="K648" s="28" t="str">
        <f>IF(OR(A648=aux!$B$6,A648=aux!$B$7,A648=aux!$B$8),(2*PI()/B648)*N648,"")</f>
        <v/>
      </c>
      <c r="L648" s="28" t="str">
        <f>IF(OR(A648=aux!$B$2,A648=aux!$B$3,A648=aux!$B$4),981*(B648/(2*PI()))^2*F648,"")</f>
        <v/>
      </c>
      <c r="M648" s="28" t="str">
        <f>IF(A648=aux!$B$5,B648/(2*PI())*J648,"")</f>
        <v/>
      </c>
      <c r="N648" s="28" t="str">
        <f>IF(A648=aux!$B$6,100*$F$5*$C$5,IF(A648=aux!$B$7,100*$C$5*($F$5-($F$5-1)*(B648-$J$6)/($J$7-$J$6)),IF(A648=aux!$B$8,100*$C$5,"")))</f>
        <v/>
      </c>
      <c r="O648" s="26" t="str">
        <f t="shared" si="47"/>
        <v/>
      </c>
      <c r="P648" s="26" t="str">
        <f t="shared" si="48"/>
        <v/>
      </c>
      <c r="Q648" s="26" t="str">
        <f t="shared" si="49"/>
        <v/>
      </c>
    </row>
    <row r="649" spans="1:17" x14ac:dyDescent="0.25">
      <c r="A649" s="1" t="str">
        <f>IF(B649="","",IF(B649&lt;$J$2,aux!$B$2,IF(B649&lt;$J$3,aux!$B$3,IF(B649&lt;$J$4,aux!$B$4,IF(B649&lt;$J$5,aux!$B$5,IF(B649&lt;$J$6,aux!$B$6,IF(B649&lt;$J$7,aux!$B$7,aux!$B$8)))))))</f>
        <v/>
      </c>
      <c r="D649" s="2" t="str">
        <f t="shared" si="45"/>
        <v/>
      </c>
      <c r="E649" s="2" t="str">
        <f t="shared" si="46"/>
        <v/>
      </c>
      <c r="F649" s="28" t="str">
        <f>IF(A649=aux!$B$2,$C$3/9.81,IF(A649=aux!$B$3,$C$3*(1+($F$3-1)*(B649-$J$2)/($J$3-$J$2))/9.81,IF(A649=aux!$B$4,$F$3*$C$3/9.81,"")))</f>
        <v/>
      </c>
      <c r="G649" s="28" t="str">
        <f>IF(A649=aux!$B$5,2*PI()/(981*B649)*J649,"")</f>
        <v/>
      </c>
      <c r="H649" s="28" t="str">
        <f>IF(OR(A649=aux!$B$6,A649=aux!$B$7,A649=aux!$B$8),(2*PI()/B649)^2/981*N649,"")</f>
        <v/>
      </c>
      <c r="I649" s="28" t="str">
        <f>IF(OR(A649=aux!$B$2,A649=aux!$B$3,A649=aux!$B$4),981*B649/(2*PI())*F649,"")</f>
        <v/>
      </c>
      <c r="J649" s="28" t="str">
        <f>IF(A649=aux!$B$5,100*$F$4*$C$4,"")</f>
        <v/>
      </c>
      <c r="K649" s="28" t="str">
        <f>IF(OR(A649=aux!$B$6,A649=aux!$B$7,A649=aux!$B$8),(2*PI()/B649)*N649,"")</f>
        <v/>
      </c>
      <c r="L649" s="28" t="str">
        <f>IF(OR(A649=aux!$B$2,A649=aux!$B$3,A649=aux!$B$4),981*(B649/(2*PI()))^2*F649,"")</f>
        <v/>
      </c>
      <c r="M649" s="28" t="str">
        <f>IF(A649=aux!$B$5,B649/(2*PI())*J649,"")</f>
        <v/>
      </c>
      <c r="N649" s="28" t="str">
        <f>IF(A649=aux!$B$6,100*$F$5*$C$5,IF(A649=aux!$B$7,100*$C$5*($F$5-($F$5-1)*(B649-$J$6)/($J$7-$J$6)),IF(A649=aux!$B$8,100*$C$5,"")))</f>
        <v/>
      </c>
      <c r="O649" s="26" t="str">
        <f t="shared" si="47"/>
        <v/>
      </c>
      <c r="P649" s="26" t="str">
        <f t="shared" si="48"/>
        <v/>
      </c>
      <c r="Q649" s="26" t="str">
        <f t="shared" si="49"/>
        <v/>
      </c>
    </row>
    <row r="650" spans="1:17" x14ac:dyDescent="0.25">
      <c r="A650" s="1" t="str">
        <f>IF(B650="","",IF(B650&lt;$J$2,aux!$B$2,IF(B650&lt;$J$3,aux!$B$3,IF(B650&lt;$J$4,aux!$B$4,IF(B650&lt;$J$5,aux!$B$5,IF(B650&lt;$J$6,aux!$B$6,IF(B650&lt;$J$7,aux!$B$7,aux!$B$8)))))))</f>
        <v/>
      </c>
      <c r="D650" s="2" t="str">
        <f t="shared" si="45"/>
        <v/>
      </c>
      <c r="E650" s="2" t="str">
        <f t="shared" si="46"/>
        <v/>
      </c>
      <c r="F650" s="28" t="str">
        <f>IF(A650=aux!$B$2,$C$3/9.81,IF(A650=aux!$B$3,$C$3*(1+($F$3-1)*(B650-$J$2)/($J$3-$J$2))/9.81,IF(A650=aux!$B$4,$F$3*$C$3/9.81,"")))</f>
        <v/>
      </c>
      <c r="G650" s="28" t="str">
        <f>IF(A650=aux!$B$5,2*PI()/(981*B650)*J650,"")</f>
        <v/>
      </c>
      <c r="H650" s="28" t="str">
        <f>IF(OR(A650=aux!$B$6,A650=aux!$B$7,A650=aux!$B$8),(2*PI()/B650)^2/981*N650,"")</f>
        <v/>
      </c>
      <c r="I650" s="28" t="str">
        <f>IF(OR(A650=aux!$B$2,A650=aux!$B$3,A650=aux!$B$4),981*B650/(2*PI())*F650,"")</f>
        <v/>
      </c>
      <c r="J650" s="28" t="str">
        <f>IF(A650=aux!$B$5,100*$F$4*$C$4,"")</f>
        <v/>
      </c>
      <c r="K650" s="28" t="str">
        <f>IF(OR(A650=aux!$B$6,A650=aux!$B$7,A650=aux!$B$8),(2*PI()/B650)*N650,"")</f>
        <v/>
      </c>
      <c r="L650" s="28" t="str">
        <f>IF(OR(A650=aux!$B$2,A650=aux!$B$3,A650=aux!$B$4),981*(B650/(2*PI()))^2*F650,"")</f>
        <v/>
      </c>
      <c r="M650" s="28" t="str">
        <f>IF(A650=aux!$B$5,B650/(2*PI())*J650,"")</f>
        <v/>
      </c>
      <c r="N650" s="28" t="str">
        <f>IF(A650=aux!$B$6,100*$F$5*$C$5,IF(A650=aux!$B$7,100*$C$5*($F$5-($F$5-1)*(B650-$J$6)/($J$7-$J$6)),IF(A650=aux!$B$8,100*$C$5,"")))</f>
        <v/>
      </c>
      <c r="O650" s="26" t="str">
        <f t="shared" si="47"/>
        <v/>
      </c>
      <c r="P650" s="26" t="str">
        <f t="shared" si="48"/>
        <v/>
      </c>
      <c r="Q650" s="26" t="str">
        <f t="shared" si="49"/>
        <v/>
      </c>
    </row>
    <row r="651" spans="1:17" x14ac:dyDescent="0.25">
      <c r="A651" s="1" t="str">
        <f>IF(B651="","",IF(B651&lt;$J$2,aux!$B$2,IF(B651&lt;$J$3,aux!$B$3,IF(B651&lt;$J$4,aux!$B$4,IF(B651&lt;$J$5,aux!$B$5,IF(B651&lt;$J$6,aux!$B$6,IF(B651&lt;$J$7,aux!$B$7,aux!$B$8)))))))</f>
        <v/>
      </c>
      <c r="D651" s="2" t="str">
        <f t="shared" si="45"/>
        <v/>
      </c>
      <c r="E651" s="2" t="str">
        <f t="shared" si="46"/>
        <v/>
      </c>
      <c r="F651" s="28" t="str">
        <f>IF(A651=aux!$B$2,$C$3/9.81,IF(A651=aux!$B$3,$C$3*(1+($F$3-1)*(B651-$J$2)/($J$3-$J$2))/9.81,IF(A651=aux!$B$4,$F$3*$C$3/9.81,"")))</f>
        <v/>
      </c>
      <c r="G651" s="28" t="str">
        <f>IF(A651=aux!$B$5,2*PI()/(981*B651)*J651,"")</f>
        <v/>
      </c>
      <c r="H651" s="28" t="str">
        <f>IF(OR(A651=aux!$B$6,A651=aux!$B$7,A651=aux!$B$8),(2*PI()/B651)^2/981*N651,"")</f>
        <v/>
      </c>
      <c r="I651" s="28" t="str">
        <f>IF(OR(A651=aux!$B$2,A651=aux!$B$3,A651=aux!$B$4),981*B651/(2*PI())*F651,"")</f>
        <v/>
      </c>
      <c r="J651" s="28" t="str">
        <f>IF(A651=aux!$B$5,100*$F$4*$C$4,"")</f>
        <v/>
      </c>
      <c r="K651" s="28" t="str">
        <f>IF(OR(A651=aux!$B$6,A651=aux!$B$7,A651=aux!$B$8),(2*PI()/B651)*N651,"")</f>
        <v/>
      </c>
      <c r="L651" s="28" t="str">
        <f>IF(OR(A651=aux!$B$2,A651=aux!$B$3,A651=aux!$B$4),981*(B651/(2*PI()))^2*F651,"")</f>
        <v/>
      </c>
      <c r="M651" s="28" t="str">
        <f>IF(A651=aux!$B$5,B651/(2*PI())*J651,"")</f>
        <v/>
      </c>
      <c r="N651" s="28" t="str">
        <f>IF(A651=aux!$B$6,100*$F$5*$C$5,IF(A651=aux!$B$7,100*$C$5*($F$5-($F$5-1)*(B651-$J$6)/($J$7-$J$6)),IF(A651=aux!$B$8,100*$C$5,"")))</f>
        <v/>
      </c>
      <c r="O651" s="26" t="str">
        <f t="shared" si="47"/>
        <v/>
      </c>
      <c r="P651" s="26" t="str">
        <f t="shared" si="48"/>
        <v/>
      </c>
      <c r="Q651" s="26" t="str">
        <f t="shared" si="49"/>
        <v/>
      </c>
    </row>
    <row r="652" spans="1:17" x14ac:dyDescent="0.25">
      <c r="A652" s="1" t="str">
        <f>IF(B652="","",IF(B652&lt;$J$2,aux!$B$2,IF(B652&lt;$J$3,aux!$B$3,IF(B652&lt;$J$4,aux!$B$4,IF(B652&lt;$J$5,aux!$B$5,IF(B652&lt;$J$6,aux!$B$6,IF(B652&lt;$J$7,aux!$B$7,aux!$B$8)))))))</f>
        <v/>
      </c>
      <c r="D652" s="2" t="str">
        <f t="shared" si="45"/>
        <v/>
      </c>
      <c r="E652" s="2" t="str">
        <f t="shared" si="46"/>
        <v/>
      </c>
      <c r="F652" s="28" t="str">
        <f>IF(A652=aux!$B$2,$C$3/9.81,IF(A652=aux!$B$3,$C$3*(1+($F$3-1)*(B652-$J$2)/($J$3-$J$2))/9.81,IF(A652=aux!$B$4,$F$3*$C$3/9.81,"")))</f>
        <v/>
      </c>
      <c r="G652" s="28" t="str">
        <f>IF(A652=aux!$B$5,2*PI()/(981*B652)*J652,"")</f>
        <v/>
      </c>
      <c r="H652" s="28" t="str">
        <f>IF(OR(A652=aux!$B$6,A652=aux!$B$7,A652=aux!$B$8),(2*PI()/B652)^2/981*N652,"")</f>
        <v/>
      </c>
      <c r="I652" s="28" t="str">
        <f>IF(OR(A652=aux!$B$2,A652=aux!$B$3,A652=aux!$B$4),981*B652/(2*PI())*F652,"")</f>
        <v/>
      </c>
      <c r="J652" s="28" t="str">
        <f>IF(A652=aux!$B$5,100*$F$4*$C$4,"")</f>
        <v/>
      </c>
      <c r="K652" s="28" t="str">
        <f>IF(OR(A652=aux!$B$6,A652=aux!$B$7,A652=aux!$B$8),(2*PI()/B652)*N652,"")</f>
        <v/>
      </c>
      <c r="L652" s="28" t="str">
        <f>IF(OR(A652=aux!$B$2,A652=aux!$B$3,A652=aux!$B$4),981*(B652/(2*PI()))^2*F652,"")</f>
        <v/>
      </c>
      <c r="M652" s="28" t="str">
        <f>IF(A652=aux!$B$5,B652/(2*PI())*J652,"")</f>
        <v/>
      </c>
      <c r="N652" s="28" t="str">
        <f>IF(A652=aux!$B$6,100*$F$5*$C$5,IF(A652=aux!$B$7,100*$C$5*($F$5-($F$5-1)*(B652-$J$6)/($J$7-$J$6)),IF(A652=aux!$B$8,100*$C$5,"")))</f>
        <v/>
      </c>
      <c r="O652" s="26" t="str">
        <f t="shared" si="47"/>
        <v/>
      </c>
      <c r="P652" s="26" t="str">
        <f t="shared" si="48"/>
        <v/>
      </c>
      <c r="Q652" s="26" t="str">
        <f t="shared" si="49"/>
        <v/>
      </c>
    </row>
    <row r="653" spans="1:17" x14ac:dyDescent="0.25">
      <c r="A653" s="1" t="str">
        <f>IF(B653="","",IF(B653&lt;$J$2,aux!$B$2,IF(B653&lt;$J$3,aux!$B$3,IF(B653&lt;$J$4,aux!$B$4,IF(B653&lt;$J$5,aux!$B$5,IF(B653&lt;$J$6,aux!$B$6,IF(B653&lt;$J$7,aux!$B$7,aux!$B$8)))))))</f>
        <v/>
      </c>
      <c r="D653" s="2" t="str">
        <f t="shared" si="45"/>
        <v/>
      </c>
      <c r="E653" s="2" t="str">
        <f t="shared" si="46"/>
        <v/>
      </c>
      <c r="F653" s="28" t="str">
        <f>IF(A653=aux!$B$2,$C$3/9.81,IF(A653=aux!$B$3,$C$3*(1+($F$3-1)*(B653-$J$2)/($J$3-$J$2))/9.81,IF(A653=aux!$B$4,$F$3*$C$3/9.81,"")))</f>
        <v/>
      </c>
      <c r="G653" s="28" t="str">
        <f>IF(A653=aux!$B$5,2*PI()/(981*B653)*J653,"")</f>
        <v/>
      </c>
      <c r="H653" s="28" t="str">
        <f>IF(OR(A653=aux!$B$6,A653=aux!$B$7,A653=aux!$B$8),(2*PI()/B653)^2/981*N653,"")</f>
        <v/>
      </c>
      <c r="I653" s="28" t="str">
        <f>IF(OR(A653=aux!$B$2,A653=aux!$B$3,A653=aux!$B$4),981*B653/(2*PI())*F653,"")</f>
        <v/>
      </c>
      <c r="J653" s="28" t="str">
        <f>IF(A653=aux!$B$5,100*$F$4*$C$4,"")</f>
        <v/>
      </c>
      <c r="K653" s="28" t="str">
        <f>IF(OR(A653=aux!$B$6,A653=aux!$B$7,A653=aux!$B$8),(2*PI()/B653)*N653,"")</f>
        <v/>
      </c>
      <c r="L653" s="28" t="str">
        <f>IF(OR(A653=aux!$B$2,A653=aux!$B$3,A653=aux!$B$4),981*(B653/(2*PI()))^2*F653,"")</f>
        <v/>
      </c>
      <c r="M653" s="28" t="str">
        <f>IF(A653=aux!$B$5,B653/(2*PI())*J653,"")</f>
        <v/>
      </c>
      <c r="N653" s="28" t="str">
        <f>IF(A653=aux!$B$6,100*$F$5*$C$5,IF(A653=aux!$B$7,100*$C$5*($F$5-($F$5-1)*(B653-$J$6)/($J$7-$J$6)),IF(A653=aux!$B$8,100*$C$5,"")))</f>
        <v/>
      </c>
      <c r="O653" s="26" t="str">
        <f t="shared" si="47"/>
        <v/>
      </c>
      <c r="P653" s="26" t="str">
        <f t="shared" si="48"/>
        <v/>
      </c>
      <c r="Q653" s="26" t="str">
        <f t="shared" si="49"/>
        <v/>
      </c>
    </row>
    <row r="654" spans="1:17" x14ac:dyDescent="0.25">
      <c r="A654" s="1" t="str">
        <f>IF(B654="","",IF(B654&lt;$J$2,aux!$B$2,IF(B654&lt;$J$3,aux!$B$3,IF(B654&lt;$J$4,aux!$B$4,IF(B654&lt;$J$5,aux!$B$5,IF(B654&lt;$J$6,aux!$B$6,IF(B654&lt;$J$7,aux!$B$7,aux!$B$8)))))))</f>
        <v/>
      </c>
      <c r="D654" s="2" t="str">
        <f t="shared" ref="D654:D717" si="50">IF(B654="","",981*B654/(2*PI())*C654)</f>
        <v/>
      </c>
      <c r="E654" s="2" t="str">
        <f t="shared" ref="E654:E717" si="51">IF(B654="","",981*(B654/(2*PI()))^2*C654)</f>
        <v/>
      </c>
      <c r="F654" s="28" t="str">
        <f>IF(A654=aux!$B$2,$C$3/9.81,IF(A654=aux!$B$3,$C$3*(1+($F$3-1)*(B654-$J$2)/($J$3-$J$2))/9.81,IF(A654=aux!$B$4,$F$3*$C$3/9.81,"")))</f>
        <v/>
      </c>
      <c r="G654" s="28" t="str">
        <f>IF(A654=aux!$B$5,2*PI()/(981*B654)*J654,"")</f>
        <v/>
      </c>
      <c r="H654" s="28" t="str">
        <f>IF(OR(A654=aux!$B$6,A654=aux!$B$7,A654=aux!$B$8),(2*PI()/B654)^2/981*N654,"")</f>
        <v/>
      </c>
      <c r="I654" s="28" t="str">
        <f>IF(OR(A654=aux!$B$2,A654=aux!$B$3,A654=aux!$B$4),981*B654/(2*PI())*F654,"")</f>
        <v/>
      </c>
      <c r="J654" s="28" t="str">
        <f>IF(A654=aux!$B$5,100*$F$4*$C$4,"")</f>
        <v/>
      </c>
      <c r="K654" s="28" t="str">
        <f>IF(OR(A654=aux!$B$6,A654=aux!$B$7,A654=aux!$B$8),(2*PI()/B654)*N654,"")</f>
        <v/>
      </c>
      <c r="L654" s="28" t="str">
        <f>IF(OR(A654=aux!$B$2,A654=aux!$B$3,A654=aux!$B$4),981*(B654/(2*PI()))^2*F654,"")</f>
        <v/>
      </c>
      <c r="M654" s="28" t="str">
        <f>IF(A654=aux!$B$5,B654/(2*PI())*J654,"")</f>
        <v/>
      </c>
      <c r="N654" s="28" t="str">
        <f>IF(A654=aux!$B$6,100*$F$5*$C$5,IF(A654=aux!$B$7,100*$C$5*($F$5-($F$5-1)*(B654-$J$6)/($J$7-$J$6)),IF(A654=aux!$B$8,100*$C$5,"")))</f>
        <v/>
      </c>
      <c r="O654" s="26" t="str">
        <f t="shared" ref="O654:O717" si="52">IF(B654="","",MAX(F654:H654))</f>
        <v/>
      </c>
      <c r="P654" s="26" t="str">
        <f t="shared" ref="P654:P717" si="53">IF(B654="","",MAX(I654:K654))</f>
        <v/>
      </c>
      <c r="Q654" s="26" t="str">
        <f t="shared" ref="Q654:Q717" si="54">IF(B654="","",MAX(L654:N654))</f>
        <v/>
      </c>
    </row>
    <row r="655" spans="1:17" x14ac:dyDescent="0.25">
      <c r="A655" s="1" t="str">
        <f>IF(B655="","",IF(B655&lt;$J$2,aux!$B$2,IF(B655&lt;$J$3,aux!$B$3,IF(B655&lt;$J$4,aux!$B$4,IF(B655&lt;$J$5,aux!$B$5,IF(B655&lt;$J$6,aux!$B$6,IF(B655&lt;$J$7,aux!$B$7,aux!$B$8)))))))</f>
        <v/>
      </c>
      <c r="D655" s="2" t="str">
        <f t="shared" si="50"/>
        <v/>
      </c>
      <c r="E655" s="2" t="str">
        <f t="shared" si="51"/>
        <v/>
      </c>
      <c r="F655" s="28" t="str">
        <f>IF(A655=aux!$B$2,$C$3/9.81,IF(A655=aux!$B$3,$C$3*(1+($F$3-1)*(B655-$J$2)/($J$3-$J$2))/9.81,IF(A655=aux!$B$4,$F$3*$C$3/9.81,"")))</f>
        <v/>
      </c>
      <c r="G655" s="28" t="str">
        <f>IF(A655=aux!$B$5,2*PI()/(981*B655)*J655,"")</f>
        <v/>
      </c>
      <c r="H655" s="28" t="str">
        <f>IF(OR(A655=aux!$B$6,A655=aux!$B$7,A655=aux!$B$8),(2*PI()/B655)^2/981*N655,"")</f>
        <v/>
      </c>
      <c r="I655" s="28" t="str">
        <f>IF(OR(A655=aux!$B$2,A655=aux!$B$3,A655=aux!$B$4),981*B655/(2*PI())*F655,"")</f>
        <v/>
      </c>
      <c r="J655" s="28" t="str">
        <f>IF(A655=aux!$B$5,100*$F$4*$C$4,"")</f>
        <v/>
      </c>
      <c r="K655" s="28" t="str">
        <f>IF(OR(A655=aux!$B$6,A655=aux!$B$7,A655=aux!$B$8),(2*PI()/B655)*N655,"")</f>
        <v/>
      </c>
      <c r="L655" s="28" t="str">
        <f>IF(OR(A655=aux!$B$2,A655=aux!$B$3,A655=aux!$B$4),981*(B655/(2*PI()))^2*F655,"")</f>
        <v/>
      </c>
      <c r="M655" s="28" t="str">
        <f>IF(A655=aux!$B$5,B655/(2*PI())*J655,"")</f>
        <v/>
      </c>
      <c r="N655" s="28" t="str">
        <f>IF(A655=aux!$B$6,100*$F$5*$C$5,IF(A655=aux!$B$7,100*$C$5*($F$5-($F$5-1)*(B655-$J$6)/($J$7-$J$6)),IF(A655=aux!$B$8,100*$C$5,"")))</f>
        <v/>
      </c>
      <c r="O655" s="26" t="str">
        <f t="shared" si="52"/>
        <v/>
      </c>
      <c r="P655" s="26" t="str">
        <f t="shared" si="53"/>
        <v/>
      </c>
      <c r="Q655" s="26" t="str">
        <f t="shared" si="54"/>
        <v/>
      </c>
    </row>
    <row r="656" spans="1:17" x14ac:dyDescent="0.25">
      <c r="A656" s="1" t="str">
        <f>IF(B656="","",IF(B656&lt;$J$2,aux!$B$2,IF(B656&lt;$J$3,aux!$B$3,IF(B656&lt;$J$4,aux!$B$4,IF(B656&lt;$J$5,aux!$B$5,IF(B656&lt;$J$6,aux!$B$6,IF(B656&lt;$J$7,aux!$B$7,aux!$B$8)))))))</f>
        <v/>
      </c>
      <c r="D656" s="2" t="str">
        <f t="shared" si="50"/>
        <v/>
      </c>
      <c r="E656" s="2" t="str">
        <f t="shared" si="51"/>
        <v/>
      </c>
      <c r="F656" s="28" t="str">
        <f>IF(A656=aux!$B$2,$C$3/9.81,IF(A656=aux!$B$3,$C$3*(1+($F$3-1)*(B656-$J$2)/($J$3-$J$2))/9.81,IF(A656=aux!$B$4,$F$3*$C$3/9.81,"")))</f>
        <v/>
      </c>
      <c r="G656" s="28" t="str">
        <f>IF(A656=aux!$B$5,2*PI()/(981*B656)*J656,"")</f>
        <v/>
      </c>
      <c r="H656" s="28" t="str">
        <f>IF(OR(A656=aux!$B$6,A656=aux!$B$7,A656=aux!$B$8),(2*PI()/B656)^2/981*N656,"")</f>
        <v/>
      </c>
      <c r="I656" s="28" t="str">
        <f>IF(OR(A656=aux!$B$2,A656=aux!$B$3,A656=aux!$B$4),981*B656/(2*PI())*F656,"")</f>
        <v/>
      </c>
      <c r="J656" s="28" t="str">
        <f>IF(A656=aux!$B$5,100*$F$4*$C$4,"")</f>
        <v/>
      </c>
      <c r="K656" s="28" t="str">
        <f>IF(OR(A656=aux!$B$6,A656=aux!$B$7,A656=aux!$B$8),(2*PI()/B656)*N656,"")</f>
        <v/>
      </c>
      <c r="L656" s="28" t="str">
        <f>IF(OR(A656=aux!$B$2,A656=aux!$B$3,A656=aux!$B$4),981*(B656/(2*PI()))^2*F656,"")</f>
        <v/>
      </c>
      <c r="M656" s="28" t="str">
        <f>IF(A656=aux!$B$5,B656/(2*PI())*J656,"")</f>
        <v/>
      </c>
      <c r="N656" s="28" t="str">
        <f>IF(A656=aux!$B$6,100*$F$5*$C$5,IF(A656=aux!$B$7,100*$C$5*($F$5-($F$5-1)*(B656-$J$6)/($J$7-$J$6)),IF(A656=aux!$B$8,100*$C$5,"")))</f>
        <v/>
      </c>
      <c r="O656" s="26" t="str">
        <f t="shared" si="52"/>
        <v/>
      </c>
      <c r="P656" s="26" t="str">
        <f t="shared" si="53"/>
        <v/>
      </c>
      <c r="Q656" s="26" t="str">
        <f t="shared" si="54"/>
        <v/>
      </c>
    </row>
    <row r="657" spans="1:17" x14ac:dyDescent="0.25">
      <c r="A657" s="1" t="str">
        <f>IF(B657="","",IF(B657&lt;$J$2,aux!$B$2,IF(B657&lt;$J$3,aux!$B$3,IF(B657&lt;$J$4,aux!$B$4,IF(B657&lt;$J$5,aux!$B$5,IF(B657&lt;$J$6,aux!$B$6,IF(B657&lt;$J$7,aux!$B$7,aux!$B$8)))))))</f>
        <v/>
      </c>
      <c r="D657" s="2" t="str">
        <f t="shared" si="50"/>
        <v/>
      </c>
      <c r="E657" s="2" t="str">
        <f t="shared" si="51"/>
        <v/>
      </c>
      <c r="F657" s="28" t="str">
        <f>IF(A657=aux!$B$2,$C$3/9.81,IF(A657=aux!$B$3,$C$3*(1+($F$3-1)*(B657-$J$2)/($J$3-$J$2))/9.81,IF(A657=aux!$B$4,$F$3*$C$3/9.81,"")))</f>
        <v/>
      </c>
      <c r="G657" s="28" t="str">
        <f>IF(A657=aux!$B$5,2*PI()/(981*B657)*J657,"")</f>
        <v/>
      </c>
      <c r="H657" s="28" t="str">
        <f>IF(OR(A657=aux!$B$6,A657=aux!$B$7,A657=aux!$B$8),(2*PI()/B657)^2/981*N657,"")</f>
        <v/>
      </c>
      <c r="I657" s="28" t="str">
        <f>IF(OR(A657=aux!$B$2,A657=aux!$B$3,A657=aux!$B$4),981*B657/(2*PI())*F657,"")</f>
        <v/>
      </c>
      <c r="J657" s="28" t="str">
        <f>IF(A657=aux!$B$5,100*$F$4*$C$4,"")</f>
        <v/>
      </c>
      <c r="K657" s="28" t="str">
        <f>IF(OR(A657=aux!$B$6,A657=aux!$B$7,A657=aux!$B$8),(2*PI()/B657)*N657,"")</f>
        <v/>
      </c>
      <c r="L657" s="28" t="str">
        <f>IF(OR(A657=aux!$B$2,A657=aux!$B$3,A657=aux!$B$4),981*(B657/(2*PI()))^2*F657,"")</f>
        <v/>
      </c>
      <c r="M657" s="28" t="str">
        <f>IF(A657=aux!$B$5,B657/(2*PI())*J657,"")</f>
        <v/>
      </c>
      <c r="N657" s="28" t="str">
        <f>IF(A657=aux!$B$6,100*$F$5*$C$5,IF(A657=aux!$B$7,100*$C$5*($F$5-($F$5-1)*(B657-$J$6)/($J$7-$J$6)),IF(A657=aux!$B$8,100*$C$5,"")))</f>
        <v/>
      </c>
      <c r="O657" s="26" t="str">
        <f t="shared" si="52"/>
        <v/>
      </c>
      <c r="P657" s="26" t="str">
        <f t="shared" si="53"/>
        <v/>
      </c>
      <c r="Q657" s="26" t="str">
        <f t="shared" si="54"/>
        <v/>
      </c>
    </row>
    <row r="658" spans="1:17" x14ac:dyDescent="0.25">
      <c r="A658" s="1" t="str">
        <f>IF(B658="","",IF(B658&lt;$J$2,aux!$B$2,IF(B658&lt;$J$3,aux!$B$3,IF(B658&lt;$J$4,aux!$B$4,IF(B658&lt;$J$5,aux!$B$5,IF(B658&lt;$J$6,aux!$B$6,IF(B658&lt;$J$7,aux!$B$7,aux!$B$8)))))))</f>
        <v/>
      </c>
      <c r="D658" s="2" t="str">
        <f t="shared" si="50"/>
        <v/>
      </c>
      <c r="E658" s="2" t="str">
        <f t="shared" si="51"/>
        <v/>
      </c>
      <c r="F658" s="28" t="str">
        <f>IF(A658=aux!$B$2,$C$3/9.81,IF(A658=aux!$B$3,$C$3*(1+($F$3-1)*(B658-$J$2)/($J$3-$J$2))/9.81,IF(A658=aux!$B$4,$F$3*$C$3/9.81,"")))</f>
        <v/>
      </c>
      <c r="G658" s="28" t="str">
        <f>IF(A658=aux!$B$5,2*PI()/(981*B658)*J658,"")</f>
        <v/>
      </c>
      <c r="H658" s="28" t="str">
        <f>IF(OR(A658=aux!$B$6,A658=aux!$B$7,A658=aux!$B$8),(2*PI()/B658)^2/981*N658,"")</f>
        <v/>
      </c>
      <c r="I658" s="28" t="str">
        <f>IF(OR(A658=aux!$B$2,A658=aux!$B$3,A658=aux!$B$4),981*B658/(2*PI())*F658,"")</f>
        <v/>
      </c>
      <c r="J658" s="28" t="str">
        <f>IF(A658=aux!$B$5,100*$F$4*$C$4,"")</f>
        <v/>
      </c>
      <c r="K658" s="28" t="str">
        <f>IF(OR(A658=aux!$B$6,A658=aux!$B$7,A658=aux!$B$8),(2*PI()/B658)*N658,"")</f>
        <v/>
      </c>
      <c r="L658" s="28" t="str">
        <f>IF(OR(A658=aux!$B$2,A658=aux!$B$3,A658=aux!$B$4),981*(B658/(2*PI()))^2*F658,"")</f>
        <v/>
      </c>
      <c r="M658" s="28" t="str">
        <f>IF(A658=aux!$B$5,B658/(2*PI())*J658,"")</f>
        <v/>
      </c>
      <c r="N658" s="28" t="str">
        <f>IF(A658=aux!$B$6,100*$F$5*$C$5,IF(A658=aux!$B$7,100*$C$5*($F$5-($F$5-1)*(B658-$J$6)/($J$7-$J$6)),IF(A658=aux!$B$8,100*$C$5,"")))</f>
        <v/>
      </c>
      <c r="O658" s="26" t="str">
        <f t="shared" si="52"/>
        <v/>
      </c>
      <c r="P658" s="26" t="str">
        <f t="shared" si="53"/>
        <v/>
      </c>
      <c r="Q658" s="26" t="str">
        <f t="shared" si="54"/>
        <v/>
      </c>
    </row>
    <row r="659" spans="1:17" x14ac:dyDescent="0.25">
      <c r="A659" s="1" t="str">
        <f>IF(B659="","",IF(B659&lt;$J$2,aux!$B$2,IF(B659&lt;$J$3,aux!$B$3,IF(B659&lt;$J$4,aux!$B$4,IF(B659&lt;$J$5,aux!$B$5,IF(B659&lt;$J$6,aux!$B$6,IF(B659&lt;$J$7,aux!$B$7,aux!$B$8)))))))</f>
        <v/>
      </c>
      <c r="D659" s="2" t="str">
        <f t="shared" si="50"/>
        <v/>
      </c>
      <c r="E659" s="2" t="str">
        <f t="shared" si="51"/>
        <v/>
      </c>
      <c r="F659" s="28" t="str">
        <f>IF(A659=aux!$B$2,$C$3/9.81,IF(A659=aux!$B$3,$C$3*(1+($F$3-1)*(B659-$J$2)/($J$3-$J$2))/9.81,IF(A659=aux!$B$4,$F$3*$C$3/9.81,"")))</f>
        <v/>
      </c>
      <c r="G659" s="28" t="str">
        <f>IF(A659=aux!$B$5,2*PI()/(981*B659)*J659,"")</f>
        <v/>
      </c>
      <c r="H659" s="28" t="str">
        <f>IF(OR(A659=aux!$B$6,A659=aux!$B$7,A659=aux!$B$8),(2*PI()/B659)^2/981*N659,"")</f>
        <v/>
      </c>
      <c r="I659" s="28" t="str">
        <f>IF(OR(A659=aux!$B$2,A659=aux!$B$3,A659=aux!$B$4),981*B659/(2*PI())*F659,"")</f>
        <v/>
      </c>
      <c r="J659" s="28" t="str">
        <f>IF(A659=aux!$B$5,100*$F$4*$C$4,"")</f>
        <v/>
      </c>
      <c r="K659" s="28" t="str">
        <f>IF(OR(A659=aux!$B$6,A659=aux!$B$7,A659=aux!$B$8),(2*PI()/B659)*N659,"")</f>
        <v/>
      </c>
      <c r="L659" s="28" t="str">
        <f>IF(OR(A659=aux!$B$2,A659=aux!$B$3,A659=aux!$B$4),981*(B659/(2*PI()))^2*F659,"")</f>
        <v/>
      </c>
      <c r="M659" s="28" t="str">
        <f>IF(A659=aux!$B$5,B659/(2*PI())*J659,"")</f>
        <v/>
      </c>
      <c r="N659" s="28" t="str">
        <f>IF(A659=aux!$B$6,100*$F$5*$C$5,IF(A659=aux!$B$7,100*$C$5*($F$5-($F$5-1)*(B659-$J$6)/($J$7-$J$6)),IF(A659=aux!$B$8,100*$C$5,"")))</f>
        <v/>
      </c>
      <c r="O659" s="26" t="str">
        <f t="shared" si="52"/>
        <v/>
      </c>
      <c r="P659" s="26" t="str">
        <f t="shared" si="53"/>
        <v/>
      </c>
      <c r="Q659" s="26" t="str">
        <f t="shared" si="54"/>
        <v/>
      </c>
    </row>
    <row r="660" spans="1:17" x14ac:dyDescent="0.25">
      <c r="A660" s="1" t="str">
        <f>IF(B660="","",IF(B660&lt;$J$2,aux!$B$2,IF(B660&lt;$J$3,aux!$B$3,IF(B660&lt;$J$4,aux!$B$4,IF(B660&lt;$J$5,aux!$B$5,IF(B660&lt;$J$6,aux!$B$6,IF(B660&lt;$J$7,aux!$B$7,aux!$B$8)))))))</f>
        <v/>
      </c>
      <c r="D660" s="2" t="str">
        <f t="shared" si="50"/>
        <v/>
      </c>
      <c r="E660" s="2" t="str">
        <f t="shared" si="51"/>
        <v/>
      </c>
      <c r="F660" s="28" t="str">
        <f>IF(A660=aux!$B$2,$C$3/9.81,IF(A660=aux!$B$3,$C$3*(1+($F$3-1)*(B660-$J$2)/($J$3-$J$2))/9.81,IF(A660=aux!$B$4,$F$3*$C$3/9.81,"")))</f>
        <v/>
      </c>
      <c r="G660" s="28" t="str">
        <f>IF(A660=aux!$B$5,2*PI()/(981*B660)*J660,"")</f>
        <v/>
      </c>
      <c r="H660" s="28" t="str">
        <f>IF(OR(A660=aux!$B$6,A660=aux!$B$7,A660=aux!$B$8),(2*PI()/B660)^2/981*N660,"")</f>
        <v/>
      </c>
      <c r="I660" s="28" t="str">
        <f>IF(OR(A660=aux!$B$2,A660=aux!$B$3,A660=aux!$B$4),981*B660/(2*PI())*F660,"")</f>
        <v/>
      </c>
      <c r="J660" s="28" t="str">
        <f>IF(A660=aux!$B$5,100*$F$4*$C$4,"")</f>
        <v/>
      </c>
      <c r="K660" s="28" t="str">
        <f>IF(OR(A660=aux!$B$6,A660=aux!$B$7,A660=aux!$B$8),(2*PI()/B660)*N660,"")</f>
        <v/>
      </c>
      <c r="L660" s="28" t="str">
        <f>IF(OR(A660=aux!$B$2,A660=aux!$B$3,A660=aux!$B$4),981*(B660/(2*PI()))^2*F660,"")</f>
        <v/>
      </c>
      <c r="M660" s="28" t="str">
        <f>IF(A660=aux!$B$5,B660/(2*PI())*J660,"")</f>
        <v/>
      </c>
      <c r="N660" s="28" t="str">
        <f>IF(A660=aux!$B$6,100*$F$5*$C$5,IF(A660=aux!$B$7,100*$C$5*($F$5-($F$5-1)*(B660-$J$6)/($J$7-$J$6)),IF(A660=aux!$B$8,100*$C$5,"")))</f>
        <v/>
      </c>
      <c r="O660" s="26" t="str">
        <f t="shared" si="52"/>
        <v/>
      </c>
      <c r="P660" s="26" t="str">
        <f t="shared" si="53"/>
        <v/>
      </c>
      <c r="Q660" s="26" t="str">
        <f t="shared" si="54"/>
        <v/>
      </c>
    </row>
    <row r="661" spans="1:17" x14ac:dyDescent="0.25">
      <c r="A661" s="1" t="str">
        <f>IF(B661="","",IF(B661&lt;$J$2,aux!$B$2,IF(B661&lt;$J$3,aux!$B$3,IF(B661&lt;$J$4,aux!$B$4,IF(B661&lt;$J$5,aux!$B$5,IF(B661&lt;$J$6,aux!$B$6,IF(B661&lt;$J$7,aux!$B$7,aux!$B$8)))))))</f>
        <v/>
      </c>
      <c r="D661" s="2" t="str">
        <f t="shared" si="50"/>
        <v/>
      </c>
      <c r="E661" s="2" t="str">
        <f t="shared" si="51"/>
        <v/>
      </c>
      <c r="F661" s="28" t="str">
        <f>IF(A661=aux!$B$2,$C$3/9.81,IF(A661=aux!$B$3,$C$3*(1+($F$3-1)*(B661-$J$2)/($J$3-$J$2))/9.81,IF(A661=aux!$B$4,$F$3*$C$3/9.81,"")))</f>
        <v/>
      </c>
      <c r="G661" s="28" t="str">
        <f>IF(A661=aux!$B$5,2*PI()/(981*B661)*J661,"")</f>
        <v/>
      </c>
      <c r="H661" s="28" t="str">
        <f>IF(OR(A661=aux!$B$6,A661=aux!$B$7,A661=aux!$B$8),(2*PI()/B661)^2/981*N661,"")</f>
        <v/>
      </c>
      <c r="I661" s="28" t="str">
        <f>IF(OR(A661=aux!$B$2,A661=aux!$B$3,A661=aux!$B$4),981*B661/(2*PI())*F661,"")</f>
        <v/>
      </c>
      <c r="J661" s="28" t="str">
        <f>IF(A661=aux!$B$5,100*$F$4*$C$4,"")</f>
        <v/>
      </c>
      <c r="K661" s="28" t="str">
        <f>IF(OR(A661=aux!$B$6,A661=aux!$B$7,A661=aux!$B$8),(2*PI()/B661)*N661,"")</f>
        <v/>
      </c>
      <c r="L661" s="28" t="str">
        <f>IF(OR(A661=aux!$B$2,A661=aux!$B$3,A661=aux!$B$4),981*(B661/(2*PI()))^2*F661,"")</f>
        <v/>
      </c>
      <c r="M661" s="28" t="str">
        <f>IF(A661=aux!$B$5,B661/(2*PI())*J661,"")</f>
        <v/>
      </c>
      <c r="N661" s="28" t="str">
        <f>IF(A661=aux!$B$6,100*$F$5*$C$5,IF(A661=aux!$B$7,100*$C$5*($F$5-($F$5-1)*(B661-$J$6)/($J$7-$J$6)),IF(A661=aux!$B$8,100*$C$5,"")))</f>
        <v/>
      </c>
      <c r="O661" s="26" t="str">
        <f t="shared" si="52"/>
        <v/>
      </c>
      <c r="P661" s="26" t="str">
        <f t="shared" si="53"/>
        <v/>
      </c>
      <c r="Q661" s="26" t="str">
        <f t="shared" si="54"/>
        <v/>
      </c>
    </row>
    <row r="662" spans="1:17" x14ac:dyDescent="0.25">
      <c r="A662" s="1" t="str">
        <f>IF(B662="","",IF(B662&lt;$J$2,aux!$B$2,IF(B662&lt;$J$3,aux!$B$3,IF(B662&lt;$J$4,aux!$B$4,IF(B662&lt;$J$5,aux!$B$5,IF(B662&lt;$J$6,aux!$B$6,IF(B662&lt;$J$7,aux!$B$7,aux!$B$8)))))))</f>
        <v/>
      </c>
      <c r="D662" s="2" t="str">
        <f t="shared" si="50"/>
        <v/>
      </c>
      <c r="E662" s="2" t="str">
        <f t="shared" si="51"/>
        <v/>
      </c>
      <c r="F662" s="28" t="str">
        <f>IF(A662=aux!$B$2,$C$3/9.81,IF(A662=aux!$B$3,$C$3*(1+($F$3-1)*(B662-$J$2)/($J$3-$J$2))/9.81,IF(A662=aux!$B$4,$F$3*$C$3/9.81,"")))</f>
        <v/>
      </c>
      <c r="G662" s="28" t="str">
        <f>IF(A662=aux!$B$5,2*PI()/(981*B662)*J662,"")</f>
        <v/>
      </c>
      <c r="H662" s="28" t="str">
        <f>IF(OR(A662=aux!$B$6,A662=aux!$B$7,A662=aux!$B$8),(2*PI()/B662)^2/981*N662,"")</f>
        <v/>
      </c>
      <c r="I662" s="28" t="str">
        <f>IF(OR(A662=aux!$B$2,A662=aux!$B$3,A662=aux!$B$4),981*B662/(2*PI())*F662,"")</f>
        <v/>
      </c>
      <c r="J662" s="28" t="str">
        <f>IF(A662=aux!$B$5,100*$F$4*$C$4,"")</f>
        <v/>
      </c>
      <c r="K662" s="28" t="str">
        <f>IF(OR(A662=aux!$B$6,A662=aux!$B$7,A662=aux!$B$8),(2*PI()/B662)*N662,"")</f>
        <v/>
      </c>
      <c r="L662" s="28" t="str">
        <f>IF(OR(A662=aux!$B$2,A662=aux!$B$3,A662=aux!$B$4),981*(B662/(2*PI()))^2*F662,"")</f>
        <v/>
      </c>
      <c r="M662" s="28" t="str">
        <f>IF(A662=aux!$B$5,B662/(2*PI())*J662,"")</f>
        <v/>
      </c>
      <c r="N662" s="28" t="str">
        <f>IF(A662=aux!$B$6,100*$F$5*$C$5,IF(A662=aux!$B$7,100*$C$5*($F$5-($F$5-1)*(B662-$J$6)/($J$7-$J$6)),IF(A662=aux!$B$8,100*$C$5,"")))</f>
        <v/>
      </c>
      <c r="O662" s="26" t="str">
        <f t="shared" si="52"/>
        <v/>
      </c>
      <c r="P662" s="26" t="str">
        <f t="shared" si="53"/>
        <v/>
      </c>
      <c r="Q662" s="26" t="str">
        <f t="shared" si="54"/>
        <v/>
      </c>
    </row>
    <row r="663" spans="1:17" x14ac:dyDescent="0.25">
      <c r="A663" s="1" t="str">
        <f>IF(B663="","",IF(B663&lt;$J$2,aux!$B$2,IF(B663&lt;$J$3,aux!$B$3,IF(B663&lt;$J$4,aux!$B$4,IF(B663&lt;$J$5,aux!$B$5,IF(B663&lt;$J$6,aux!$B$6,IF(B663&lt;$J$7,aux!$B$7,aux!$B$8)))))))</f>
        <v/>
      </c>
      <c r="D663" s="2" t="str">
        <f t="shared" si="50"/>
        <v/>
      </c>
      <c r="E663" s="2" t="str">
        <f t="shared" si="51"/>
        <v/>
      </c>
      <c r="F663" s="28" t="str">
        <f>IF(A663=aux!$B$2,$C$3/9.81,IF(A663=aux!$B$3,$C$3*(1+($F$3-1)*(B663-$J$2)/($J$3-$J$2))/9.81,IF(A663=aux!$B$4,$F$3*$C$3/9.81,"")))</f>
        <v/>
      </c>
      <c r="G663" s="28" t="str">
        <f>IF(A663=aux!$B$5,2*PI()/(981*B663)*J663,"")</f>
        <v/>
      </c>
      <c r="H663" s="28" t="str">
        <f>IF(OR(A663=aux!$B$6,A663=aux!$B$7,A663=aux!$B$8),(2*PI()/B663)^2/981*N663,"")</f>
        <v/>
      </c>
      <c r="I663" s="28" t="str">
        <f>IF(OR(A663=aux!$B$2,A663=aux!$B$3,A663=aux!$B$4),981*B663/(2*PI())*F663,"")</f>
        <v/>
      </c>
      <c r="J663" s="28" t="str">
        <f>IF(A663=aux!$B$5,100*$F$4*$C$4,"")</f>
        <v/>
      </c>
      <c r="K663" s="28" t="str">
        <f>IF(OR(A663=aux!$B$6,A663=aux!$B$7,A663=aux!$B$8),(2*PI()/B663)*N663,"")</f>
        <v/>
      </c>
      <c r="L663" s="28" t="str">
        <f>IF(OR(A663=aux!$B$2,A663=aux!$B$3,A663=aux!$B$4),981*(B663/(2*PI()))^2*F663,"")</f>
        <v/>
      </c>
      <c r="M663" s="28" t="str">
        <f>IF(A663=aux!$B$5,B663/(2*PI())*J663,"")</f>
        <v/>
      </c>
      <c r="N663" s="28" t="str">
        <f>IF(A663=aux!$B$6,100*$F$5*$C$5,IF(A663=aux!$B$7,100*$C$5*($F$5-($F$5-1)*(B663-$J$6)/($J$7-$J$6)),IF(A663=aux!$B$8,100*$C$5,"")))</f>
        <v/>
      </c>
      <c r="O663" s="26" t="str">
        <f t="shared" si="52"/>
        <v/>
      </c>
      <c r="P663" s="26" t="str">
        <f t="shared" si="53"/>
        <v/>
      </c>
      <c r="Q663" s="26" t="str">
        <f t="shared" si="54"/>
        <v/>
      </c>
    </row>
    <row r="664" spans="1:17" x14ac:dyDescent="0.25">
      <c r="A664" s="1" t="str">
        <f>IF(B664="","",IF(B664&lt;$J$2,aux!$B$2,IF(B664&lt;$J$3,aux!$B$3,IF(B664&lt;$J$4,aux!$B$4,IF(B664&lt;$J$5,aux!$B$5,IF(B664&lt;$J$6,aux!$B$6,IF(B664&lt;$J$7,aux!$B$7,aux!$B$8)))))))</f>
        <v/>
      </c>
      <c r="D664" s="2" t="str">
        <f t="shared" si="50"/>
        <v/>
      </c>
      <c r="E664" s="2" t="str">
        <f t="shared" si="51"/>
        <v/>
      </c>
      <c r="F664" s="28" t="str">
        <f>IF(A664=aux!$B$2,$C$3/9.81,IF(A664=aux!$B$3,$C$3*(1+($F$3-1)*(B664-$J$2)/($J$3-$J$2))/9.81,IF(A664=aux!$B$4,$F$3*$C$3/9.81,"")))</f>
        <v/>
      </c>
      <c r="G664" s="28" t="str">
        <f>IF(A664=aux!$B$5,2*PI()/(981*B664)*J664,"")</f>
        <v/>
      </c>
      <c r="H664" s="28" t="str">
        <f>IF(OR(A664=aux!$B$6,A664=aux!$B$7,A664=aux!$B$8),(2*PI()/B664)^2/981*N664,"")</f>
        <v/>
      </c>
      <c r="I664" s="28" t="str">
        <f>IF(OR(A664=aux!$B$2,A664=aux!$B$3,A664=aux!$B$4),981*B664/(2*PI())*F664,"")</f>
        <v/>
      </c>
      <c r="J664" s="28" t="str">
        <f>IF(A664=aux!$B$5,100*$F$4*$C$4,"")</f>
        <v/>
      </c>
      <c r="K664" s="28" t="str">
        <f>IF(OR(A664=aux!$B$6,A664=aux!$B$7,A664=aux!$B$8),(2*PI()/B664)*N664,"")</f>
        <v/>
      </c>
      <c r="L664" s="28" t="str">
        <f>IF(OR(A664=aux!$B$2,A664=aux!$B$3,A664=aux!$B$4),981*(B664/(2*PI()))^2*F664,"")</f>
        <v/>
      </c>
      <c r="M664" s="28" t="str">
        <f>IF(A664=aux!$B$5,B664/(2*PI())*J664,"")</f>
        <v/>
      </c>
      <c r="N664" s="28" t="str">
        <f>IF(A664=aux!$B$6,100*$F$5*$C$5,IF(A664=aux!$B$7,100*$C$5*($F$5-($F$5-1)*(B664-$J$6)/($J$7-$J$6)),IF(A664=aux!$B$8,100*$C$5,"")))</f>
        <v/>
      </c>
      <c r="O664" s="26" t="str">
        <f t="shared" si="52"/>
        <v/>
      </c>
      <c r="P664" s="26" t="str">
        <f t="shared" si="53"/>
        <v/>
      </c>
      <c r="Q664" s="26" t="str">
        <f t="shared" si="54"/>
        <v/>
      </c>
    </row>
    <row r="665" spans="1:17" x14ac:dyDescent="0.25">
      <c r="A665" s="1" t="str">
        <f>IF(B665="","",IF(B665&lt;$J$2,aux!$B$2,IF(B665&lt;$J$3,aux!$B$3,IF(B665&lt;$J$4,aux!$B$4,IF(B665&lt;$J$5,aux!$B$5,IF(B665&lt;$J$6,aux!$B$6,IF(B665&lt;$J$7,aux!$B$7,aux!$B$8)))))))</f>
        <v/>
      </c>
      <c r="D665" s="2" t="str">
        <f t="shared" si="50"/>
        <v/>
      </c>
      <c r="E665" s="2" t="str">
        <f t="shared" si="51"/>
        <v/>
      </c>
      <c r="F665" s="28" t="str">
        <f>IF(A665=aux!$B$2,$C$3/9.81,IF(A665=aux!$B$3,$C$3*(1+($F$3-1)*(B665-$J$2)/($J$3-$J$2))/9.81,IF(A665=aux!$B$4,$F$3*$C$3/9.81,"")))</f>
        <v/>
      </c>
      <c r="G665" s="28" t="str">
        <f>IF(A665=aux!$B$5,2*PI()/(981*B665)*J665,"")</f>
        <v/>
      </c>
      <c r="H665" s="28" t="str">
        <f>IF(OR(A665=aux!$B$6,A665=aux!$B$7,A665=aux!$B$8),(2*PI()/B665)^2/981*N665,"")</f>
        <v/>
      </c>
      <c r="I665" s="28" t="str">
        <f>IF(OR(A665=aux!$B$2,A665=aux!$B$3,A665=aux!$B$4),981*B665/(2*PI())*F665,"")</f>
        <v/>
      </c>
      <c r="J665" s="28" t="str">
        <f>IF(A665=aux!$B$5,100*$F$4*$C$4,"")</f>
        <v/>
      </c>
      <c r="K665" s="28" t="str">
        <f>IF(OR(A665=aux!$B$6,A665=aux!$B$7,A665=aux!$B$8),(2*PI()/B665)*N665,"")</f>
        <v/>
      </c>
      <c r="L665" s="28" t="str">
        <f>IF(OR(A665=aux!$B$2,A665=aux!$B$3,A665=aux!$B$4),981*(B665/(2*PI()))^2*F665,"")</f>
        <v/>
      </c>
      <c r="M665" s="28" t="str">
        <f>IF(A665=aux!$B$5,B665/(2*PI())*J665,"")</f>
        <v/>
      </c>
      <c r="N665" s="28" t="str">
        <f>IF(A665=aux!$B$6,100*$F$5*$C$5,IF(A665=aux!$B$7,100*$C$5*($F$5-($F$5-1)*(B665-$J$6)/($J$7-$J$6)),IF(A665=aux!$B$8,100*$C$5,"")))</f>
        <v/>
      </c>
      <c r="O665" s="26" t="str">
        <f t="shared" si="52"/>
        <v/>
      </c>
      <c r="P665" s="26" t="str">
        <f t="shared" si="53"/>
        <v/>
      </c>
      <c r="Q665" s="26" t="str">
        <f t="shared" si="54"/>
        <v/>
      </c>
    </row>
    <row r="666" spans="1:17" x14ac:dyDescent="0.25">
      <c r="A666" s="1" t="str">
        <f>IF(B666="","",IF(B666&lt;$J$2,aux!$B$2,IF(B666&lt;$J$3,aux!$B$3,IF(B666&lt;$J$4,aux!$B$4,IF(B666&lt;$J$5,aux!$B$5,IF(B666&lt;$J$6,aux!$B$6,IF(B666&lt;$J$7,aux!$B$7,aux!$B$8)))))))</f>
        <v/>
      </c>
      <c r="D666" s="2" t="str">
        <f t="shared" si="50"/>
        <v/>
      </c>
      <c r="E666" s="2" t="str">
        <f t="shared" si="51"/>
        <v/>
      </c>
      <c r="F666" s="28" t="str">
        <f>IF(A666=aux!$B$2,$C$3/9.81,IF(A666=aux!$B$3,$C$3*(1+($F$3-1)*(B666-$J$2)/($J$3-$J$2))/9.81,IF(A666=aux!$B$4,$F$3*$C$3/9.81,"")))</f>
        <v/>
      </c>
      <c r="G666" s="28" t="str">
        <f>IF(A666=aux!$B$5,2*PI()/(981*B666)*J666,"")</f>
        <v/>
      </c>
      <c r="H666" s="28" t="str">
        <f>IF(OR(A666=aux!$B$6,A666=aux!$B$7,A666=aux!$B$8),(2*PI()/B666)^2/981*N666,"")</f>
        <v/>
      </c>
      <c r="I666" s="28" t="str">
        <f>IF(OR(A666=aux!$B$2,A666=aux!$B$3,A666=aux!$B$4),981*B666/(2*PI())*F666,"")</f>
        <v/>
      </c>
      <c r="J666" s="28" t="str">
        <f>IF(A666=aux!$B$5,100*$F$4*$C$4,"")</f>
        <v/>
      </c>
      <c r="K666" s="28" t="str">
        <f>IF(OR(A666=aux!$B$6,A666=aux!$B$7,A666=aux!$B$8),(2*PI()/B666)*N666,"")</f>
        <v/>
      </c>
      <c r="L666" s="28" t="str">
        <f>IF(OR(A666=aux!$B$2,A666=aux!$B$3,A666=aux!$B$4),981*(B666/(2*PI()))^2*F666,"")</f>
        <v/>
      </c>
      <c r="M666" s="28" t="str">
        <f>IF(A666=aux!$B$5,B666/(2*PI())*J666,"")</f>
        <v/>
      </c>
      <c r="N666" s="28" t="str">
        <f>IF(A666=aux!$B$6,100*$F$5*$C$5,IF(A666=aux!$B$7,100*$C$5*($F$5-($F$5-1)*(B666-$J$6)/($J$7-$J$6)),IF(A666=aux!$B$8,100*$C$5,"")))</f>
        <v/>
      </c>
      <c r="O666" s="26" t="str">
        <f t="shared" si="52"/>
        <v/>
      </c>
      <c r="P666" s="26" t="str">
        <f t="shared" si="53"/>
        <v/>
      </c>
      <c r="Q666" s="26" t="str">
        <f t="shared" si="54"/>
        <v/>
      </c>
    </row>
    <row r="667" spans="1:17" x14ac:dyDescent="0.25">
      <c r="A667" s="1" t="str">
        <f>IF(B667="","",IF(B667&lt;$J$2,aux!$B$2,IF(B667&lt;$J$3,aux!$B$3,IF(B667&lt;$J$4,aux!$B$4,IF(B667&lt;$J$5,aux!$B$5,IF(B667&lt;$J$6,aux!$B$6,IF(B667&lt;$J$7,aux!$B$7,aux!$B$8)))))))</f>
        <v/>
      </c>
      <c r="D667" s="2" t="str">
        <f t="shared" si="50"/>
        <v/>
      </c>
      <c r="E667" s="2" t="str">
        <f t="shared" si="51"/>
        <v/>
      </c>
      <c r="F667" s="28" t="str">
        <f>IF(A667=aux!$B$2,$C$3/9.81,IF(A667=aux!$B$3,$C$3*(1+($F$3-1)*(B667-$J$2)/($J$3-$J$2))/9.81,IF(A667=aux!$B$4,$F$3*$C$3/9.81,"")))</f>
        <v/>
      </c>
      <c r="G667" s="28" t="str">
        <f>IF(A667=aux!$B$5,2*PI()/(981*B667)*J667,"")</f>
        <v/>
      </c>
      <c r="H667" s="28" t="str">
        <f>IF(OR(A667=aux!$B$6,A667=aux!$B$7,A667=aux!$B$8),(2*PI()/B667)^2/981*N667,"")</f>
        <v/>
      </c>
      <c r="I667" s="28" t="str">
        <f>IF(OR(A667=aux!$B$2,A667=aux!$B$3,A667=aux!$B$4),981*B667/(2*PI())*F667,"")</f>
        <v/>
      </c>
      <c r="J667" s="28" t="str">
        <f>IF(A667=aux!$B$5,100*$F$4*$C$4,"")</f>
        <v/>
      </c>
      <c r="K667" s="28" t="str">
        <f>IF(OR(A667=aux!$B$6,A667=aux!$B$7,A667=aux!$B$8),(2*PI()/B667)*N667,"")</f>
        <v/>
      </c>
      <c r="L667" s="28" t="str">
        <f>IF(OR(A667=aux!$B$2,A667=aux!$B$3,A667=aux!$B$4),981*(B667/(2*PI()))^2*F667,"")</f>
        <v/>
      </c>
      <c r="M667" s="28" t="str">
        <f>IF(A667=aux!$B$5,B667/(2*PI())*J667,"")</f>
        <v/>
      </c>
      <c r="N667" s="28" t="str">
        <f>IF(A667=aux!$B$6,100*$F$5*$C$5,IF(A667=aux!$B$7,100*$C$5*($F$5-($F$5-1)*(B667-$J$6)/($J$7-$J$6)),IF(A667=aux!$B$8,100*$C$5,"")))</f>
        <v/>
      </c>
      <c r="O667" s="26" t="str">
        <f t="shared" si="52"/>
        <v/>
      </c>
      <c r="P667" s="26" t="str">
        <f t="shared" si="53"/>
        <v/>
      </c>
      <c r="Q667" s="26" t="str">
        <f t="shared" si="54"/>
        <v/>
      </c>
    </row>
    <row r="668" spans="1:17" x14ac:dyDescent="0.25">
      <c r="A668" s="1" t="str">
        <f>IF(B668="","",IF(B668&lt;$J$2,aux!$B$2,IF(B668&lt;$J$3,aux!$B$3,IF(B668&lt;$J$4,aux!$B$4,IF(B668&lt;$J$5,aux!$B$5,IF(B668&lt;$J$6,aux!$B$6,IF(B668&lt;$J$7,aux!$B$7,aux!$B$8)))))))</f>
        <v/>
      </c>
      <c r="D668" s="2" t="str">
        <f t="shared" si="50"/>
        <v/>
      </c>
      <c r="E668" s="2" t="str">
        <f t="shared" si="51"/>
        <v/>
      </c>
      <c r="F668" s="28" t="str">
        <f>IF(A668=aux!$B$2,$C$3/9.81,IF(A668=aux!$B$3,$C$3*(1+($F$3-1)*(B668-$J$2)/($J$3-$J$2))/9.81,IF(A668=aux!$B$4,$F$3*$C$3/9.81,"")))</f>
        <v/>
      </c>
      <c r="G668" s="28" t="str">
        <f>IF(A668=aux!$B$5,2*PI()/(981*B668)*J668,"")</f>
        <v/>
      </c>
      <c r="H668" s="28" t="str">
        <f>IF(OR(A668=aux!$B$6,A668=aux!$B$7,A668=aux!$B$8),(2*PI()/B668)^2/981*N668,"")</f>
        <v/>
      </c>
      <c r="I668" s="28" t="str">
        <f>IF(OR(A668=aux!$B$2,A668=aux!$B$3,A668=aux!$B$4),981*B668/(2*PI())*F668,"")</f>
        <v/>
      </c>
      <c r="J668" s="28" t="str">
        <f>IF(A668=aux!$B$5,100*$F$4*$C$4,"")</f>
        <v/>
      </c>
      <c r="K668" s="28" t="str">
        <f>IF(OR(A668=aux!$B$6,A668=aux!$B$7,A668=aux!$B$8),(2*PI()/B668)*N668,"")</f>
        <v/>
      </c>
      <c r="L668" s="28" t="str">
        <f>IF(OR(A668=aux!$B$2,A668=aux!$B$3,A668=aux!$B$4),981*(B668/(2*PI()))^2*F668,"")</f>
        <v/>
      </c>
      <c r="M668" s="28" t="str">
        <f>IF(A668=aux!$B$5,B668/(2*PI())*J668,"")</f>
        <v/>
      </c>
      <c r="N668" s="28" t="str">
        <f>IF(A668=aux!$B$6,100*$F$5*$C$5,IF(A668=aux!$B$7,100*$C$5*($F$5-($F$5-1)*(B668-$J$6)/($J$7-$J$6)),IF(A668=aux!$B$8,100*$C$5,"")))</f>
        <v/>
      </c>
      <c r="O668" s="26" t="str">
        <f t="shared" si="52"/>
        <v/>
      </c>
      <c r="P668" s="26" t="str">
        <f t="shared" si="53"/>
        <v/>
      </c>
      <c r="Q668" s="26" t="str">
        <f t="shared" si="54"/>
        <v/>
      </c>
    </row>
    <row r="669" spans="1:17" x14ac:dyDescent="0.25">
      <c r="A669" s="1" t="str">
        <f>IF(B669="","",IF(B669&lt;$J$2,aux!$B$2,IF(B669&lt;$J$3,aux!$B$3,IF(B669&lt;$J$4,aux!$B$4,IF(B669&lt;$J$5,aux!$B$5,IF(B669&lt;$J$6,aux!$B$6,IF(B669&lt;$J$7,aux!$B$7,aux!$B$8)))))))</f>
        <v/>
      </c>
      <c r="D669" s="2" t="str">
        <f t="shared" si="50"/>
        <v/>
      </c>
      <c r="E669" s="2" t="str">
        <f t="shared" si="51"/>
        <v/>
      </c>
      <c r="F669" s="28" t="str">
        <f>IF(A669=aux!$B$2,$C$3/9.81,IF(A669=aux!$B$3,$C$3*(1+($F$3-1)*(B669-$J$2)/($J$3-$J$2))/9.81,IF(A669=aux!$B$4,$F$3*$C$3/9.81,"")))</f>
        <v/>
      </c>
      <c r="G669" s="28" t="str">
        <f>IF(A669=aux!$B$5,2*PI()/(981*B669)*J669,"")</f>
        <v/>
      </c>
      <c r="H669" s="28" t="str">
        <f>IF(OR(A669=aux!$B$6,A669=aux!$B$7,A669=aux!$B$8),(2*PI()/B669)^2/981*N669,"")</f>
        <v/>
      </c>
      <c r="I669" s="28" t="str">
        <f>IF(OR(A669=aux!$B$2,A669=aux!$B$3,A669=aux!$B$4),981*B669/(2*PI())*F669,"")</f>
        <v/>
      </c>
      <c r="J669" s="28" t="str">
        <f>IF(A669=aux!$B$5,100*$F$4*$C$4,"")</f>
        <v/>
      </c>
      <c r="K669" s="28" t="str">
        <f>IF(OR(A669=aux!$B$6,A669=aux!$B$7,A669=aux!$B$8),(2*PI()/B669)*N669,"")</f>
        <v/>
      </c>
      <c r="L669" s="28" t="str">
        <f>IF(OR(A669=aux!$B$2,A669=aux!$B$3,A669=aux!$B$4),981*(B669/(2*PI()))^2*F669,"")</f>
        <v/>
      </c>
      <c r="M669" s="28" t="str">
        <f>IF(A669=aux!$B$5,B669/(2*PI())*J669,"")</f>
        <v/>
      </c>
      <c r="N669" s="28" t="str">
        <f>IF(A669=aux!$B$6,100*$F$5*$C$5,IF(A669=aux!$B$7,100*$C$5*($F$5-($F$5-1)*(B669-$J$6)/($J$7-$J$6)),IF(A669=aux!$B$8,100*$C$5,"")))</f>
        <v/>
      </c>
      <c r="O669" s="26" t="str">
        <f t="shared" si="52"/>
        <v/>
      </c>
      <c r="P669" s="26" t="str">
        <f t="shared" si="53"/>
        <v/>
      </c>
      <c r="Q669" s="26" t="str">
        <f t="shared" si="54"/>
        <v/>
      </c>
    </row>
    <row r="670" spans="1:17" x14ac:dyDescent="0.25">
      <c r="A670" s="1" t="str">
        <f>IF(B670="","",IF(B670&lt;$J$2,aux!$B$2,IF(B670&lt;$J$3,aux!$B$3,IF(B670&lt;$J$4,aux!$B$4,IF(B670&lt;$J$5,aux!$B$5,IF(B670&lt;$J$6,aux!$B$6,IF(B670&lt;$J$7,aux!$B$7,aux!$B$8)))))))</f>
        <v/>
      </c>
      <c r="D670" s="2" t="str">
        <f t="shared" si="50"/>
        <v/>
      </c>
      <c r="E670" s="2" t="str">
        <f t="shared" si="51"/>
        <v/>
      </c>
      <c r="F670" s="28" t="str">
        <f>IF(A670=aux!$B$2,$C$3/9.81,IF(A670=aux!$B$3,$C$3*(1+($F$3-1)*(B670-$J$2)/($J$3-$J$2))/9.81,IF(A670=aux!$B$4,$F$3*$C$3/9.81,"")))</f>
        <v/>
      </c>
      <c r="G670" s="28" t="str">
        <f>IF(A670=aux!$B$5,2*PI()/(981*B670)*J670,"")</f>
        <v/>
      </c>
      <c r="H670" s="28" t="str">
        <f>IF(OR(A670=aux!$B$6,A670=aux!$B$7,A670=aux!$B$8),(2*PI()/B670)^2/981*N670,"")</f>
        <v/>
      </c>
      <c r="I670" s="28" t="str">
        <f>IF(OR(A670=aux!$B$2,A670=aux!$B$3,A670=aux!$B$4),981*B670/(2*PI())*F670,"")</f>
        <v/>
      </c>
      <c r="J670" s="28" t="str">
        <f>IF(A670=aux!$B$5,100*$F$4*$C$4,"")</f>
        <v/>
      </c>
      <c r="K670" s="28" t="str">
        <f>IF(OR(A670=aux!$B$6,A670=aux!$B$7,A670=aux!$B$8),(2*PI()/B670)*N670,"")</f>
        <v/>
      </c>
      <c r="L670" s="28" t="str">
        <f>IF(OR(A670=aux!$B$2,A670=aux!$B$3,A670=aux!$B$4),981*(B670/(2*PI()))^2*F670,"")</f>
        <v/>
      </c>
      <c r="M670" s="28" t="str">
        <f>IF(A670=aux!$B$5,B670/(2*PI())*J670,"")</f>
        <v/>
      </c>
      <c r="N670" s="28" t="str">
        <f>IF(A670=aux!$B$6,100*$F$5*$C$5,IF(A670=aux!$B$7,100*$C$5*($F$5-($F$5-1)*(B670-$J$6)/($J$7-$J$6)),IF(A670=aux!$B$8,100*$C$5,"")))</f>
        <v/>
      </c>
      <c r="O670" s="26" t="str">
        <f t="shared" si="52"/>
        <v/>
      </c>
      <c r="P670" s="26" t="str">
        <f t="shared" si="53"/>
        <v/>
      </c>
      <c r="Q670" s="26" t="str">
        <f t="shared" si="54"/>
        <v/>
      </c>
    </row>
    <row r="671" spans="1:17" x14ac:dyDescent="0.25">
      <c r="A671" s="1" t="str">
        <f>IF(B671="","",IF(B671&lt;$J$2,aux!$B$2,IF(B671&lt;$J$3,aux!$B$3,IF(B671&lt;$J$4,aux!$B$4,IF(B671&lt;$J$5,aux!$B$5,IF(B671&lt;$J$6,aux!$B$6,IF(B671&lt;$J$7,aux!$B$7,aux!$B$8)))))))</f>
        <v/>
      </c>
      <c r="D671" s="2" t="str">
        <f t="shared" si="50"/>
        <v/>
      </c>
      <c r="E671" s="2" t="str">
        <f t="shared" si="51"/>
        <v/>
      </c>
      <c r="F671" s="28" t="str">
        <f>IF(A671=aux!$B$2,$C$3/9.81,IF(A671=aux!$B$3,$C$3*(1+($F$3-1)*(B671-$J$2)/($J$3-$J$2))/9.81,IF(A671=aux!$B$4,$F$3*$C$3/9.81,"")))</f>
        <v/>
      </c>
      <c r="G671" s="28" t="str">
        <f>IF(A671=aux!$B$5,2*PI()/(981*B671)*J671,"")</f>
        <v/>
      </c>
      <c r="H671" s="28" t="str">
        <f>IF(OR(A671=aux!$B$6,A671=aux!$B$7,A671=aux!$B$8),(2*PI()/B671)^2/981*N671,"")</f>
        <v/>
      </c>
      <c r="I671" s="28" t="str">
        <f>IF(OR(A671=aux!$B$2,A671=aux!$B$3,A671=aux!$B$4),981*B671/(2*PI())*F671,"")</f>
        <v/>
      </c>
      <c r="J671" s="28" t="str">
        <f>IF(A671=aux!$B$5,100*$F$4*$C$4,"")</f>
        <v/>
      </c>
      <c r="K671" s="28" t="str">
        <f>IF(OR(A671=aux!$B$6,A671=aux!$B$7,A671=aux!$B$8),(2*PI()/B671)*N671,"")</f>
        <v/>
      </c>
      <c r="L671" s="28" t="str">
        <f>IF(OR(A671=aux!$B$2,A671=aux!$B$3,A671=aux!$B$4),981*(B671/(2*PI()))^2*F671,"")</f>
        <v/>
      </c>
      <c r="M671" s="28" t="str">
        <f>IF(A671=aux!$B$5,B671/(2*PI())*J671,"")</f>
        <v/>
      </c>
      <c r="N671" s="28" t="str">
        <f>IF(A671=aux!$B$6,100*$F$5*$C$5,IF(A671=aux!$B$7,100*$C$5*($F$5-($F$5-1)*(B671-$J$6)/($J$7-$J$6)),IF(A671=aux!$B$8,100*$C$5,"")))</f>
        <v/>
      </c>
      <c r="O671" s="26" t="str">
        <f t="shared" si="52"/>
        <v/>
      </c>
      <c r="P671" s="26" t="str">
        <f t="shared" si="53"/>
        <v/>
      </c>
      <c r="Q671" s="26" t="str">
        <f t="shared" si="54"/>
        <v/>
      </c>
    </row>
    <row r="672" spans="1:17" x14ac:dyDescent="0.25">
      <c r="A672" s="1" t="str">
        <f>IF(B672="","",IF(B672&lt;$J$2,aux!$B$2,IF(B672&lt;$J$3,aux!$B$3,IF(B672&lt;$J$4,aux!$B$4,IF(B672&lt;$J$5,aux!$B$5,IF(B672&lt;$J$6,aux!$B$6,IF(B672&lt;$J$7,aux!$B$7,aux!$B$8)))))))</f>
        <v/>
      </c>
      <c r="D672" s="2" t="str">
        <f t="shared" si="50"/>
        <v/>
      </c>
      <c r="E672" s="2" t="str">
        <f t="shared" si="51"/>
        <v/>
      </c>
      <c r="F672" s="28" t="str">
        <f>IF(A672=aux!$B$2,$C$3/9.81,IF(A672=aux!$B$3,$C$3*(1+($F$3-1)*(B672-$J$2)/($J$3-$J$2))/9.81,IF(A672=aux!$B$4,$F$3*$C$3/9.81,"")))</f>
        <v/>
      </c>
      <c r="G672" s="28" t="str">
        <f>IF(A672=aux!$B$5,2*PI()/(981*B672)*J672,"")</f>
        <v/>
      </c>
      <c r="H672" s="28" t="str">
        <f>IF(OR(A672=aux!$B$6,A672=aux!$B$7,A672=aux!$B$8),(2*PI()/B672)^2/981*N672,"")</f>
        <v/>
      </c>
      <c r="I672" s="28" t="str">
        <f>IF(OR(A672=aux!$B$2,A672=aux!$B$3,A672=aux!$B$4),981*B672/(2*PI())*F672,"")</f>
        <v/>
      </c>
      <c r="J672" s="28" t="str">
        <f>IF(A672=aux!$B$5,100*$F$4*$C$4,"")</f>
        <v/>
      </c>
      <c r="K672" s="28" t="str">
        <f>IF(OR(A672=aux!$B$6,A672=aux!$B$7,A672=aux!$B$8),(2*PI()/B672)*N672,"")</f>
        <v/>
      </c>
      <c r="L672" s="28" t="str">
        <f>IF(OR(A672=aux!$B$2,A672=aux!$B$3,A672=aux!$B$4),981*(B672/(2*PI()))^2*F672,"")</f>
        <v/>
      </c>
      <c r="M672" s="28" t="str">
        <f>IF(A672=aux!$B$5,B672/(2*PI())*J672,"")</f>
        <v/>
      </c>
      <c r="N672" s="28" t="str">
        <f>IF(A672=aux!$B$6,100*$F$5*$C$5,IF(A672=aux!$B$7,100*$C$5*($F$5-($F$5-1)*(B672-$J$6)/($J$7-$J$6)),IF(A672=aux!$B$8,100*$C$5,"")))</f>
        <v/>
      </c>
      <c r="O672" s="26" t="str">
        <f t="shared" si="52"/>
        <v/>
      </c>
      <c r="P672" s="26" t="str">
        <f t="shared" si="53"/>
        <v/>
      </c>
      <c r="Q672" s="26" t="str">
        <f t="shared" si="54"/>
        <v/>
      </c>
    </row>
    <row r="673" spans="1:17" x14ac:dyDescent="0.25">
      <c r="A673" s="1" t="str">
        <f>IF(B673="","",IF(B673&lt;$J$2,aux!$B$2,IF(B673&lt;$J$3,aux!$B$3,IF(B673&lt;$J$4,aux!$B$4,IF(B673&lt;$J$5,aux!$B$5,IF(B673&lt;$J$6,aux!$B$6,IF(B673&lt;$J$7,aux!$B$7,aux!$B$8)))))))</f>
        <v/>
      </c>
      <c r="D673" s="2" t="str">
        <f t="shared" si="50"/>
        <v/>
      </c>
      <c r="E673" s="2" t="str">
        <f t="shared" si="51"/>
        <v/>
      </c>
      <c r="F673" s="28" t="str">
        <f>IF(A673=aux!$B$2,$C$3/9.81,IF(A673=aux!$B$3,$C$3*(1+($F$3-1)*(B673-$J$2)/($J$3-$J$2))/9.81,IF(A673=aux!$B$4,$F$3*$C$3/9.81,"")))</f>
        <v/>
      </c>
      <c r="G673" s="28" t="str">
        <f>IF(A673=aux!$B$5,2*PI()/(981*B673)*J673,"")</f>
        <v/>
      </c>
      <c r="H673" s="28" t="str">
        <f>IF(OR(A673=aux!$B$6,A673=aux!$B$7,A673=aux!$B$8),(2*PI()/B673)^2/981*N673,"")</f>
        <v/>
      </c>
      <c r="I673" s="28" t="str">
        <f>IF(OR(A673=aux!$B$2,A673=aux!$B$3,A673=aux!$B$4),981*B673/(2*PI())*F673,"")</f>
        <v/>
      </c>
      <c r="J673" s="28" t="str">
        <f>IF(A673=aux!$B$5,100*$F$4*$C$4,"")</f>
        <v/>
      </c>
      <c r="K673" s="28" t="str">
        <f>IF(OR(A673=aux!$B$6,A673=aux!$B$7,A673=aux!$B$8),(2*PI()/B673)*N673,"")</f>
        <v/>
      </c>
      <c r="L673" s="28" t="str">
        <f>IF(OR(A673=aux!$B$2,A673=aux!$B$3,A673=aux!$B$4),981*(B673/(2*PI()))^2*F673,"")</f>
        <v/>
      </c>
      <c r="M673" s="28" t="str">
        <f>IF(A673=aux!$B$5,B673/(2*PI())*J673,"")</f>
        <v/>
      </c>
      <c r="N673" s="28" t="str">
        <f>IF(A673=aux!$B$6,100*$F$5*$C$5,IF(A673=aux!$B$7,100*$C$5*($F$5-($F$5-1)*(B673-$J$6)/($J$7-$J$6)),IF(A673=aux!$B$8,100*$C$5,"")))</f>
        <v/>
      </c>
      <c r="O673" s="26" t="str">
        <f t="shared" si="52"/>
        <v/>
      </c>
      <c r="P673" s="26" t="str">
        <f t="shared" si="53"/>
        <v/>
      </c>
      <c r="Q673" s="26" t="str">
        <f t="shared" si="54"/>
        <v/>
      </c>
    </row>
    <row r="674" spans="1:17" x14ac:dyDescent="0.25">
      <c r="A674" s="1" t="str">
        <f>IF(B674="","",IF(B674&lt;$J$2,aux!$B$2,IF(B674&lt;$J$3,aux!$B$3,IF(B674&lt;$J$4,aux!$B$4,IF(B674&lt;$J$5,aux!$B$5,IF(B674&lt;$J$6,aux!$B$6,IF(B674&lt;$J$7,aux!$B$7,aux!$B$8)))))))</f>
        <v/>
      </c>
      <c r="D674" s="2" t="str">
        <f t="shared" si="50"/>
        <v/>
      </c>
      <c r="E674" s="2" t="str">
        <f t="shared" si="51"/>
        <v/>
      </c>
      <c r="F674" s="28" t="str">
        <f>IF(A674=aux!$B$2,$C$3/9.81,IF(A674=aux!$B$3,$C$3*(1+($F$3-1)*(B674-$J$2)/($J$3-$J$2))/9.81,IF(A674=aux!$B$4,$F$3*$C$3/9.81,"")))</f>
        <v/>
      </c>
      <c r="G674" s="28" t="str">
        <f>IF(A674=aux!$B$5,2*PI()/(981*B674)*J674,"")</f>
        <v/>
      </c>
      <c r="H674" s="28" t="str">
        <f>IF(OR(A674=aux!$B$6,A674=aux!$B$7,A674=aux!$B$8),(2*PI()/B674)^2/981*N674,"")</f>
        <v/>
      </c>
      <c r="I674" s="28" t="str">
        <f>IF(OR(A674=aux!$B$2,A674=aux!$B$3,A674=aux!$B$4),981*B674/(2*PI())*F674,"")</f>
        <v/>
      </c>
      <c r="J674" s="28" t="str">
        <f>IF(A674=aux!$B$5,100*$F$4*$C$4,"")</f>
        <v/>
      </c>
      <c r="K674" s="28" t="str">
        <f>IF(OR(A674=aux!$B$6,A674=aux!$B$7,A674=aux!$B$8),(2*PI()/B674)*N674,"")</f>
        <v/>
      </c>
      <c r="L674" s="28" t="str">
        <f>IF(OR(A674=aux!$B$2,A674=aux!$B$3,A674=aux!$B$4),981*(B674/(2*PI()))^2*F674,"")</f>
        <v/>
      </c>
      <c r="M674" s="28" t="str">
        <f>IF(A674=aux!$B$5,B674/(2*PI())*J674,"")</f>
        <v/>
      </c>
      <c r="N674" s="28" t="str">
        <f>IF(A674=aux!$B$6,100*$F$5*$C$5,IF(A674=aux!$B$7,100*$C$5*($F$5-($F$5-1)*(B674-$J$6)/($J$7-$J$6)),IF(A674=aux!$B$8,100*$C$5,"")))</f>
        <v/>
      </c>
      <c r="O674" s="26" t="str">
        <f t="shared" si="52"/>
        <v/>
      </c>
      <c r="P674" s="26" t="str">
        <f t="shared" si="53"/>
        <v/>
      </c>
      <c r="Q674" s="26" t="str">
        <f t="shared" si="54"/>
        <v/>
      </c>
    </row>
    <row r="675" spans="1:17" x14ac:dyDescent="0.25">
      <c r="A675" s="1" t="str">
        <f>IF(B675="","",IF(B675&lt;$J$2,aux!$B$2,IF(B675&lt;$J$3,aux!$B$3,IF(B675&lt;$J$4,aux!$B$4,IF(B675&lt;$J$5,aux!$B$5,IF(B675&lt;$J$6,aux!$B$6,IF(B675&lt;$J$7,aux!$B$7,aux!$B$8)))))))</f>
        <v/>
      </c>
      <c r="D675" s="2" t="str">
        <f t="shared" si="50"/>
        <v/>
      </c>
      <c r="E675" s="2" t="str">
        <f t="shared" si="51"/>
        <v/>
      </c>
      <c r="F675" s="28" t="str">
        <f>IF(A675=aux!$B$2,$C$3/9.81,IF(A675=aux!$B$3,$C$3*(1+($F$3-1)*(B675-$J$2)/($J$3-$J$2))/9.81,IF(A675=aux!$B$4,$F$3*$C$3/9.81,"")))</f>
        <v/>
      </c>
      <c r="G675" s="28" t="str">
        <f>IF(A675=aux!$B$5,2*PI()/(981*B675)*J675,"")</f>
        <v/>
      </c>
      <c r="H675" s="28" t="str">
        <f>IF(OR(A675=aux!$B$6,A675=aux!$B$7,A675=aux!$B$8),(2*PI()/B675)^2/981*N675,"")</f>
        <v/>
      </c>
      <c r="I675" s="28" t="str">
        <f>IF(OR(A675=aux!$B$2,A675=aux!$B$3,A675=aux!$B$4),981*B675/(2*PI())*F675,"")</f>
        <v/>
      </c>
      <c r="J675" s="28" t="str">
        <f>IF(A675=aux!$B$5,100*$F$4*$C$4,"")</f>
        <v/>
      </c>
      <c r="K675" s="28" t="str">
        <f>IF(OR(A675=aux!$B$6,A675=aux!$B$7,A675=aux!$B$8),(2*PI()/B675)*N675,"")</f>
        <v/>
      </c>
      <c r="L675" s="28" t="str">
        <f>IF(OR(A675=aux!$B$2,A675=aux!$B$3,A675=aux!$B$4),981*(B675/(2*PI()))^2*F675,"")</f>
        <v/>
      </c>
      <c r="M675" s="28" t="str">
        <f>IF(A675=aux!$B$5,B675/(2*PI())*J675,"")</f>
        <v/>
      </c>
      <c r="N675" s="28" t="str">
        <f>IF(A675=aux!$B$6,100*$F$5*$C$5,IF(A675=aux!$B$7,100*$C$5*($F$5-($F$5-1)*(B675-$J$6)/($J$7-$J$6)),IF(A675=aux!$B$8,100*$C$5,"")))</f>
        <v/>
      </c>
      <c r="O675" s="26" t="str">
        <f t="shared" si="52"/>
        <v/>
      </c>
      <c r="P675" s="26" t="str">
        <f t="shared" si="53"/>
        <v/>
      </c>
      <c r="Q675" s="26" t="str">
        <f t="shared" si="54"/>
        <v/>
      </c>
    </row>
    <row r="676" spans="1:17" x14ac:dyDescent="0.25">
      <c r="A676" s="1" t="str">
        <f>IF(B676="","",IF(B676&lt;$J$2,aux!$B$2,IF(B676&lt;$J$3,aux!$B$3,IF(B676&lt;$J$4,aux!$B$4,IF(B676&lt;$J$5,aux!$B$5,IF(B676&lt;$J$6,aux!$B$6,IF(B676&lt;$J$7,aux!$B$7,aux!$B$8)))))))</f>
        <v/>
      </c>
      <c r="D676" s="2" t="str">
        <f t="shared" si="50"/>
        <v/>
      </c>
      <c r="E676" s="2" t="str">
        <f t="shared" si="51"/>
        <v/>
      </c>
      <c r="F676" s="28" t="str">
        <f>IF(A676=aux!$B$2,$C$3/9.81,IF(A676=aux!$B$3,$C$3*(1+($F$3-1)*(B676-$J$2)/($J$3-$J$2))/9.81,IF(A676=aux!$B$4,$F$3*$C$3/9.81,"")))</f>
        <v/>
      </c>
      <c r="G676" s="28" t="str">
        <f>IF(A676=aux!$B$5,2*PI()/(981*B676)*J676,"")</f>
        <v/>
      </c>
      <c r="H676" s="28" t="str">
        <f>IF(OR(A676=aux!$B$6,A676=aux!$B$7,A676=aux!$B$8),(2*PI()/B676)^2/981*N676,"")</f>
        <v/>
      </c>
      <c r="I676" s="28" t="str">
        <f>IF(OR(A676=aux!$B$2,A676=aux!$B$3,A676=aux!$B$4),981*B676/(2*PI())*F676,"")</f>
        <v/>
      </c>
      <c r="J676" s="28" t="str">
        <f>IF(A676=aux!$B$5,100*$F$4*$C$4,"")</f>
        <v/>
      </c>
      <c r="K676" s="28" t="str">
        <f>IF(OR(A676=aux!$B$6,A676=aux!$B$7,A676=aux!$B$8),(2*PI()/B676)*N676,"")</f>
        <v/>
      </c>
      <c r="L676" s="28" t="str">
        <f>IF(OR(A676=aux!$B$2,A676=aux!$B$3,A676=aux!$B$4),981*(B676/(2*PI()))^2*F676,"")</f>
        <v/>
      </c>
      <c r="M676" s="28" t="str">
        <f>IF(A676=aux!$B$5,B676/(2*PI())*J676,"")</f>
        <v/>
      </c>
      <c r="N676" s="28" t="str">
        <f>IF(A676=aux!$B$6,100*$F$5*$C$5,IF(A676=aux!$B$7,100*$C$5*($F$5-($F$5-1)*(B676-$J$6)/($J$7-$J$6)),IF(A676=aux!$B$8,100*$C$5,"")))</f>
        <v/>
      </c>
      <c r="O676" s="26" t="str">
        <f t="shared" si="52"/>
        <v/>
      </c>
      <c r="P676" s="26" t="str">
        <f t="shared" si="53"/>
        <v/>
      </c>
      <c r="Q676" s="26" t="str">
        <f t="shared" si="54"/>
        <v/>
      </c>
    </row>
    <row r="677" spans="1:17" x14ac:dyDescent="0.25">
      <c r="A677" s="1" t="str">
        <f>IF(B677="","",IF(B677&lt;$J$2,aux!$B$2,IF(B677&lt;$J$3,aux!$B$3,IF(B677&lt;$J$4,aux!$B$4,IF(B677&lt;$J$5,aux!$B$5,IF(B677&lt;$J$6,aux!$B$6,IF(B677&lt;$J$7,aux!$B$7,aux!$B$8)))))))</f>
        <v/>
      </c>
      <c r="D677" s="2" t="str">
        <f t="shared" si="50"/>
        <v/>
      </c>
      <c r="E677" s="2" t="str">
        <f t="shared" si="51"/>
        <v/>
      </c>
      <c r="F677" s="28" t="str">
        <f>IF(A677=aux!$B$2,$C$3/9.81,IF(A677=aux!$B$3,$C$3*(1+($F$3-1)*(B677-$J$2)/($J$3-$J$2))/9.81,IF(A677=aux!$B$4,$F$3*$C$3/9.81,"")))</f>
        <v/>
      </c>
      <c r="G677" s="28" t="str">
        <f>IF(A677=aux!$B$5,2*PI()/(981*B677)*J677,"")</f>
        <v/>
      </c>
      <c r="H677" s="28" t="str">
        <f>IF(OR(A677=aux!$B$6,A677=aux!$B$7,A677=aux!$B$8),(2*PI()/B677)^2/981*N677,"")</f>
        <v/>
      </c>
      <c r="I677" s="28" t="str">
        <f>IF(OR(A677=aux!$B$2,A677=aux!$B$3,A677=aux!$B$4),981*B677/(2*PI())*F677,"")</f>
        <v/>
      </c>
      <c r="J677" s="28" t="str">
        <f>IF(A677=aux!$B$5,100*$F$4*$C$4,"")</f>
        <v/>
      </c>
      <c r="K677" s="28" t="str">
        <f>IF(OR(A677=aux!$B$6,A677=aux!$B$7,A677=aux!$B$8),(2*PI()/B677)*N677,"")</f>
        <v/>
      </c>
      <c r="L677" s="28" t="str">
        <f>IF(OR(A677=aux!$B$2,A677=aux!$B$3,A677=aux!$B$4),981*(B677/(2*PI()))^2*F677,"")</f>
        <v/>
      </c>
      <c r="M677" s="28" t="str">
        <f>IF(A677=aux!$B$5,B677/(2*PI())*J677,"")</f>
        <v/>
      </c>
      <c r="N677" s="28" t="str">
        <f>IF(A677=aux!$B$6,100*$F$5*$C$5,IF(A677=aux!$B$7,100*$C$5*($F$5-($F$5-1)*(B677-$J$6)/($J$7-$J$6)),IF(A677=aux!$B$8,100*$C$5,"")))</f>
        <v/>
      </c>
      <c r="O677" s="26" t="str">
        <f t="shared" si="52"/>
        <v/>
      </c>
      <c r="P677" s="26" t="str">
        <f t="shared" si="53"/>
        <v/>
      </c>
      <c r="Q677" s="26" t="str">
        <f t="shared" si="54"/>
        <v/>
      </c>
    </row>
    <row r="678" spans="1:17" x14ac:dyDescent="0.25">
      <c r="A678" s="1" t="str">
        <f>IF(B678="","",IF(B678&lt;$J$2,aux!$B$2,IF(B678&lt;$J$3,aux!$B$3,IF(B678&lt;$J$4,aux!$B$4,IF(B678&lt;$J$5,aux!$B$5,IF(B678&lt;$J$6,aux!$B$6,IF(B678&lt;$J$7,aux!$B$7,aux!$B$8)))))))</f>
        <v/>
      </c>
      <c r="D678" s="2" t="str">
        <f t="shared" si="50"/>
        <v/>
      </c>
      <c r="E678" s="2" t="str">
        <f t="shared" si="51"/>
        <v/>
      </c>
      <c r="F678" s="28" t="str">
        <f>IF(A678=aux!$B$2,$C$3/9.81,IF(A678=aux!$B$3,$C$3*(1+($F$3-1)*(B678-$J$2)/($J$3-$J$2))/9.81,IF(A678=aux!$B$4,$F$3*$C$3/9.81,"")))</f>
        <v/>
      </c>
      <c r="G678" s="28" t="str">
        <f>IF(A678=aux!$B$5,2*PI()/(981*B678)*J678,"")</f>
        <v/>
      </c>
      <c r="H678" s="28" t="str">
        <f>IF(OR(A678=aux!$B$6,A678=aux!$B$7,A678=aux!$B$8),(2*PI()/B678)^2/981*N678,"")</f>
        <v/>
      </c>
      <c r="I678" s="28" t="str">
        <f>IF(OR(A678=aux!$B$2,A678=aux!$B$3,A678=aux!$B$4),981*B678/(2*PI())*F678,"")</f>
        <v/>
      </c>
      <c r="J678" s="28" t="str">
        <f>IF(A678=aux!$B$5,100*$F$4*$C$4,"")</f>
        <v/>
      </c>
      <c r="K678" s="28" t="str">
        <f>IF(OR(A678=aux!$B$6,A678=aux!$B$7,A678=aux!$B$8),(2*PI()/B678)*N678,"")</f>
        <v/>
      </c>
      <c r="L678" s="28" t="str">
        <f>IF(OR(A678=aux!$B$2,A678=aux!$B$3,A678=aux!$B$4),981*(B678/(2*PI()))^2*F678,"")</f>
        <v/>
      </c>
      <c r="M678" s="28" t="str">
        <f>IF(A678=aux!$B$5,B678/(2*PI())*J678,"")</f>
        <v/>
      </c>
      <c r="N678" s="28" t="str">
        <f>IF(A678=aux!$B$6,100*$F$5*$C$5,IF(A678=aux!$B$7,100*$C$5*($F$5-($F$5-1)*(B678-$J$6)/($J$7-$J$6)),IF(A678=aux!$B$8,100*$C$5,"")))</f>
        <v/>
      </c>
      <c r="O678" s="26" t="str">
        <f t="shared" si="52"/>
        <v/>
      </c>
      <c r="P678" s="26" t="str">
        <f t="shared" si="53"/>
        <v/>
      </c>
      <c r="Q678" s="26" t="str">
        <f t="shared" si="54"/>
        <v/>
      </c>
    </row>
    <row r="679" spans="1:17" x14ac:dyDescent="0.25">
      <c r="A679" s="1" t="str">
        <f>IF(B679="","",IF(B679&lt;$J$2,aux!$B$2,IF(B679&lt;$J$3,aux!$B$3,IF(B679&lt;$J$4,aux!$B$4,IF(B679&lt;$J$5,aux!$B$5,IF(B679&lt;$J$6,aux!$B$6,IF(B679&lt;$J$7,aux!$B$7,aux!$B$8)))))))</f>
        <v/>
      </c>
      <c r="D679" s="2" t="str">
        <f t="shared" si="50"/>
        <v/>
      </c>
      <c r="E679" s="2" t="str">
        <f t="shared" si="51"/>
        <v/>
      </c>
      <c r="F679" s="28" t="str">
        <f>IF(A679=aux!$B$2,$C$3/9.81,IF(A679=aux!$B$3,$C$3*(1+($F$3-1)*(B679-$J$2)/($J$3-$J$2))/9.81,IF(A679=aux!$B$4,$F$3*$C$3/9.81,"")))</f>
        <v/>
      </c>
      <c r="G679" s="28" t="str">
        <f>IF(A679=aux!$B$5,2*PI()/(981*B679)*J679,"")</f>
        <v/>
      </c>
      <c r="H679" s="28" t="str">
        <f>IF(OR(A679=aux!$B$6,A679=aux!$B$7,A679=aux!$B$8),(2*PI()/B679)^2/981*N679,"")</f>
        <v/>
      </c>
      <c r="I679" s="28" t="str">
        <f>IF(OR(A679=aux!$B$2,A679=aux!$B$3,A679=aux!$B$4),981*B679/(2*PI())*F679,"")</f>
        <v/>
      </c>
      <c r="J679" s="28" t="str">
        <f>IF(A679=aux!$B$5,100*$F$4*$C$4,"")</f>
        <v/>
      </c>
      <c r="K679" s="28" t="str">
        <f>IF(OR(A679=aux!$B$6,A679=aux!$B$7,A679=aux!$B$8),(2*PI()/B679)*N679,"")</f>
        <v/>
      </c>
      <c r="L679" s="28" t="str">
        <f>IF(OR(A679=aux!$B$2,A679=aux!$B$3,A679=aux!$B$4),981*(B679/(2*PI()))^2*F679,"")</f>
        <v/>
      </c>
      <c r="M679" s="28" t="str">
        <f>IF(A679=aux!$B$5,B679/(2*PI())*J679,"")</f>
        <v/>
      </c>
      <c r="N679" s="28" t="str">
        <f>IF(A679=aux!$B$6,100*$F$5*$C$5,IF(A679=aux!$B$7,100*$C$5*($F$5-($F$5-1)*(B679-$J$6)/($J$7-$J$6)),IF(A679=aux!$B$8,100*$C$5,"")))</f>
        <v/>
      </c>
      <c r="O679" s="26" t="str">
        <f t="shared" si="52"/>
        <v/>
      </c>
      <c r="P679" s="26" t="str">
        <f t="shared" si="53"/>
        <v/>
      </c>
      <c r="Q679" s="26" t="str">
        <f t="shared" si="54"/>
        <v/>
      </c>
    </row>
    <row r="680" spans="1:17" x14ac:dyDescent="0.25">
      <c r="A680" s="1" t="str">
        <f>IF(B680="","",IF(B680&lt;$J$2,aux!$B$2,IF(B680&lt;$J$3,aux!$B$3,IF(B680&lt;$J$4,aux!$B$4,IF(B680&lt;$J$5,aux!$B$5,IF(B680&lt;$J$6,aux!$B$6,IF(B680&lt;$J$7,aux!$B$7,aux!$B$8)))))))</f>
        <v/>
      </c>
      <c r="D680" s="2" t="str">
        <f t="shared" si="50"/>
        <v/>
      </c>
      <c r="E680" s="2" t="str">
        <f t="shared" si="51"/>
        <v/>
      </c>
      <c r="F680" s="28" t="str">
        <f>IF(A680=aux!$B$2,$C$3/9.81,IF(A680=aux!$B$3,$C$3*(1+($F$3-1)*(B680-$J$2)/($J$3-$J$2))/9.81,IF(A680=aux!$B$4,$F$3*$C$3/9.81,"")))</f>
        <v/>
      </c>
      <c r="G680" s="28" t="str">
        <f>IF(A680=aux!$B$5,2*PI()/(981*B680)*J680,"")</f>
        <v/>
      </c>
      <c r="H680" s="28" t="str">
        <f>IF(OR(A680=aux!$B$6,A680=aux!$B$7,A680=aux!$B$8),(2*PI()/B680)^2/981*N680,"")</f>
        <v/>
      </c>
      <c r="I680" s="28" t="str">
        <f>IF(OR(A680=aux!$B$2,A680=aux!$B$3,A680=aux!$B$4),981*B680/(2*PI())*F680,"")</f>
        <v/>
      </c>
      <c r="J680" s="28" t="str">
        <f>IF(A680=aux!$B$5,100*$F$4*$C$4,"")</f>
        <v/>
      </c>
      <c r="K680" s="28" t="str">
        <f>IF(OR(A680=aux!$B$6,A680=aux!$B$7,A680=aux!$B$8),(2*PI()/B680)*N680,"")</f>
        <v/>
      </c>
      <c r="L680" s="28" t="str">
        <f>IF(OR(A680=aux!$B$2,A680=aux!$B$3,A680=aux!$B$4),981*(B680/(2*PI()))^2*F680,"")</f>
        <v/>
      </c>
      <c r="M680" s="28" t="str">
        <f>IF(A680=aux!$B$5,B680/(2*PI())*J680,"")</f>
        <v/>
      </c>
      <c r="N680" s="28" t="str">
        <f>IF(A680=aux!$B$6,100*$F$5*$C$5,IF(A680=aux!$B$7,100*$C$5*($F$5-($F$5-1)*(B680-$J$6)/($J$7-$J$6)),IF(A680=aux!$B$8,100*$C$5,"")))</f>
        <v/>
      </c>
      <c r="O680" s="26" t="str">
        <f t="shared" si="52"/>
        <v/>
      </c>
      <c r="P680" s="26" t="str">
        <f t="shared" si="53"/>
        <v/>
      </c>
      <c r="Q680" s="26" t="str">
        <f t="shared" si="54"/>
        <v/>
      </c>
    </row>
    <row r="681" spans="1:17" x14ac:dyDescent="0.25">
      <c r="A681" s="1" t="str">
        <f>IF(B681="","",IF(B681&lt;$J$2,aux!$B$2,IF(B681&lt;$J$3,aux!$B$3,IF(B681&lt;$J$4,aux!$B$4,IF(B681&lt;$J$5,aux!$B$5,IF(B681&lt;$J$6,aux!$B$6,IF(B681&lt;$J$7,aux!$B$7,aux!$B$8)))))))</f>
        <v/>
      </c>
      <c r="D681" s="2" t="str">
        <f t="shared" si="50"/>
        <v/>
      </c>
      <c r="E681" s="2" t="str">
        <f t="shared" si="51"/>
        <v/>
      </c>
      <c r="F681" s="28" t="str">
        <f>IF(A681=aux!$B$2,$C$3/9.81,IF(A681=aux!$B$3,$C$3*(1+($F$3-1)*(B681-$J$2)/($J$3-$J$2))/9.81,IF(A681=aux!$B$4,$F$3*$C$3/9.81,"")))</f>
        <v/>
      </c>
      <c r="G681" s="28" t="str">
        <f>IF(A681=aux!$B$5,2*PI()/(981*B681)*J681,"")</f>
        <v/>
      </c>
      <c r="H681" s="28" t="str">
        <f>IF(OR(A681=aux!$B$6,A681=aux!$B$7,A681=aux!$B$8),(2*PI()/B681)^2/981*N681,"")</f>
        <v/>
      </c>
      <c r="I681" s="28" t="str">
        <f>IF(OR(A681=aux!$B$2,A681=aux!$B$3,A681=aux!$B$4),981*B681/(2*PI())*F681,"")</f>
        <v/>
      </c>
      <c r="J681" s="28" t="str">
        <f>IF(A681=aux!$B$5,100*$F$4*$C$4,"")</f>
        <v/>
      </c>
      <c r="K681" s="28" t="str">
        <f>IF(OR(A681=aux!$B$6,A681=aux!$B$7,A681=aux!$B$8),(2*PI()/B681)*N681,"")</f>
        <v/>
      </c>
      <c r="L681" s="28" t="str">
        <f>IF(OR(A681=aux!$B$2,A681=aux!$B$3,A681=aux!$B$4),981*(B681/(2*PI()))^2*F681,"")</f>
        <v/>
      </c>
      <c r="M681" s="28" t="str">
        <f>IF(A681=aux!$B$5,B681/(2*PI())*J681,"")</f>
        <v/>
      </c>
      <c r="N681" s="28" t="str">
        <f>IF(A681=aux!$B$6,100*$F$5*$C$5,IF(A681=aux!$B$7,100*$C$5*($F$5-($F$5-1)*(B681-$J$6)/($J$7-$J$6)),IF(A681=aux!$B$8,100*$C$5,"")))</f>
        <v/>
      </c>
      <c r="O681" s="26" t="str">
        <f t="shared" si="52"/>
        <v/>
      </c>
      <c r="P681" s="26" t="str">
        <f t="shared" si="53"/>
        <v/>
      </c>
      <c r="Q681" s="26" t="str">
        <f t="shared" si="54"/>
        <v/>
      </c>
    </row>
    <row r="682" spans="1:17" x14ac:dyDescent="0.25">
      <c r="A682" s="1" t="str">
        <f>IF(B682="","",IF(B682&lt;$J$2,aux!$B$2,IF(B682&lt;$J$3,aux!$B$3,IF(B682&lt;$J$4,aux!$B$4,IF(B682&lt;$J$5,aux!$B$5,IF(B682&lt;$J$6,aux!$B$6,IF(B682&lt;$J$7,aux!$B$7,aux!$B$8)))))))</f>
        <v/>
      </c>
      <c r="D682" s="2" t="str">
        <f t="shared" si="50"/>
        <v/>
      </c>
      <c r="E682" s="2" t="str">
        <f t="shared" si="51"/>
        <v/>
      </c>
      <c r="F682" s="28" t="str">
        <f>IF(A682=aux!$B$2,$C$3/9.81,IF(A682=aux!$B$3,$C$3*(1+($F$3-1)*(B682-$J$2)/($J$3-$J$2))/9.81,IF(A682=aux!$B$4,$F$3*$C$3/9.81,"")))</f>
        <v/>
      </c>
      <c r="G682" s="28" t="str">
        <f>IF(A682=aux!$B$5,2*PI()/(981*B682)*J682,"")</f>
        <v/>
      </c>
      <c r="H682" s="28" t="str">
        <f>IF(OR(A682=aux!$B$6,A682=aux!$B$7,A682=aux!$B$8),(2*PI()/B682)^2/981*N682,"")</f>
        <v/>
      </c>
      <c r="I682" s="28" t="str">
        <f>IF(OR(A682=aux!$B$2,A682=aux!$B$3,A682=aux!$B$4),981*B682/(2*PI())*F682,"")</f>
        <v/>
      </c>
      <c r="J682" s="28" t="str">
        <f>IF(A682=aux!$B$5,100*$F$4*$C$4,"")</f>
        <v/>
      </c>
      <c r="K682" s="28" t="str">
        <f>IF(OR(A682=aux!$B$6,A682=aux!$B$7,A682=aux!$B$8),(2*PI()/B682)*N682,"")</f>
        <v/>
      </c>
      <c r="L682" s="28" t="str">
        <f>IF(OR(A682=aux!$B$2,A682=aux!$B$3,A682=aux!$B$4),981*(B682/(2*PI()))^2*F682,"")</f>
        <v/>
      </c>
      <c r="M682" s="28" t="str">
        <f>IF(A682=aux!$B$5,B682/(2*PI())*J682,"")</f>
        <v/>
      </c>
      <c r="N682" s="28" t="str">
        <f>IF(A682=aux!$B$6,100*$F$5*$C$5,IF(A682=aux!$B$7,100*$C$5*($F$5-($F$5-1)*(B682-$J$6)/($J$7-$J$6)),IF(A682=aux!$B$8,100*$C$5,"")))</f>
        <v/>
      </c>
      <c r="O682" s="26" t="str">
        <f t="shared" si="52"/>
        <v/>
      </c>
      <c r="P682" s="26" t="str">
        <f t="shared" si="53"/>
        <v/>
      </c>
      <c r="Q682" s="26" t="str">
        <f t="shared" si="54"/>
        <v/>
      </c>
    </row>
    <row r="683" spans="1:17" x14ac:dyDescent="0.25">
      <c r="A683" s="1" t="str">
        <f>IF(B683="","",IF(B683&lt;$J$2,aux!$B$2,IF(B683&lt;$J$3,aux!$B$3,IF(B683&lt;$J$4,aux!$B$4,IF(B683&lt;$J$5,aux!$B$5,IF(B683&lt;$J$6,aux!$B$6,IF(B683&lt;$J$7,aux!$B$7,aux!$B$8)))))))</f>
        <v/>
      </c>
      <c r="D683" s="2" t="str">
        <f t="shared" si="50"/>
        <v/>
      </c>
      <c r="E683" s="2" t="str">
        <f t="shared" si="51"/>
        <v/>
      </c>
      <c r="F683" s="28" t="str">
        <f>IF(A683=aux!$B$2,$C$3/9.81,IF(A683=aux!$B$3,$C$3*(1+($F$3-1)*(B683-$J$2)/($J$3-$J$2))/9.81,IF(A683=aux!$B$4,$F$3*$C$3/9.81,"")))</f>
        <v/>
      </c>
      <c r="G683" s="28" t="str">
        <f>IF(A683=aux!$B$5,2*PI()/(981*B683)*J683,"")</f>
        <v/>
      </c>
      <c r="H683" s="28" t="str">
        <f>IF(OR(A683=aux!$B$6,A683=aux!$B$7,A683=aux!$B$8),(2*PI()/B683)^2/981*N683,"")</f>
        <v/>
      </c>
      <c r="I683" s="28" t="str">
        <f>IF(OR(A683=aux!$B$2,A683=aux!$B$3,A683=aux!$B$4),981*B683/(2*PI())*F683,"")</f>
        <v/>
      </c>
      <c r="J683" s="28" t="str">
        <f>IF(A683=aux!$B$5,100*$F$4*$C$4,"")</f>
        <v/>
      </c>
      <c r="K683" s="28" t="str">
        <f>IF(OR(A683=aux!$B$6,A683=aux!$B$7,A683=aux!$B$8),(2*PI()/B683)*N683,"")</f>
        <v/>
      </c>
      <c r="L683" s="28" t="str">
        <f>IF(OR(A683=aux!$B$2,A683=aux!$B$3,A683=aux!$B$4),981*(B683/(2*PI()))^2*F683,"")</f>
        <v/>
      </c>
      <c r="M683" s="28" t="str">
        <f>IF(A683=aux!$B$5,B683/(2*PI())*J683,"")</f>
        <v/>
      </c>
      <c r="N683" s="28" t="str">
        <f>IF(A683=aux!$B$6,100*$F$5*$C$5,IF(A683=aux!$B$7,100*$C$5*($F$5-($F$5-1)*(B683-$J$6)/($J$7-$J$6)),IF(A683=aux!$B$8,100*$C$5,"")))</f>
        <v/>
      </c>
      <c r="O683" s="26" t="str">
        <f t="shared" si="52"/>
        <v/>
      </c>
      <c r="P683" s="26" t="str">
        <f t="shared" si="53"/>
        <v/>
      </c>
      <c r="Q683" s="26" t="str">
        <f t="shared" si="54"/>
        <v/>
      </c>
    </row>
    <row r="684" spans="1:17" x14ac:dyDescent="0.25">
      <c r="A684" s="1" t="str">
        <f>IF(B684="","",IF(B684&lt;$J$2,aux!$B$2,IF(B684&lt;$J$3,aux!$B$3,IF(B684&lt;$J$4,aux!$B$4,IF(B684&lt;$J$5,aux!$B$5,IF(B684&lt;$J$6,aux!$B$6,IF(B684&lt;$J$7,aux!$B$7,aux!$B$8)))))))</f>
        <v/>
      </c>
      <c r="D684" s="2" t="str">
        <f t="shared" si="50"/>
        <v/>
      </c>
      <c r="E684" s="2" t="str">
        <f t="shared" si="51"/>
        <v/>
      </c>
      <c r="F684" s="28" t="str">
        <f>IF(A684=aux!$B$2,$C$3/9.81,IF(A684=aux!$B$3,$C$3*(1+($F$3-1)*(B684-$J$2)/($J$3-$J$2))/9.81,IF(A684=aux!$B$4,$F$3*$C$3/9.81,"")))</f>
        <v/>
      </c>
      <c r="G684" s="28" t="str">
        <f>IF(A684=aux!$B$5,2*PI()/(981*B684)*J684,"")</f>
        <v/>
      </c>
      <c r="H684" s="28" t="str">
        <f>IF(OR(A684=aux!$B$6,A684=aux!$B$7,A684=aux!$B$8),(2*PI()/B684)^2/981*N684,"")</f>
        <v/>
      </c>
      <c r="I684" s="28" t="str">
        <f>IF(OR(A684=aux!$B$2,A684=aux!$B$3,A684=aux!$B$4),981*B684/(2*PI())*F684,"")</f>
        <v/>
      </c>
      <c r="J684" s="28" t="str">
        <f>IF(A684=aux!$B$5,100*$F$4*$C$4,"")</f>
        <v/>
      </c>
      <c r="K684" s="28" t="str">
        <f>IF(OR(A684=aux!$B$6,A684=aux!$B$7,A684=aux!$B$8),(2*PI()/B684)*N684,"")</f>
        <v/>
      </c>
      <c r="L684" s="28" t="str">
        <f>IF(OR(A684=aux!$B$2,A684=aux!$B$3,A684=aux!$B$4),981*(B684/(2*PI()))^2*F684,"")</f>
        <v/>
      </c>
      <c r="M684" s="28" t="str">
        <f>IF(A684=aux!$B$5,B684/(2*PI())*J684,"")</f>
        <v/>
      </c>
      <c r="N684" s="28" t="str">
        <f>IF(A684=aux!$B$6,100*$F$5*$C$5,IF(A684=aux!$B$7,100*$C$5*($F$5-($F$5-1)*(B684-$J$6)/($J$7-$J$6)),IF(A684=aux!$B$8,100*$C$5,"")))</f>
        <v/>
      </c>
      <c r="O684" s="26" t="str">
        <f t="shared" si="52"/>
        <v/>
      </c>
      <c r="P684" s="26" t="str">
        <f t="shared" si="53"/>
        <v/>
      </c>
      <c r="Q684" s="26" t="str">
        <f t="shared" si="54"/>
        <v/>
      </c>
    </row>
    <row r="685" spans="1:17" x14ac:dyDescent="0.25">
      <c r="A685" s="1" t="str">
        <f>IF(B685="","",IF(B685&lt;$J$2,aux!$B$2,IF(B685&lt;$J$3,aux!$B$3,IF(B685&lt;$J$4,aux!$B$4,IF(B685&lt;$J$5,aux!$B$5,IF(B685&lt;$J$6,aux!$B$6,IF(B685&lt;$J$7,aux!$B$7,aux!$B$8)))))))</f>
        <v/>
      </c>
      <c r="D685" s="2" t="str">
        <f t="shared" si="50"/>
        <v/>
      </c>
      <c r="E685" s="2" t="str">
        <f t="shared" si="51"/>
        <v/>
      </c>
      <c r="F685" s="28" t="str">
        <f>IF(A685=aux!$B$2,$C$3/9.81,IF(A685=aux!$B$3,$C$3*(1+($F$3-1)*(B685-$J$2)/($J$3-$J$2))/9.81,IF(A685=aux!$B$4,$F$3*$C$3/9.81,"")))</f>
        <v/>
      </c>
      <c r="G685" s="28" t="str">
        <f>IF(A685=aux!$B$5,2*PI()/(981*B685)*J685,"")</f>
        <v/>
      </c>
      <c r="H685" s="28" t="str">
        <f>IF(OR(A685=aux!$B$6,A685=aux!$B$7,A685=aux!$B$8),(2*PI()/B685)^2/981*N685,"")</f>
        <v/>
      </c>
      <c r="I685" s="28" t="str">
        <f>IF(OR(A685=aux!$B$2,A685=aux!$B$3,A685=aux!$B$4),981*B685/(2*PI())*F685,"")</f>
        <v/>
      </c>
      <c r="J685" s="28" t="str">
        <f>IF(A685=aux!$B$5,100*$F$4*$C$4,"")</f>
        <v/>
      </c>
      <c r="K685" s="28" t="str">
        <f>IF(OR(A685=aux!$B$6,A685=aux!$B$7,A685=aux!$B$8),(2*PI()/B685)*N685,"")</f>
        <v/>
      </c>
      <c r="L685" s="28" t="str">
        <f>IF(OR(A685=aux!$B$2,A685=aux!$B$3,A685=aux!$B$4),981*(B685/(2*PI()))^2*F685,"")</f>
        <v/>
      </c>
      <c r="M685" s="28" t="str">
        <f>IF(A685=aux!$B$5,B685/(2*PI())*J685,"")</f>
        <v/>
      </c>
      <c r="N685" s="28" t="str">
        <f>IF(A685=aux!$B$6,100*$F$5*$C$5,IF(A685=aux!$B$7,100*$C$5*($F$5-($F$5-1)*(B685-$J$6)/($J$7-$J$6)),IF(A685=aux!$B$8,100*$C$5,"")))</f>
        <v/>
      </c>
      <c r="O685" s="26" t="str">
        <f t="shared" si="52"/>
        <v/>
      </c>
      <c r="P685" s="26" t="str">
        <f t="shared" si="53"/>
        <v/>
      </c>
      <c r="Q685" s="26" t="str">
        <f t="shared" si="54"/>
        <v/>
      </c>
    </row>
    <row r="686" spans="1:17" x14ac:dyDescent="0.25">
      <c r="A686" s="1" t="str">
        <f>IF(B686="","",IF(B686&lt;$J$2,aux!$B$2,IF(B686&lt;$J$3,aux!$B$3,IF(B686&lt;$J$4,aux!$B$4,IF(B686&lt;$J$5,aux!$B$5,IF(B686&lt;$J$6,aux!$B$6,IF(B686&lt;$J$7,aux!$B$7,aux!$B$8)))))))</f>
        <v/>
      </c>
      <c r="D686" s="2" t="str">
        <f t="shared" si="50"/>
        <v/>
      </c>
      <c r="E686" s="2" t="str">
        <f t="shared" si="51"/>
        <v/>
      </c>
      <c r="F686" s="28" t="str">
        <f>IF(A686=aux!$B$2,$C$3/9.81,IF(A686=aux!$B$3,$C$3*(1+($F$3-1)*(B686-$J$2)/($J$3-$J$2))/9.81,IF(A686=aux!$B$4,$F$3*$C$3/9.81,"")))</f>
        <v/>
      </c>
      <c r="G686" s="28" t="str">
        <f>IF(A686=aux!$B$5,2*PI()/(981*B686)*J686,"")</f>
        <v/>
      </c>
      <c r="H686" s="28" t="str">
        <f>IF(OR(A686=aux!$B$6,A686=aux!$B$7,A686=aux!$B$8),(2*PI()/B686)^2/981*N686,"")</f>
        <v/>
      </c>
      <c r="I686" s="28" t="str">
        <f>IF(OR(A686=aux!$B$2,A686=aux!$B$3,A686=aux!$B$4),981*B686/(2*PI())*F686,"")</f>
        <v/>
      </c>
      <c r="J686" s="28" t="str">
        <f>IF(A686=aux!$B$5,100*$F$4*$C$4,"")</f>
        <v/>
      </c>
      <c r="K686" s="28" t="str">
        <f>IF(OR(A686=aux!$B$6,A686=aux!$B$7,A686=aux!$B$8),(2*PI()/B686)*N686,"")</f>
        <v/>
      </c>
      <c r="L686" s="28" t="str">
        <f>IF(OR(A686=aux!$B$2,A686=aux!$B$3,A686=aux!$B$4),981*(B686/(2*PI()))^2*F686,"")</f>
        <v/>
      </c>
      <c r="M686" s="28" t="str">
        <f>IF(A686=aux!$B$5,B686/(2*PI())*J686,"")</f>
        <v/>
      </c>
      <c r="N686" s="28" t="str">
        <f>IF(A686=aux!$B$6,100*$F$5*$C$5,IF(A686=aux!$B$7,100*$C$5*($F$5-($F$5-1)*(B686-$J$6)/($J$7-$J$6)),IF(A686=aux!$B$8,100*$C$5,"")))</f>
        <v/>
      </c>
      <c r="O686" s="26" t="str">
        <f t="shared" si="52"/>
        <v/>
      </c>
      <c r="P686" s="26" t="str">
        <f t="shared" si="53"/>
        <v/>
      </c>
      <c r="Q686" s="26" t="str">
        <f t="shared" si="54"/>
        <v/>
      </c>
    </row>
    <row r="687" spans="1:17" x14ac:dyDescent="0.25">
      <c r="A687" s="1" t="str">
        <f>IF(B687="","",IF(B687&lt;$J$2,aux!$B$2,IF(B687&lt;$J$3,aux!$B$3,IF(B687&lt;$J$4,aux!$B$4,IF(B687&lt;$J$5,aux!$B$5,IF(B687&lt;$J$6,aux!$B$6,IF(B687&lt;$J$7,aux!$B$7,aux!$B$8)))))))</f>
        <v/>
      </c>
      <c r="D687" s="2" t="str">
        <f t="shared" si="50"/>
        <v/>
      </c>
      <c r="E687" s="2" t="str">
        <f t="shared" si="51"/>
        <v/>
      </c>
      <c r="F687" s="28" t="str">
        <f>IF(A687=aux!$B$2,$C$3/9.81,IF(A687=aux!$B$3,$C$3*(1+($F$3-1)*(B687-$J$2)/($J$3-$J$2))/9.81,IF(A687=aux!$B$4,$F$3*$C$3/9.81,"")))</f>
        <v/>
      </c>
      <c r="G687" s="28" t="str">
        <f>IF(A687=aux!$B$5,2*PI()/(981*B687)*J687,"")</f>
        <v/>
      </c>
      <c r="H687" s="28" t="str">
        <f>IF(OR(A687=aux!$B$6,A687=aux!$B$7,A687=aux!$B$8),(2*PI()/B687)^2/981*N687,"")</f>
        <v/>
      </c>
      <c r="I687" s="28" t="str">
        <f>IF(OR(A687=aux!$B$2,A687=aux!$B$3,A687=aux!$B$4),981*B687/(2*PI())*F687,"")</f>
        <v/>
      </c>
      <c r="J687" s="28" t="str">
        <f>IF(A687=aux!$B$5,100*$F$4*$C$4,"")</f>
        <v/>
      </c>
      <c r="K687" s="28" t="str">
        <f>IF(OR(A687=aux!$B$6,A687=aux!$B$7,A687=aux!$B$8),(2*PI()/B687)*N687,"")</f>
        <v/>
      </c>
      <c r="L687" s="28" t="str">
        <f>IF(OR(A687=aux!$B$2,A687=aux!$B$3,A687=aux!$B$4),981*(B687/(2*PI()))^2*F687,"")</f>
        <v/>
      </c>
      <c r="M687" s="28" t="str">
        <f>IF(A687=aux!$B$5,B687/(2*PI())*J687,"")</f>
        <v/>
      </c>
      <c r="N687" s="28" t="str">
        <f>IF(A687=aux!$B$6,100*$F$5*$C$5,IF(A687=aux!$B$7,100*$C$5*($F$5-($F$5-1)*(B687-$J$6)/($J$7-$J$6)),IF(A687=aux!$B$8,100*$C$5,"")))</f>
        <v/>
      </c>
      <c r="O687" s="26" t="str">
        <f t="shared" si="52"/>
        <v/>
      </c>
      <c r="P687" s="26" t="str">
        <f t="shared" si="53"/>
        <v/>
      </c>
      <c r="Q687" s="26" t="str">
        <f t="shared" si="54"/>
        <v/>
      </c>
    </row>
    <row r="688" spans="1:17" x14ac:dyDescent="0.25">
      <c r="A688" s="1" t="str">
        <f>IF(B688="","",IF(B688&lt;$J$2,aux!$B$2,IF(B688&lt;$J$3,aux!$B$3,IF(B688&lt;$J$4,aux!$B$4,IF(B688&lt;$J$5,aux!$B$5,IF(B688&lt;$J$6,aux!$B$6,IF(B688&lt;$J$7,aux!$B$7,aux!$B$8)))))))</f>
        <v/>
      </c>
      <c r="D688" s="2" t="str">
        <f t="shared" si="50"/>
        <v/>
      </c>
      <c r="E688" s="2" t="str">
        <f t="shared" si="51"/>
        <v/>
      </c>
      <c r="F688" s="28" t="str">
        <f>IF(A688=aux!$B$2,$C$3/9.81,IF(A688=aux!$B$3,$C$3*(1+($F$3-1)*(B688-$J$2)/($J$3-$J$2))/9.81,IF(A688=aux!$B$4,$F$3*$C$3/9.81,"")))</f>
        <v/>
      </c>
      <c r="G688" s="28" t="str">
        <f>IF(A688=aux!$B$5,2*PI()/(981*B688)*J688,"")</f>
        <v/>
      </c>
      <c r="H688" s="28" t="str">
        <f>IF(OR(A688=aux!$B$6,A688=aux!$B$7,A688=aux!$B$8),(2*PI()/B688)^2/981*N688,"")</f>
        <v/>
      </c>
      <c r="I688" s="28" t="str">
        <f>IF(OR(A688=aux!$B$2,A688=aux!$B$3,A688=aux!$B$4),981*B688/(2*PI())*F688,"")</f>
        <v/>
      </c>
      <c r="J688" s="28" t="str">
        <f>IF(A688=aux!$B$5,100*$F$4*$C$4,"")</f>
        <v/>
      </c>
      <c r="K688" s="28" t="str">
        <f>IF(OR(A688=aux!$B$6,A688=aux!$B$7,A688=aux!$B$8),(2*PI()/B688)*N688,"")</f>
        <v/>
      </c>
      <c r="L688" s="28" t="str">
        <f>IF(OR(A688=aux!$B$2,A688=aux!$B$3,A688=aux!$B$4),981*(B688/(2*PI()))^2*F688,"")</f>
        <v/>
      </c>
      <c r="M688" s="28" t="str">
        <f>IF(A688=aux!$B$5,B688/(2*PI())*J688,"")</f>
        <v/>
      </c>
      <c r="N688" s="28" t="str">
        <f>IF(A688=aux!$B$6,100*$F$5*$C$5,IF(A688=aux!$B$7,100*$C$5*($F$5-($F$5-1)*(B688-$J$6)/($J$7-$J$6)),IF(A688=aux!$B$8,100*$C$5,"")))</f>
        <v/>
      </c>
      <c r="O688" s="26" t="str">
        <f t="shared" si="52"/>
        <v/>
      </c>
      <c r="P688" s="26" t="str">
        <f t="shared" si="53"/>
        <v/>
      </c>
      <c r="Q688" s="26" t="str">
        <f t="shared" si="54"/>
        <v/>
      </c>
    </row>
    <row r="689" spans="1:17" x14ac:dyDescent="0.25">
      <c r="A689" s="1" t="str">
        <f>IF(B689="","",IF(B689&lt;$J$2,aux!$B$2,IF(B689&lt;$J$3,aux!$B$3,IF(B689&lt;$J$4,aux!$B$4,IF(B689&lt;$J$5,aux!$B$5,IF(B689&lt;$J$6,aux!$B$6,IF(B689&lt;$J$7,aux!$B$7,aux!$B$8)))))))</f>
        <v/>
      </c>
      <c r="D689" s="2" t="str">
        <f t="shared" si="50"/>
        <v/>
      </c>
      <c r="E689" s="2" t="str">
        <f t="shared" si="51"/>
        <v/>
      </c>
      <c r="F689" s="28" t="str">
        <f>IF(A689=aux!$B$2,$C$3/9.81,IF(A689=aux!$B$3,$C$3*(1+($F$3-1)*(B689-$J$2)/($J$3-$J$2))/9.81,IF(A689=aux!$B$4,$F$3*$C$3/9.81,"")))</f>
        <v/>
      </c>
      <c r="G689" s="28" t="str">
        <f>IF(A689=aux!$B$5,2*PI()/(981*B689)*J689,"")</f>
        <v/>
      </c>
      <c r="H689" s="28" t="str">
        <f>IF(OR(A689=aux!$B$6,A689=aux!$B$7,A689=aux!$B$8),(2*PI()/B689)^2/981*N689,"")</f>
        <v/>
      </c>
      <c r="I689" s="28" t="str">
        <f>IF(OR(A689=aux!$B$2,A689=aux!$B$3,A689=aux!$B$4),981*B689/(2*PI())*F689,"")</f>
        <v/>
      </c>
      <c r="J689" s="28" t="str">
        <f>IF(A689=aux!$B$5,100*$F$4*$C$4,"")</f>
        <v/>
      </c>
      <c r="K689" s="28" t="str">
        <f>IF(OR(A689=aux!$B$6,A689=aux!$B$7,A689=aux!$B$8),(2*PI()/B689)*N689,"")</f>
        <v/>
      </c>
      <c r="L689" s="28" t="str">
        <f>IF(OR(A689=aux!$B$2,A689=aux!$B$3,A689=aux!$B$4),981*(B689/(2*PI()))^2*F689,"")</f>
        <v/>
      </c>
      <c r="M689" s="28" t="str">
        <f>IF(A689=aux!$B$5,B689/(2*PI())*J689,"")</f>
        <v/>
      </c>
      <c r="N689" s="28" t="str">
        <f>IF(A689=aux!$B$6,100*$F$5*$C$5,IF(A689=aux!$B$7,100*$C$5*($F$5-($F$5-1)*(B689-$J$6)/($J$7-$J$6)),IF(A689=aux!$B$8,100*$C$5,"")))</f>
        <v/>
      </c>
      <c r="O689" s="26" t="str">
        <f t="shared" si="52"/>
        <v/>
      </c>
      <c r="P689" s="26" t="str">
        <f t="shared" si="53"/>
        <v/>
      </c>
      <c r="Q689" s="26" t="str">
        <f t="shared" si="54"/>
        <v/>
      </c>
    </row>
    <row r="690" spans="1:17" x14ac:dyDescent="0.25">
      <c r="A690" s="1" t="str">
        <f>IF(B690="","",IF(B690&lt;$J$2,aux!$B$2,IF(B690&lt;$J$3,aux!$B$3,IF(B690&lt;$J$4,aux!$B$4,IF(B690&lt;$J$5,aux!$B$5,IF(B690&lt;$J$6,aux!$B$6,IF(B690&lt;$J$7,aux!$B$7,aux!$B$8)))))))</f>
        <v/>
      </c>
      <c r="D690" s="2" t="str">
        <f t="shared" si="50"/>
        <v/>
      </c>
      <c r="E690" s="2" t="str">
        <f t="shared" si="51"/>
        <v/>
      </c>
      <c r="F690" s="28" t="str">
        <f>IF(A690=aux!$B$2,$C$3/9.81,IF(A690=aux!$B$3,$C$3*(1+($F$3-1)*(B690-$J$2)/($J$3-$J$2))/9.81,IF(A690=aux!$B$4,$F$3*$C$3/9.81,"")))</f>
        <v/>
      </c>
      <c r="G690" s="28" t="str">
        <f>IF(A690=aux!$B$5,2*PI()/(981*B690)*J690,"")</f>
        <v/>
      </c>
      <c r="H690" s="28" t="str">
        <f>IF(OR(A690=aux!$B$6,A690=aux!$B$7,A690=aux!$B$8),(2*PI()/B690)^2/981*N690,"")</f>
        <v/>
      </c>
      <c r="I690" s="28" t="str">
        <f>IF(OR(A690=aux!$B$2,A690=aux!$B$3,A690=aux!$B$4),981*B690/(2*PI())*F690,"")</f>
        <v/>
      </c>
      <c r="J690" s="28" t="str">
        <f>IF(A690=aux!$B$5,100*$F$4*$C$4,"")</f>
        <v/>
      </c>
      <c r="K690" s="28" t="str">
        <f>IF(OR(A690=aux!$B$6,A690=aux!$B$7,A690=aux!$B$8),(2*PI()/B690)*N690,"")</f>
        <v/>
      </c>
      <c r="L690" s="28" t="str">
        <f>IF(OR(A690=aux!$B$2,A690=aux!$B$3,A690=aux!$B$4),981*(B690/(2*PI()))^2*F690,"")</f>
        <v/>
      </c>
      <c r="M690" s="28" t="str">
        <f>IF(A690=aux!$B$5,B690/(2*PI())*J690,"")</f>
        <v/>
      </c>
      <c r="N690" s="28" t="str">
        <f>IF(A690=aux!$B$6,100*$F$5*$C$5,IF(A690=aux!$B$7,100*$C$5*($F$5-($F$5-1)*(B690-$J$6)/($J$7-$J$6)),IF(A690=aux!$B$8,100*$C$5,"")))</f>
        <v/>
      </c>
      <c r="O690" s="26" t="str">
        <f t="shared" si="52"/>
        <v/>
      </c>
      <c r="P690" s="26" t="str">
        <f t="shared" si="53"/>
        <v/>
      </c>
      <c r="Q690" s="26" t="str">
        <f t="shared" si="54"/>
        <v/>
      </c>
    </row>
    <row r="691" spans="1:17" x14ac:dyDescent="0.25">
      <c r="A691" s="1" t="str">
        <f>IF(B691="","",IF(B691&lt;$J$2,aux!$B$2,IF(B691&lt;$J$3,aux!$B$3,IF(B691&lt;$J$4,aux!$B$4,IF(B691&lt;$J$5,aux!$B$5,IF(B691&lt;$J$6,aux!$B$6,IF(B691&lt;$J$7,aux!$B$7,aux!$B$8)))))))</f>
        <v/>
      </c>
      <c r="D691" s="2" t="str">
        <f t="shared" si="50"/>
        <v/>
      </c>
      <c r="E691" s="2" t="str">
        <f t="shared" si="51"/>
        <v/>
      </c>
      <c r="F691" s="28" t="str">
        <f>IF(A691=aux!$B$2,$C$3/9.81,IF(A691=aux!$B$3,$C$3*(1+($F$3-1)*(B691-$J$2)/($J$3-$J$2))/9.81,IF(A691=aux!$B$4,$F$3*$C$3/9.81,"")))</f>
        <v/>
      </c>
      <c r="G691" s="28" t="str">
        <f>IF(A691=aux!$B$5,2*PI()/(981*B691)*J691,"")</f>
        <v/>
      </c>
      <c r="H691" s="28" t="str">
        <f>IF(OR(A691=aux!$B$6,A691=aux!$B$7,A691=aux!$B$8),(2*PI()/B691)^2/981*N691,"")</f>
        <v/>
      </c>
      <c r="I691" s="28" t="str">
        <f>IF(OR(A691=aux!$B$2,A691=aux!$B$3,A691=aux!$B$4),981*B691/(2*PI())*F691,"")</f>
        <v/>
      </c>
      <c r="J691" s="28" t="str">
        <f>IF(A691=aux!$B$5,100*$F$4*$C$4,"")</f>
        <v/>
      </c>
      <c r="K691" s="28" t="str">
        <f>IF(OR(A691=aux!$B$6,A691=aux!$B$7,A691=aux!$B$8),(2*PI()/B691)*N691,"")</f>
        <v/>
      </c>
      <c r="L691" s="28" t="str">
        <f>IF(OR(A691=aux!$B$2,A691=aux!$B$3,A691=aux!$B$4),981*(B691/(2*PI()))^2*F691,"")</f>
        <v/>
      </c>
      <c r="M691" s="28" t="str">
        <f>IF(A691=aux!$B$5,B691/(2*PI())*J691,"")</f>
        <v/>
      </c>
      <c r="N691" s="28" t="str">
        <f>IF(A691=aux!$B$6,100*$F$5*$C$5,IF(A691=aux!$B$7,100*$C$5*($F$5-($F$5-1)*(B691-$J$6)/($J$7-$J$6)),IF(A691=aux!$B$8,100*$C$5,"")))</f>
        <v/>
      </c>
      <c r="O691" s="26" t="str">
        <f t="shared" si="52"/>
        <v/>
      </c>
      <c r="P691" s="26" t="str">
        <f t="shared" si="53"/>
        <v/>
      </c>
      <c r="Q691" s="26" t="str">
        <f t="shared" si="54"/>
        <v/>
      </c>
    </row>
    <row r="692" spans="1:17" x14ac:dyDescent="0.25">
      <c r="A692" s="1" t="str">
        <f>IF(B692="","",IF(B692&lt;$J$2,aux!$B$2,IF(B692&lt;$J$3,aux!$B$3,IF(B692&lt;$J$4,aux!$B$4,IF(B692&lt;$J$5,aux!$B$5,IF(B692&lt;$J$6,aux!$B$6,IF(B692&lt;$J$7,aux!$B$7,aux!$B$8)))))))</f>
        <v/>
      </c>
      <c r="D692" s="2" t="str">
        <f t="shared" si="50"/>
        <v/>
      </c>
      <c r="E692" s="2" t="str">
        <f t="shared" si="51"/>
        <v/>
      </c>
      <c r="F692" s="28" t="str">
        <f>IF(A692=aux!$B$2,$C$3/9.81,IF(A692=aux!$B$3,$C$3*(1+($F$3-1)*(B692-$J$2)/($J$3-$J$2))/9.81,IF(A692=aux!$B$4,$F$3*$C$3/9.81,"")))</f>
        <v/>
      </c>
      <c r="G692" s="28" t="str">
        <f>IF(A692=aux!$B$5,2*PI()/(981*B692)*J692,"")</f>
        <v/>
      </c>
      <c r="H692" s="28" t="str">
        <f>IF(OR(A692=aux!$B$6,A692=aux!$B$7,A692=aux!$B$8),(2*PI()/B692)^2/981*N692,"")</f>
        <v/>
      </c>
      <c r="I692" s="28" t="str">
        <f>IF(OR(A692=aux!$B$2,A692=aux!$B$3,A692=aux!$B$4),981*B692/(2*PI())*F692,"")</f>
        <v/>
      </c>
      <c r="J692" s="28" t="str">
        <f>IF(A692=aux!$B$5,100*$F$4*$C$4,"")</f>
        <v/>
      </c>
      <c r="K692" s="28" t="str">
        <f>IF(OR(A692=aux!$B$6,A692=aux!$B$7,A692=aux!$B$8),(2*PI()/B692)*N692,"")</f>
        <v/>
      </c>
      <c r="L692" s="28" t="str">
        <f>IF(OR(A692=aux!$B$2,A692=aux!$B$3,A692=aux!$B$4),981*(B692/(2*PI()))^2*F692,"")</f>
        <v/>
      </c>
      <c r="M692" s="28" t="str">
        <f>IF(A692=aux!$B$5,B692/(2*PI())*J692,"")</f>
        <v/>
      </c>
      <c r="N692" s="28" t="str">
        <f>IF(A692=aux!$B$6,100*$F$5*$C$5,IF(A692=aux!$B$7,100*$C$5*($F$5-($F$5-1)*(B692-$J$6)/($J$7-$J$6)),IF(A692=aux!$B$8,100*$C$5,"")))</f>
        <v/>
      </c>
      <c r="O692" s="26" t="str">
        <f t="shared" si="52"/>
        <v/>
      </c>
      <c r="P692" s="26" t="str">
        <f t="shared" si="53"/>
        <v/>
      </c>
      <c r="Q692" s="26" t="str">
        <f t="shared" si="54"/>
        <v/>
      </c>
    </row>
    <row r="693" spans="1:17" x14ac:dyDescent="0.25">
      <c r="A693" s="1" t="str">
        <f>IF(B693="","",IF(B693&lt;$J$2,aux!$B$2,IF(B693&lt;$J$3,aux!$B$3,IF(B693&lt;$J$4,aux!$B$4,IF(B693&lt;$J$5,aux!$B$5,IF(B693&lt;$J$6,aux!$B$6,IF(B693&lt;$J$7,aux!$B$7,aux!$B$8)))))))</f>
        <v/>
      </c>
      <c r="D693" s="2" t="str">
        <f t="shared" si="50"/>
        <v/>
      </c>
      <c r="E693" s="2" t="str">
        <f t="shared" si="51"/>
        <v/>
      </c>
      <c r="F693" s="28" t="str">
        <f>IF(A693=aux!$B$2,$C$3/9.81,IF(A693=aux!$B$3,$C$3*(1+($F$3-1)*(B693-$J$2)/($J$3-$J$2))/9.81,IF(A693=aux!$B$4,$F$3*$C$3/9.81,"")))</f>
        <v/>
      </c>
      <c r="G693" s="28" t="str">
        <f>IF(A693=aux!$B$5,2*PI()/(981*B693)*J693,"")</f>
        <v/>
      </c>
      <c r="H693" s="28" t="str">
        <f>IF(OR(A693=aux!$B$6,A693=aux!$B$7,A693=aux!$B$8),(2*PI()/B693)^2/981*N693,"")</f>
        <v/>
      </c>
      <c r="I693" s="28" t="str">
        <f>IF(OR(A693=aux!$B$2,A693=aux!$B$3,A693=aux!$B$4),981*B693/(2*PI())*F693,"")</f>
        <v/>
      </c>
      <c r="J693" s="28" t="str">
        <f>IF(A693=aux!$B$5,100*$F$4*$C$4,"")</f>
        <v/>
      </c>
      <c r="K693" s="28" t="str">
        <f>IF(OR(A693=aux!$B$6,A693=aux!$B$7,A693=aux!$B$8),(2*PI()/B693)*N693,"")</f>
        <v/>
      </c>
      <c r="L693" s="28" t="str">
        <f>IF(OR(A693=aux!$B$2,A693=aux!$B$3,A693=aux!$B$4),981*(B693/(2*PI()))^2*F693,"")</f>
        <v/>
      </c>
      <c r="M693" s="28" t="str">
        <f>IF(A693=aux!$B$5,B693/(2*PI())*J693,"")</f>
        <v/>
      </c>
      <c r="N693" s="28" t="str">
        <f>IF(A693=aux!$B$6,100*$F$5*$C$5,IF(A693=aux!$B$7,100*$C$5*($F$5-($F$5-1)*(B693-$J$6)/($J$7-$J$6)),IF(A693=aux!$B$8,100*$C$5,"")))</f>
        <v/>
      </c>
      <c r="O693" s="26" t="str">
        <f t="shared" si="52"/>
        <v/>
      </c>
      <c r="P693" s="26" t="str">
        <f t="shared" si="53"/>
        <v/>
      </c>
      <c r="Q693" s="26" t="str">
        <f t="shared" si="54"/>
        <v/>
      </c>
    </row>
    <row r="694" spans="1:17" x14ac:dyDescent="0.25">
      <c r="A694" s="1" t="str">
        <f>IF(B694="","",IF(B694&lt;$J$2,aux!$B$2,IF(B694&lt;$J$3,aux!$B$3,IF(B694&lt;$J$4,aux!$B$4,IF(B694&lt;$J$5,aux!$B$5,IF(B694&lt;$J$6,aux!$B$6,IF(B694&lt;$J$7,aux!$B$7,aux!$B$8)))))))</f>
        <v/>
      </c>
      <c r="D694" s="2" t="str">
        <f t="shared" si="50"/>
        <v/>
      </c>
      <c r="E694" s="2" t="str">
        <f t="shared" si="51"/>
        <v/>
      </c>
      <c r="F694" s="28" t="str">
        <f>IF(A694=aux!$B$2,$C$3/9.81,IF(A694=aux!$B$3,$C$3*(1+($F$3-1)*(B694-$J$2)/($J$3-$J$2))/9.81,IF(A694=aux!$B$4,$F$3*$C$3/9.81,"")))</f>
        <v/>
      </c>
      <c r="G694" s="28" t="str">
        <f>IF(A694=aux!$B$5,2*PI()/(981*B694)*J694,"")</f>
        <v/>
      </c>
      <c r="H694" s="28" t="str">
        <f>IF(OR(A694=aux!$B$6,A694=aux!$B$7,A694=aux!$B$8),(2*PI()/B694)^2/981*N694,"")</f>
        <v/>
      </c>
      <c r="I694" s="28" t="str">
        <f>IF(OR(A694=aux!$B$2,A694=aux!$B$3,A694=aux!$B$4),981*B694/(2*PI())*F694,"")</f>
        <v/>
      </c>
      <c r="J694" s="28" t="str">
        <f>IF(A694=aux!$B$5,100*$F$4*$C$4,"")</f>
        <v/>
      </c>
      <c r="K694" s="28" t="str">
        <f>IF(OR(A694=aux!$B$6,A694=aux!$B$7,A694=aux!$B$8),(2*PI()/B694)*N694,"")</f>
        <v/>
      </c>
      <c r="L694" s="28" t="str">
        <f>IF(OR(A694=aux!$B$2,A694=aux!$B$3,A694=aux!$B$4),981*(B694/(2*PI()))^2*F694,"")</f>
        <v/>
      </c>
      <c r="M694" s="28" t="str">
        <f>IF(A694=aux!$B$5,B694/(2*PI())*J694,"")</f>
        <v/>
      </c>
      <c r="N694" s="28" t="str">
        <f>IF(A694=aux!$B$6,100*$F$5*$C$5,IF(A694=aux!$B$7,100*$C$5*($F$5-($F$5-1)*(B694-$J$6)/($J$7-$J$6)),IF(A694=aux!$B$8,100*$C$5,"")))</f>
        <v/>
      </c>
      <c r="O694" s="26" t="str">
        <f t="shared" si="52"/>
        <v/>
      </c>
      <c r="P694" s="26" t="str">
        <f t="shared" si="53"/>
        <v/>
      </c>
      <c r="Q694" s="26" t="str">
        <f t="shared" si="54"/>
        <v/>
      </c>
    </row>
    <row r="695" spans="1:17" x14ac:dyDescent="0.25">
      <c r="A695" s="1" t="str">
        <f>IF(B695="","",IF(B695&lt;$J$2,aux!$B$2,IF(B695&lt;$J$3,aux!$B$3,IF(B695&lt;$J$4,aux!$B$4,IF(B695&lt;$J$5,aux!$B$5,IF(B695&lt;$J$6,aux!$B$6,IF(B695&lt;$J$7,aux!$B$7,aux!$B$8)))))))</f>
        <v/>
      </c>
      <c r="D695" s="2" t="str">
        <f t="shared" si="50"/>
        <v/>
      </c>
      <c r="E695" s="2" t="str">
        <f t="shared" si="51"/>
        <v/>
      </c>
      <c r="F695" s="28" t="str">
        <f>IF(A695=aux!$B$2,$C$3/9.81,IF(A695=aux!$B$3,$C$3*(1+($F$3-1)*(B695-$J$2)/($J$3-$J$2))/9.81,IF(A695=aux!$B$4,$F$3*$C$3/9.81,"")))</f>
        <v/>
      </c>
      <c r="G695" s="28" t="str">
        <f>IF(A695=aux!$B$5,2*PI()/(981*B695)*J695,"")</f>
        <v/>
      </c>
      <c r="H695" s="28" t="str">
        <f>IF(OR(A695=aux!$B$6,A695=aux!$B$7,A695=aux!$B$8),(2*PI()/B695)^2/981*N695,"")</f>
        <v/>
      </c>
      <c r="I695" s="28" t="str">
        <f>IF(OR(A695=aux!$B$2,A695=aux!$B$3,A695=aux!$B$4),981*B695/(2*PI())*F695,"")</f>
        <v/>
      </c>
      <c r="J695" s="28" t="str">
        <f>IF(A695=aux!$B$5,100*$F$4*$C$4,"")</f>
        <v/>
      </c>
      <c r="K695" s="28" t="str">
        <f>IF(OR(A695=aux!$B$6,A695=aux!$B$7,A695=aux!$B$8),(2*PI()/B695)*N695,"")</f>
        <v/>
      </c>
      <c r="L695" s="28" t="str">
        <f>IF(OR(A695=aux!$B$2,A695=aux!$B$3,A695=aux!$B$4),981*(B695/(2*PI()))^2*F695,"")</f>
        <v/>
      </c>
      <c r="M695" s="28" t="str">
        <f>IF(A695=aux!$B$5,B695/(2*PI())*J695,"")</f>
        <v/>
      </c>
      <c r="N695" s="28" t="str">
        <f>IF(A695=aux!$B$6,100*$F$5*$C$5,IF(A695=aux!$B$7,100*$C$5*($F$5-($F$5-1)*(B695-$J$6)/($J$7-$J$6)),IF(A695=aux!$B$8,100*$C$5,"")))</f>
        <v/>
      </c>
      <c r="O695" s="26" t="str">
        <f t="shared" si="52"/>
        <v/>
      </c>
      <c r="P695" s="26" t="str">
        <f t="shared" si="53"/>
        <v/>
      </c>
      <c r="Q695" s="26" t="str">
        <f t="shared" si="54"/>
        <v/>
      </c>
    </row>
    <row r="696" spans="1:17" x14ac:dyDescent="0.25">
      <c r="A696" s="1" t="str">
        <f>IF(B696="","",IF(B696&lt;$J$2,aux!$B$2,IF(B696&lt;$J$3,aux!$B$3,IF(B696&lt;$J$4,aux!$B$4,IF(B696&lt;$J$5,aux!$B$5,IF(B696&lt;$J$6,aux!$B$6,IF(B696&lt;$J$7,aux!$B$7,aux!$B$8)))))))</f>
        <v/>
      </c>
      <c r="D696" s="2" t="str">
        <f t="shared" si="50"/>
        <v/>
      </c>
      <c r="E696" s="2" t="str">
        <f t="shared" si="51"/>
        <v/>
      </c>
      <c r="F696" s="28" t="str">
        <f>IF(A696=aux!$B$2,$C$3/9.81,IF(A696=aux!$B$3,$C$3*(1+($F$3-1)*(B696-$J$2)/($J$3-$J$2))/9.81,IF(A696=aux!$B$4,$F$3*$C$3/9.81,"")))</f>
        <v/>
      </c>
      <c r="G696" s="28" t="str">
        <f>IF(A696=aux!$B$5,2*PI()/(981*B696)*J696,"")</f>
        <v/>
      </c>
      <c r="H696" s="28" t="str">
        <f>IF(OR(A696=aux!$B$6,A696=aux!$B$7,A696=aux!$B$8),(2*PI()/B696)^2/981*N696,"")</f>
        <v/>
      </c>
      <c r="I696" s="28" t="str">
        <f>IF(OR(A696=aux!$B$2,A696=aux!$B$3,A696=aux!$B$4),981*B696/(2*PI())*F696,"")</f>
        <v/>
      </c>
      <c r="J696" s="28" t="str">
        <f>IF(A696=aux!$B$5,100*$F$4*$C$4,"")</f>
        <v/>
      </c>
      <c r="K696" s="28" t="str">
        <f>IF(OR(A696=aux!$B$6,A696=aux!$B$7,A696=aux!$B$8),(2*PI()/B696)*N696,"")</f>
        <v/>
      </c>
      <c r="L696" s="28" t="str">
        <f>IF(OR(A696=aux!$B$2,A696=aux!$B$3,A696=aux!$B$4),981*(B696/(2*PI()))^2*F696,"")</f>
        <v/>
      </c>
      <c r="M696" s="28" t="str">
        <f>IF(A696=aux!$B$5,B696/(2*PI())*J696,"")</f>
        <v/>
      </c>
      <c r="N696" s="28" t="str">
        <f>IF(A696=aux!$B$6,100*$F$5*$C$5,IF(A696=aux!$B$7,100*$C$5*($F$5-($F$5-1)*(B696-$J$6)/($J$7-$J$6)),IF(A696=aux!$B$8,100*$C$5,"")))</f>
        <v/>
      </c>
      <c r="O696" s="26" t="str">
        <f t="shared" si="52"/>
        <v/>
      </c>
      <c r="P696" s="26" t="str">
        <f t="shared" si="53"/>
        <v/>
      </c>
      <c r="Q696" s="26" t="str">
        <f t="shared" si="54"/>
        <v/>
      </c>
    </row>
    <row r="697" spans="1:17" x14ac:dyDescent="0.25">
      <c r="A697" s="1" t="str">
        <f>IF(B697="","",IF(B697&lt;$J$2,aux!$B$2,IF(B697&lt;$J$3,aux!$B$3,IF(B697&lt;$J$4,aux!$B$4,IF(B697&lt;$J$5,aux!$B$5,IF(B697&lt;$J$6,aux!$B$6,IF(B697&lt;$J$7,aux!$B$7,aux!$B$8)))))))</f>
        <v/>
      </c>
      <c r="D697" s="2" t="str">
        <f t="shared" si="50"/>
        <v/>
      </c>
      <c r="E697" s="2" t="str">
        <f t="shared" si="51"/>
        <v/>
      </c>
      <c r="F697" s="28" t="str">
        <f>IF(A697=aux!$B$2,$C$3/9.81,IF(A697=aux!$B$3,$C$3*(1+($F$3-1)*(B697-$J$2)/($J$3-$J$2))/9.81,IF(A697=aux!$B$4,$F$3*$C$3/9.81,"")))</f>
        <v/>
      </c>
      <c r="G697" s="28" t="str">
        <f>IF(A697=aux!$B$5,2*PI()/(981*B697)*J697,"")</f>
        <v/>
      </c>
      <c r="H697" s="28" t="str">
        <f>IF(OR(A697=aux!$B$6,A697=aux!$B$7,A697=aux!$B$8),(2*PI()/B697)^2/981*N697,"")</f>
        <v/>
      </c>
      <c r="I697" s="28" t="str">
        <f>IF(OR(A697=aux!$B$2,A697=aux!$B$3,A697=aux!$B$4),981*B697/(2*PI())*F697,"")</f>
        <v/>
      </c>
      <c r="J697" s="28" t="str">
        <f>IF(A697=aux!$B$5,100*$F$4*$C$4,"")</f>
        <v/>
      </c>
      <c r="K697" s="28" t="str">
        <f>IF(OR(A697=aux!$B$6,A697=aux!$B$7,A697=aux!$B$8),(2*PI()/B697)*N697,"")</f>
        <v/>
      </c>
      <c r="L697" s="28" t="str">
        <f>IF(OR(A697=aux!$B$2,A697=aux!$B$3,A697=aux!$B$4),981*(B697/(2*PI()))^2*F697,"")</f>
        <v/>
      </c>
      <c r="M697" s="28" t="str">
        <f>IF(A697=aux!$B$5,B697/(2*PI())*J697,"")</f>
        <v/>
      </c>
      <c r="N697" s="28" t="str">
        <f>IF(A697=aux!$B$6,100*$F$5*$C$5,IF(A697=aux!$B$7,100*$C$5*($F$5-($F$5-1)*(B697-$J$6)/($J$7-$J$6)),IF(A697=aux!$B$8,100*$C$5,"")))</f>
        <v/>
      </c>
      <c r="O697" s="26" t="str">
        <f t="shared" si="52"/>
        <v/>
      </c>
      <c r="P697" s="26" t="str">
        <f t="shared" si="53"/>
        <v/>
      </c>
      <c r="Q697" s="26" t="str">
        <f t="shared" si="54"/>
        <v/>
      </c>
    </row>
    <row r="698" spans="1:17" x14ac:dyDescent="0.25">
      <c r="A698" s="1" t="str">
        <f>IF(B698="","",IF(B698&lt;$J$2,aux!$B$2,IF(B698&lt;$J$3,aux!$B$3,IF(B698&lt;$J$4,aux!$B$4,IF(B698&lt;$J$5,aux!$B$5,IF(B698&lt;$J$6,aux!$B$6,IF(B698&lt;$J$7,aux!$B$7,aux!$B$8)))))))</f>
        <v/>
      </c>
      <c r="D698" s="2" t="str">
        <f t="shared" si="50"/>
        <v/>
      </c>
      <c r="E698" s="2" t="str">
        <f t="shared" si="51"/>
        <v/>
      </c>
      <c r="F698" s="28" t="str">
        <f>IF(A698=aux!$B$2,$C$3/9.81,IF(A698=aux!$B$3,$C$3*(1+($F$3-1)*(B698-$J$2)/($J$3-$J$2))/9.81,IF(A698=aux!$B$4,$F$3*$C$3/9.81,"")))</f>
        <v/>
      </c>
      <c r="G698" s="28" t="str">
        <f>IF(A698=aux!$B$5,2*PI()/(981*B698)*J698,"")</f>
        <v/>
      </c>
      <c r="H698" s="28" t="str">
        <f>IF(OR(A698=aux!$B$6,A698=aux!$B$7,A698=aux!$B$8),(2*PI()/B698)^2/981*N698,"")</f>
        <v/>
      </c>
      <c r="I698" s="28" t="str">
        <f>IF(OR(A698=aux!$B$2,A698=aux!$B$3,A698=aux!$B$4),981*B698/(2*PI())*F698,"")</f>
        <v/>
      </c>
      <c r="J698" s="28" t="str">
        <f>IF(A698=aux!$B$5,100*$F$4*$C$4,"")</f>
        <v/>
      </c>
      <c r="K698" s="28" t="str">
        <f>IF(OR(A698=aux!$B$6,A698=aux!$B$7,A698=aux!$B$8),(2*PI()/B698)*N698,"")</f>
        <v/>
      </c>
      <c r="L698" s="28" t="str">
        <f>IF(OR(A698=aux!$B$2,A698=aux!$B$3,A698=aux!$B$4),981*(B698/(2*PI()))^2*F698,"")</f>
        <v/>
      </c>
      <c r="M698" s="28" t="str">
        <f>IF(A698=aux!$B$5,B698/(2*PI())*J698,"")</f>
        <v/>
      </c>
      <c r="N698" s="28" t="str">
        <f>IF(A698=aux!$B$6,100*$F$5*$C$5,IF(A698=aux!$B$7,100*$C$5*($F$5-($F$5-1)*(B698-$J$6)/($J$7-$J$6)),IF(A698=aux!$B$8,100*$C$5,"")))</f>
        <v/>
      </c>
      <c r="O698" s="26" t="str">
        <f t="shared" si="52"/>
        <v/>
      </c>
      <c r="P698" s="26" t="str">
        <f t="shared" si="53"/>
        <v/>
      </c>
      <c r="Q698" s="26" t="str">
        <f t="shared" si="54"/>
        <v/>
      </c>
    </row>
    <row r="699" spans="1:17" x14ac:dyDescent="0.25">
      <c r="A699" s="1" t="str">
        <f>IF(B699="","",IF(B699&lt;$J$2,aux!$B$2,IF(B699&lt;$J$3,aux!$B$3,IF(B699&lt;$J$4,aux!$B$4,IF(B699&lt;$J$5,aux!$B$5,IF(B699&lt;$J$6,aux!$B$6,IF(B699&lt;$J$7,aux!$B$7,aux!$B$8)))))))</f>
        <v/>
      </c>
      <c r="D699" s="2" t="str">
        <f t="shared" si="50"/>
        <v/>
      </c>
      <c r="E699" s="2" t="str">
        <f t="shared" si="51"/>
        <v/>
      </c>
      <c r="F699" s="28" t="str">
        <f>IF(A699=aux!$B$2,$C$3/9.81,IF(A699=aux!$B$3,$C$3*(1+($F$3-1)*(B699-$J$2)/($J$3-$J$2))/9.81,IF(A699=aux!$B$4,$F$3*$C$3/9.81,"")))</f>
        <v/>
      </c>
      <c r="G699" s="28" t="str">
        <f>IF(A699=aux!$B$5,2*PI()/(981*B699)*J699,"")</f>
        <v/>
      </c>
      <c r="H699" s="28" t="str">
        <f>IF(OR(A699=aux!$B$6,A699=aux!$B$7,A699=aux!$B$8),(2*PI()/B699)^2/981*N699,"")</f>
        <v/>
      </c>
      <c r="I699" s="28" t="str">
        <f>IF(OR(A699=aux!$B$2,A699=aux!$B$3,A699=aux!$B$4),981*B699/(2*PI())*F699,"")</f>
        <v/>
      </c>
      <c r="J699" s="28" t="str">
        <f>IF(A699=aux!$B$5,100*$F$4*$C$4,"")</f>
        <v/>
      </c>
      <c r="K699" s="28" t="str">
        <f>IF(OR(A699=aux!$B$6,A699=aux!$B$7,A699=aux!$B$8),(2*PI()/B699)*N699,"")</f>
        <v/>
      </c>
      <c r="L699" s="28" t="str">
        <f>IF(OR(A699=aux!$B$2,A699=aux!$B$3,A699=aux!$B$4),981*(B699/(2*PI()))^2*F699,"")</f>
        <v/>
      </c>
      <c r="M699" s="28" t="str">
        <f>IF(A699=aux!$B$5,B699/(2*PI())*J699,"")</f>
        <v/>
      </c>
      <c r="N699" s="28" t="str">
        <f>IF(A699=aux!$B$6,100*$F$5*$C$5,IF(A699=aux!$B$7,100*$C$5*($F$5-($F$5-1)*(B699-$J$6)/($J$7-$J$6)),IF(A699=aux!$B$8,100*$C$5,"")))</f>
        <v/>
      </c>
      <c r="O699" s="26" t="str">
        <f t="shared" si="52"/>
        <v/>
      </c>
      <c r="P699" s="26" t="str">
        <f t="shared" si="53"/>
        <v/>
      </c>
      <c r="Q699" s="26" t="str">
        <f t="shared" si="54"/>
        <v/>
      </c>
    </row>
    <row r="700" spans="1:17" x14ac:dyDescent="0.25">
      <c r="A700" s="1" t="str">
        <f>IF(B700="","",IF(B700&lt;$J$2,aux!$B$2,IF(B700&lt;$J$3,aux!$B$3,IF(B700&lt;$J$4,aux!$B$4,IF(B700&lt;$J$5,aux!$B$5,IF(B700&lt;$J$6,aux!$B$6,IF(B700&lt;$J$7,aux!$B$7,aux!$B$8)))))))</f>
        <v/>
      </c>
      <c r="D700" s="2" t="str">
        <f t="shared" si="50"/>
        <v/>
      </c>
      <c r="E700" s="2" t="str">
        <f t="shared" si="51"/>
        <v/>
      </c>
      <c r="F700" s="28" t="str">
        <f>IF(A700=aux!$B$2,$C$3/9.81,IF(A700=aux!$B$3,$C$3*(1+($F$3-1)*(B700-$J$2)/($J$3-$J$2))/9.81,IF(A700=aux!$B$4,$F$3*$C$3/9.81,"")))</f>
        <v/>
      </c>
      <c r="G700" s="28" t="str">
        <f>IF(A700=aux!$B$5,2*PI()/(981*B700)*J700,"")</f>
        <v/>
      </c>
      <c r="H700" s="28" t="str">
        <f>IF(OR(A700=aux!$B$6,A700=aux!$B$7,A700=aux!$B$8),(2*PI()/B700)^2/981*N700,"")</f>
        <v/>
      </c>
      <c r="I700" s="28" t="str">
        <f>IF(OR(A700=aux!$B$2,A700=aux!$B$3,A700=aux!$B$4),981*B700/(2*PI())*F700,"")</f>
        <v/>
      </c>
      <c r="J700" s="28" t="str">
        <f>IF(A700=aux!$B$5,100*$F$4*$C$4,"")</f>
        <v/>
      </c>
      <c r="K700" s="28" t="str">
        <f>IF(OR(A700=aux!$B$6,A700=aux!$B$7,A700=aux!$B$8),(2*PI()/B700)*N700,"")</f>
        <v/>
      </c>
      <c r="L700" s="28" t="str">
        <f>IF(OR(A700=aux!$B$2,A700=aux!$B$3,A700=aux!$B$4),981*(B700/(2*PI()))^2*F700,"")</f>
        <v/>
      </c>
      <c r="M700" s="28" t="str">
        <f>IF(A700=aux!$B$5,B700/(2*PI())*J700,"")</f>
        <v/>
      </c>
      <c r="N700" s="28" t="str">
        <f>IF(A700=aux!$B$6,100*$F$5*$C$5,IF(A700=aux!$B$7,100*$C$5*($F$5-($F$5-1)*(B700-$J$6)/($J$7-$J$6)),IF(A700=aux!$B$8,100*$C$5,"")))</f>
        <v/>
      </c>
      <c r="O700" s="26" t="str">
        <f t="shared" si="52"/>
        <v/>
      </c>
      <c r="P700" s="26" t="str">
        <f t="shared" si="53"/>
        <v/>
      </c>
      <c r="Q700" s="26" t="str">
        <f t="shared" si="54"/>
        <v/>
      </c>
    </row>
    <row r="701" spans="1:17" x14ac:dyDescent="0.25">
      <c r="A701" s="1" t="str">
        <f>IF(B701="","",IF(B701&lt;$J$2,aux!$B$2,IF(B701&lt;$J$3,aux!$B$3,IF(B701&lt;$J$4,aux!$B$4,IF(B701&lt;$J$5,aux!$B$5,IF(B701&lt;$J$6,aux!$B$6,IF(B701&lt;$J$7,aux!$B$7,aux!$B$8)))))))</f>
        <v/>
      </c>
      <c r="D701" s="2" t="str">
        <f t="shared" si="50"/>
        <v/>
      </c>
      <c r="E701" s="2" t="str">
        <f t="shared" si="51"/>
        <v/>
      </c>
      <c r="F701" s="28" t="str">
        <f>IF(A701=aux!$B$2,$C$3/9.81,IF(A701=aux!$B$3,$C$3*(1+($F$3-1)*(B701-$J$2)/($J$3-$J$2))/9.81,IF(A701=aux!$B$4,$F$3*$C$3/9.81,"")))</f>
        <v/>
      </c>
      <c r="G701" s="28" t="str">
        <f>IF(A701=aux!$B$5,2*PI()/(981*B701)*J701,"")</f>
        <v/>
      </c>
      <c r="H701" s="28" t="str">
        <f>IF(OR(A701=aux!$B$6,A701=aux!$B$7,A701=aux!$B$8),(2*PI()/B701)^2/981*N701,"")</f>
        <v/>
      </c>
      <c r="I701" s="28" t="str">
        <f>IF(OR(A701=aux!$B$2,A701=aux!$B$3,A701=aux!$B$4),981*B701/(2*PI())*F701,"")</f>
        <v/>
      </c>
      <c r="J701" s="28" t="str">
        <f>IF(A701=aux!$B$5,100*$F$4*$C$4,"")</f>
        <v/>
      </c>
      <c r="K701" s="28" t="str">
        <f>IF(OR(A701=aux!$B$6,A701=aux!$B$7,A701=aux!$B$8),(2*PI()/B701)*N701,"")</f>
        <v/>
      </c>
      <c r="L701" s="28" t="str">
        <f>IF(OR(A701=aux!$B$2,A701=aux!$B$3,A701=aux!$B$4),981*(B701/(2*PI()))^2*F701,"")</f>
        <v/>
      </c>
      <c r="M701" s="28" t="str">
        <f>IF(A701=aux!$B$5,B701/(2*PI())*J701,"")</f>
        <v/>
      </c>
      <c r="N701" s="28" t="str">
        <f>IF(A701=aux!$B$6,100*$F$5*$C$5,IF(A701=aux!$B$7,100*$C$5*($F$5-($F$5-1)*(B701-$J$6)/($J$7-$J$6)),IF(A701=aux!$B$8,100*$C$5,"")))</f>
        <v/>
      </c>
      <c r="O701" s="26" t="str">
        <f t="shared" si="52"/>
        <v/>
      </c>
      <c r="P701" s="26" t="str">
        <f t="shared" si="53"/>
        <v/>
      </c>
      <c r="Q701" s="26" t="str">
        <f t="shared" si="54"/>
        <v/>
      </c>
    </row>
    <row r="702" spans="1:17" x14ac:dyDescent="0.25">
      <c r="A702" s="1" t="str">
        <f>IF(B702="","",IF(B702&lt;$J$2,aux!$B$2,IF(B702&lt;$J$3,aux!$B$3,IF(B702&lt;$J$4,aux!$B$4,IF(B702&lt;$J$5,aux!$B$5,IF(B702&lt;$J$6,aux!$B$6,IF(B702&lt;$J$7,aux!$B$7,aux!$B$8)))))))</f>
        <v/>
      </c>
      <c r="D702" s="2" t="str">
        <f t="shared" si="50"/>
        <v/>
      </c>
      <c r="E702" s="2" t="str">
        <f t="shared" si="51"/>
        <v/>
      </c>
      <c r="F702" s="28" t="str">
        <f>IF(A702=aux!$B$2,$C$3/9.81,IF(A702=aux!$B$3,$C$3*(1+($F$3-1)*(B702-$J$2)/($J$3-$J$2))/9.81,IF(A702=aux!$B$4,$F$3*$C$3/9.81,"")))</f>
        <v/>
      </c>
      <c r="G702" s="28" t="str">
        <f>IF(A702=aux!$B$5,2*PI()/(981*B702)*J702,"")</f>
        <v/>
      </c>
      <c r="H702" s="28" t="str">
        <f>IF(OR(A702=aux!$B$6,A702=aux!$B$7,A702=aux!$B$8),(2*PI()/B702)^2/981*N702,"")</f>
        <v/>
      </c>
      <c r="I702" s="28" t="str">
        <f>IF(OR(A702=aux!$B$2,A702=aux!$B$3,A702=aux!$B$4),981*B702/(2*PI())*F702,"")</f>
        <v/>
      </c>
      <c r="J702" s="28" t="str">
        <f>IF(A702=aux!$B$5,100*$F$4*$C$4,"")</f>
        <v/>
      </c>
      <c r="K702" s="28" t="str">
        <f>IF(OR(A702=aux!$B$6,A702=aux!$B$7,A702=aux!$B$8),(2*PI()/B702)*N702,"")</f>
        <v/>
      </c>
      <c r="L702" s="28" t="str">
        <f>IF(OR(A702=aux!$B$2,A702=aux!$B$3,A702=aux!$B$4),981*(B702/(2*PI()))^2*F702,"")</f>
        <v/>
      </c>
      <c r="M702" s="28" t="str">
        <f>IF(A702=aux!$B$5,B702/(2*PI())*J702,"")</f>
        <v/>
      </c>
      <c r="N702" s="28" t="str">
        <f>IF(A702=aux!$B$6,100*$F$5*$C$5,IF(A702=aux!$B$7,100*$C$5*($F$5-($F$5-1)*(B702-$J$6)/($J$7-$J$6)),IF(A702=aux!$B$8,100*$C$5,"")))</f>
        <v/>
      </c>
      <c r="O702" s="26" t="str">
        <f t="shared" si="52"/>
        <v/>
      </c>
      <c r="P702" s="26" t="str">
        <f t="shared" si="53"/>
        <v/>
      </c>
      <c r="Q702" s="26" t="str">
        <f t="shared" si="54"/>
        <v/>
      </c>
    </row>
    <row r="703" spans="1:17" x14ac:dyDescent="0.25">
      <c r="A703" s="1" t="str">
        <f>IF(B703="","",IF(B703&lt;$J$2,aux!$B$2,IF(B703&lt;$J$3,aux!$B$3,IF(B703&lt;$J$4,aux!$B$4,IF(B703&lt;$J$5,aux!$B$5,IF(B703&lt;$J$6,aux!$B$6,IF(B703&lt;$J$7,aux!$B$7,aux!$B$8)))))))</f>
        <v/>
      </c>
      <c r="D703" s="2" t="str">
        <f t="shared" si="50"/>
        <v/>
      </c>
      <c r="E703" s="2" t="str">
        <f t="shared" si="51"/>
        <v/>
      </c>
      <c r="F703" s="28" t="str">
        <f>IF(A703=aux!$B$2,$C$3/9.81,IF(A703=aux!$B$3,$C$3*(1+($F$3-1)*(B703-$J$2)/($J$3-$J$2))/9.81,IF(A703=aux!$B$4,$F$3*$C$3/9.81,"")))</f>
        <v/>
      </c>
      <c r="G703" s="28" t="str">
        <f>IF(A703=aux!$B$5,2*PI()/(981*B703)*J703,"")</f>
        <v/>
      </c>
      <c r="H703" s="28" t="str">
        <f>IF(OR(A703=aux!$B$6,A703=aux!$B$7,A703=aux!$B$8),(2*PI()/B703)^2/981*N703,"")</f>
        <v/>
      </c>
      <c r="I703" s="28" t="str">
        <f>IF(OR(A703=aux!$B$2,A703=aux!$B$3,A703=aux!$B$4),981*B703/(2*PI())*F703,"")</f>
        <v/>
      </c>
      <c r="J703" s="28" t="str">
        <f>IF(A703=aux!$B$5,100*$F$4*$C$4,"")</f>
        <v/>
      </c>
      <c r="K703" s="28" t="str">
        <f>IF(OR(A703=aux!$B$6,A703=aux!$B$7,A703=aux!$B$8),(2*PI()/B703)*N703,"")</f>
        <v/>
      </c>
      <c r="L703" s="28" t="str">
        <f>IF(OR(A703=aux!$B$2,A703=aux!$B$3,A703=aux!$B$4),981*(B703/(2*PI()))^2*F703,"")</f>
        <v/>
      </c>
      <c r="M703" s="28" t="str">
        <f>IF(A703=aux!$B$5,B703/(2*PI())*J703,"")</f>
        <v/>
      </c>
      <c r="N703" s="28" t="str">
        <f>IF(A703=aux!$B$6,100*$F$5*$C$5,IF(A703=aux!$B$7,100*$C$5*($F$5-($F$5-1)*(B703-$J$6)/($J$7-$J$6)),IF(A703=aux!$B$8,100*$C$5,"")))</f>
        <v/>
      </c>
      <c r="O703" s="26" t="str">
        <f t="shared" si="52"/>
        <v/>
      </c>
      <c r="P703" s="26" t="str">
        <f t="shared" si="53"/>
        <v/>
      </c>
      <c r="Q703" s="26" t="str">
        <f t="shared" si="54"/>
        <v/>
      </c>
    </row>
    <row r="704" spans="1:17" x14ac:dyDescent="0.25">
      <c r="A704" s="1" t="str">
        <f>IF(B704="","",IF(B704&lt;$J$2,aux!$B$2,IF(B704&lt;$J$3,aux!$B$3,IF(B704&lt;$J$4,aux!$B$4,IF(B704&lt;$J$5,aux!$B$5,IF(B704&lt;$J$6,aux!$B$6,IF(B704&lt;$J$7,aux!$B$7,aux!$B$8)))))))</f>
        <v/>
      </c>
      <c r="D704" s="2" t="str">
        <f t="shared" si="50"/>
        <v/>
      </c>
      <c r="E704" s="2" t="str">
        <f t="shared" si="51"/>
        <v/>
      </c>
      <c r="F704" s="28" t="str">
        <f>IF(A704=aux!$B$2,$C$3/9.81,IF(A704=aux!$B$3,$C$3*(1+($F$3-1)*(B704-$J$2)/($J$3-$J$2))/9.81,IF(A704=aux!$B$4,$F$3*$C$3/9.81,"")))</f>
        <v/>
      </c>
      <c r="G704" s="28" t="str">
        <f>IF(A704=aux!$B$5,2*PI()/(981*B704)*J704,"")</f>
        <v/>
      </c>
      <c r="H704" s="28" t="str">
        <f>IF(OR(A704=aux!$B$6,A704=aux!$B$7,A704=aux!$B$8),(2*PI()/B704)^2/981*N704,"")</f>
        <v/>
      </c>
      <c r="I704" s="28" t="str">
        <f>IF(OR(A704=aux!$B$2,A704=aux!$B$3,A704=aux!$B$4),981*B704/(2*PI())*F704,"")</f>
        <v/>
      </c>
      <c r="J704" s="28" t="str">
        <f>IF(A704=aux!$B$5,100*$F$4*$C$4,"")</f>
        <v/>
      </c>
      <c r="K704" s="28" t="str">
        <f>IF(OR(A704=aux!$B$6,A704=aux!$B$7,A704=aux!$B$8),(2*PI()/B704)*N704,"")</f>
        <v/>
      </c>
      <c r="L704" s="28" t="str">
        <f>IF(OR(A704=aux!$B$2,A704=aux!$B$3,A704=aux!$B$4),981*(B704/(2*PI()))^2*F704,"")</f>
        <v/>
      </c>
      <c r="M704" s="28" t="str">
        <f>IF(A704=aux!$B$5,B704/(2*PI())*J704,"")</f>
        <v/>
      </c>
      <c r="N704" s="28" t="str">
        <f>IF(A704=aux!$B$6,100*$F$5*$C$5,IF(A704=aux!$B$7,100*$C$5*($F$5-($F$5-1)*(B704-$J$6)/($J$7-$J$6)),IF(A704=aux!$B$8,100*$C$5,"")))</f>
        <v/>
      </c>
      <c r="O704" s="26" t="str">
        <f t="shared" si="52"/>
        <v/>
      </c>
      <c r="P704" s="26" t="str">
        <f t="shared" si="53"/>
        <v/>
      </c>
      <c r="Q704" s="26" t="str">
        <f t="shared" si="54"/>
        <v/>
      </c>
    </row>
    <row r="705" spans="1:17" x14ac:dyDescent="0.25">
      <c r="A705" s="1" t="str">
        <f>IF(B705="","",IF(B705&lt;$J$2,aux!$B$2,IF(B705&lt;$J$3,aux!$B$3,IF(B705&lt;$J$4,aux!$B$4,IF(B705&lt;$J$5,aux!$B$5,IF(B705&lt;$J$6,aux!$B$6,IF(B705&lt;$J$7,aux!$B$7,aux!$B$8)))))))</f>
        <v/>
      </c>
      <c r="D705" s="2" t="str">
        <f t="shared" si="50"/>
        <v/>
      </c>
      <c r="E705" s="2" t="str">
        <f t="shared" si="51"/>
        <v/>
      </c>
      <c r="F705" s="28" t="str">
        <f>IF(A705=aux!$B$2,$C$3/9.81,IF(A705=aux!$B$3,$C$3*(1+($F$3-1)*(B705-$J$2)/($J$3-$J$2))/9.81,IF(A705=aux!$B$4,$F$3*$C$3/9.81,"")))</f>
        <v/>
      </c>
      <c r="G705" s="28" t="str">
        <f>IF(A705=aux!$B$5,2*PI()/(981*B705)*J705,"")</f>
        <v/>
      </c>
      <c r="H705" s="28" t="str">
        <f>IF(OR(A705=aux!$B$6,A705=aux!$B$7,A705=aux!$B$8),(2*PI()/B705)^2/981*N705,"")</f>
        <v/>
      </c>
      <c r="I705" s="28" t="str">
        <f>IF(OR(A705=aux!$B$2,A705=aux!$B$3,A705=aux!$B$4),981*B705/(2*PI())*F705,"")</f>
        <v/>
      </c>
      <c r="J705" s="28" t="str">
        <f>IF(A705=aux!$B$5,100*$F$4*$C$4,"")</f>
        <v/>
      </c>
      <c r="K705" s="28" t="str">
        <f>IF(OR(A705=aux!$B$6,A705=aux!$B$7,A705=aux!$B$8),(2*PI()/B705)*N705,"")</f>
        <v/>
      </c>
      <c r="L705" s="28" t="str">
        <f>IF(OR(A705=aux!$B$2,A705=aux!$B$3,A705=aux!$B$4),981*(B705/(2*PI()))^2*F705,"")</f>
        <v/>
      </c>
      <c r="M705" s="28" t="str">
        <f>IF(A705=aux!$B$5,B705/(2*PI())*J705,"")</f>
        <v/>
      </c>
      <c r="N705" s="28" t="str">
        <f>IF(A705=aux!$B$6,100*$F$5*$C$5,IF(A705=aux!$B$7,100*$C$5*($F$5-($F$5-1)*(B705-$J$6)/($J$7-$J$6)),IF(A705=aux!$B$8,100*$C$5,"")))</f>
        <v/>
      </c>
      <c r="O705" s="26" t="str">
        <f t="shared" si="52"/>
        <v/>
      </c>
      <c r="P705" s="26" t="str">
        <f t="shared" si="53"/>
        <v/>
      </c>
      <c r="Q705" s="26" t="str">
        <f t="shared" si="54"/>
        <v/>
      </c>
    </row>
    <row r="706" spans="1:17" x14ac:dyDescent="0.25">
      <c r="A706" s="1" t="str">
        <f>IF(B706="","",IF(B706&lt;$J$2,aux!$B$2,IF(B706&lt;$J$3,aux!$B$3,IF(B706&lt;$J$4,aux!$B$4,IF(B706&lt;$J$5,aux!$B$5,IF(B706&lt;$J$6,aux!$B$6,IF(B706&lt;$J$7,aux!$B$7,aux!$B$8)))))))</f>
        <v/>
      </c>
      <c r="D706" s="2" t="str">
        <f t="shared" si="50"/>
        <v/>
      </c>
      <c r="E706" s="2" t="str">
        <f t="shared" si="51"/>
        <v/>
      </c>
      <c r="F706" s="28" t="str">
        <f>IF(A706=aux!$B$2,$C$3/9.81,IF(A706=aux!$B$3,$C$3*(1+($F$3-1)*(B706-$J$2)/($J$3-$J$2))/9.81,IF(A706=aux!$B$4,$F$3*$C$3/9.81,"")))</f>
        <v/>
      </c>
      <c r="G706" s="28" t="str">
        <f>IF(A706=aux!$B$5,2*PI()/(981*B706)*J706,"")</f>
        <v/>
      </c>
      <c r="H706" s="28" t="str">
        <f>IF(OR(A706=aux!$B$6,A706=aux!$B$7,A706=aux!$B$8),(2*PI()/B706)^2/981*N706,"")</f>
        <v/>
      </c>
      <c r="I706" s="28" t="str">
        <f>IF(OR(A706=aux!$B$2,A706=aux!$B$3,A706=aux!$B$4),981*B706/(2*PI())*F706,"")</f>
        <v/>
      </c>
      <c r="J706" s="28" t="str">
        <f>IF(A706=aux!$B$5,100*$F$4*$C$4,"")</f>
        <v/>
      </c>
      <c r="K706" s="28" t="str">
        <f>IF(OR(A706=aux!$B$6,A706=aux!$B$7,A706=aux!$B$8),(2*PI()/B706)*N706,"")</f>
        <v/>
      </c>
      <c r="L706" s="28" t="str">
        <f>IF(OR(A706=aux!$B$2,A706=aux!$B$3,A706=aux!$B$4),981*(B706/(2*PI()))^2*F706,"")</f>
        <v/>
      </c>
      <c r="M706" s="28" t="str">
        <f>IF(A706=aux!$B$5,B706/(2*PI())*J706,"")</f>
        <v/>
      </c>
      <c r="N706" s="28" t="str">
        <f>IF(A706=aux!$B$6,100*$F$5*$C$5,IF(A706=aux!$B$7,100*$C$5*($F$5-($F$5-1)*(B706-$J$6)/($J$7-$J$6)),IF(A706=aux!$B$8,100*$C$5,"")))</f>
        <v/>
      </c>
      <c r="O706" s="26" t="str">
        <f t="shared" si="52"/>
        <v/>
      </c>
      <c r="P706" s="26" t="str">
        <f t="shared" si="53"/>
        <v/>
      </c>
      <c r="Q706" s="26" t="str">
        <f t="shared" si="54"/>
        <v/>
      </c>
    </row>
    <row r="707" spans="1:17" x14ac:dyDescent="0.25">
      <c r="A707" s="1" t="str">
        <f>IF(B707="","",IF(B707&lt;$J$2,aux!$B$2,IF(B707&lt;$J$3,aux!$B$3,IF(B707&lt;$J$4,aux!$B$4,IF(B707&lt;$J$5,aux!$B$5,IF(B707&lt;$J$6,aux!$B$6,IF(B707&lt;$J$7,aux!$B$7,aux!$B$8)))))))</f>
        <v/>
      </c>
      <c r="D707" s="2" t="str">
        <f t="shared" si="50"/>
        <v/>
      </c>
      <c r="E707" s="2" t="str">
        <f t="shared" si="51"/>
        <v/>
      </c>
      <c r="F707" s="28" t="str">
        <f>IF(A707=aux!$B$2,$C$3/9.81,IF(A707=aux!$B$3,$C$3*(1+($F$3-1)*(B707-$J$2)/($J$3-$J$2))/9.81,IF(A707=aux!$B$4,$F$3*$C$3/9.81,"")))</f>
        <v/>
      </c>
      <c r="G707" s="28" t="str">
        <f>IF(A707=aux!$B$5,2*PI()/(981*B707)*J707,"")</f>
        <v/>
      </c>
      <c r="H707" s="28" t="str">
        <f>IF(OR(A707=aux!$B$6,A707=aux!$B$7,A707=aux!$B$8),(2*PI()/B707)^2/981*N707,"")</f>
        <v/>
      </c>
      <c r="I707" s="28" t="str">
        <f>IF(OR(A707=aux!$B$2,A707=aux!$B$3,A707=aux!$B$4),981*B707/(2*PI())*F707,"")</f>
        <v/>
      </c>
      <c r="J707" s="28" t="str">
        <f>IF(A707=aux!$B$5,100*$F$4*$C$4,"")</f>
        <v/>
      </c>
      <c r="K707" s="28" t="str">
        <f>IF(OR(A707=aux!$B$6,A707=aux!$B$7,A707=aux!$B$8),(2*PI()/B707)*N707,"")</f>
        <v/>
      </c>
      <c r="L707" s="28" t="str">
        <f>IF(OR(A707=aux!$B$2,A707=aux!$B$3,A707=aux!$B$4),981*(B707/(2*PI()))^2*F707,"")</f>
        <v/>
      </c>
      <c r="M707" s="28" t="str">
        <f>IF(A707=aux!$B$5,B707/(2*PI())*J707,"")</f>
        <v/>
      </c>
      <c r="N707" s="28" t="str">
        <f>IF(A707=aux!$B$6,100*$F$5*$C$5,IF(A707=aux!$B$7,100*$C$5*($F$5-($F$5-1)*(B707-$J$6)/($J$7-$J$6)),IF(A707=aux!$B$8,100*$C$5,"")))</f>
        <v/>
      </c>
      <c r="O707" s="26" t="str">
        <f t="shared" si="52"/>
        <v/>
      </c>
      <c r="P707" s="26" t="str">
        <f t="shared" si="53"/>
        <v/>
      </c>
      <c r="Q707" s="26" t="str">
        <f t="shared" si="54"/>
        <v/>
      </c>
    </row>
    <row r="708" spans="1:17" x14ac:dyDescent="0.25">
      <c r="A708" s="1" t="str">
        <f>IF(B708="","",IF(B708&lt;$J$2,aux!$B$2,IF(B708&lt;$J$3,aux!$B$3,IF(B708&lt;$J$4,aux!$B$4,IF(B708&lt;$J$5,aux!$B$5,IF(B708&lt;$J$6,aux!$B$6,IF(B708&lt;$J$7,aux!$B$7,aux!$B$8)))))))</f>
        <v/>
      </c>
      <c r="D708" s="2" t="str">
        <f t="shared" si="50"/>
        <v/>
      </c>
      <c r="E708" s="2" t="str">
        <f t="shared" si="51"/>
        <v/>
      </c>
      <c r="F708" s="28" t="str">
        <f>IF(A708=aux!$B$2,$C$3/9.81,IF(A708=aux!$B$3,$C$3*(1+($F$3-1)*(B708-$J$2)/($J$3-$J$2))/9.81,IF(A708=aux!$B$4,$F$3*$C$3/9.81,"")))</f>
        <v/>
      </c>
      <c r="G708" s="28" t="str">
        <f>IF(A708=aux!$B$5,2*PI()/(981*B708)*J708,"")</f>
        <v/>
      </c>
      <c r="H708" s="28" t="str">
        <f>IF(OR(A708=aux!$B$6,A708=aux!$B$7,A708=aux!$B$8),(2*PI()/B708)^2/981*N708,"")</f>
        <v/>
      </c>
      <c r="I708" s="28" t="str">
        <f>IF(OR(A708=aux!$B$2,A708=aux!$B$3,A708=aux!$B$4),981*B708/(2*PI())*F708,"")</f>
        <v/>
      </c>
      <c r="J708" s="28" t="str">
        <f>IF(A708=aux!$B$5,100*$F$4*$C$4,"")</f>
        <v/>
      </c>
      <c r="K708" s="28" t="str">
        <f>IF(OR(A708=aux!$B$6,A708=aux!$B$7,A708=aux!$B$8),(2*PI()/B708)*N708,"")</f>
        <v/>
      </c>
      <c r="L708" s="28" t="str">
        <f>IF(OR(A708=aux!$B$2,A708=aux!$B$3,A708=aux!$B$4),981*(B708/(2*PI()))^2*F708,"")</f>
        <v/>
      </c>
      <c r="M708" s="28" t="str">
        <f>IF(A708=aux!$B$5,B708/(2*PI())*J708,"")</f>
        <v/>
      </c>
      <c r="N708" s="28" t="str">
        <f>IF(A708=aux!$B$6,100*$F$5*$C$5,IF(A708=aux!$B$7,100*$C$5*($F$5-($F$5-1)*(B708-$J$6)/($J$7-$J$6)),IF(A708=aux!$B$8,100*$C$5,"")))</f>
        <v/>
      </c>
      <c r="O708" s="26" t="str">
        <f t="shared" si="52"/>
        <v/>
      </c>
      <c r="P708" s="26" t="str">
        <f t="shared" si="53"/>
        <v/>
      </c>
      <c r="Q708" s="26" t="str">
        <f t="shared" si="54"/>
        <v/>
      </c>
    </row>
    <row r="709" spans="1:17" x14ac:dyDescent="0.25">
      <c r="A709" s="1" t="str">
        <f>IF(B709="","",IF(B709&lt;$J$2,aux!$B$2,IF(B709&lt;$J$3,aux!$B$3,IF(B709&lt;$J$4,aux!$B$4,IF(B709&lt;$J$5,aux!$B$5,IF(B709&lt;$J$6,aux!$B$6,IF(B709&lt;$J$7,aux!$B$7,aux!$B$8)))))))</f>
        <v/>
      </c>
      <c r="D709" s="2" t="str">
        <f t="shared" si="50"/>
        <v/>
      </c>
      <c r="E709" s="2" t="str">
        <f t="shared" si="51"/>
        <v/>
      </c>
      <c r="F709" s="28" t="str">
        <f>IF(A709=aux!$B$2,$C$3/9.81,IF(A709=aux!$B$3,$C$3*(1+($F$3-1)*(B709-$J$2)/($J$3-$J$2))/9.81,IF(A709=aux!$B$4,$F$3*$C$3/9.81,"")))</f>
        <v/>
      </c>
      <c r="G709" s="28" t="str">
        <f>IF(A709=aux!$B$5,2*PI()/(981*B709)*J709,"")</f>
        <v/>
      </c>
      <c r="H709" s="28" t="str">
        <f>IF(OR(A709=aux!$B$6,A709=aux!$B$7,A709=aux!$B$8),(2*PI()/B709)^2/981*N709,"")</f>
        <v/>
      </c>
      <c r="I709" s="28" t="str">
        <f>IF(OR(A709=aux!$B$2,A709=aux!$B$3,A709=aux!$B$4),981*B709/(2*PI())*F709,"")</f>
        <v/>
      </c>
      <c r="J709" s="28" t="str">
        <f>IF(A709=aux!$B$5,100*$F$4*$C$4,"")</f>
        <v/>
      </c>
      <c r="K709" s="28" t="str">
        <f>IF(OR(A709=aux!$B$6,A709=aux!$B$7,A709=aux!$B$8),(2*PI()/B709)*N709,"")</f>
        <v/>
      </c>
      <c r="L709" s="28" t="str">
        <f>IF(OR(A709=aux!$B$2,A709=aux!$B$3,A709=aux!$B$4),981*(B709/(2*PI()))^2*F709,"")</f>
        <v/>
      </c>
      <c r="M709" s="28" t="str">
        <f>IF(A709=aux!$B$5,B709/(2*PI())*J709,"")</f>
        <v/>
      </c>
      <c r="N709" s="28" t="str">
        <f>IF(A709=aux!$B$6,100*$F$5*$C$5,IF(A709=aux!$B$7,100*$C$5*($F$5-($F$5-1)*(B709-$J$6)/($J$7-$J$6)),IF(A709=aux!$B$8,100*$C$5,"")))</f>
        <v/>
      </c>
      <c r="O709" s="26" t="str">
        <f t="shared" si="52"/>
        <v/>
      </c>
      <c r="P709" s="26" t="str">
        <f t="shared" si="53"/>
        <v/>
      </c>
      <c r="Q709" s="26" t="str">
        <f t="shared" si="54"/>
        <v/>
      </c>
    </row>
    <row r="710" spans="1:17" x14ac:dyDescent="0.25">
      <c r="A710" s="1" t="str">
        <f>IF(B710="","",IF(B710&lt;$J$2,aux!$B$2,IF(B710&lt;$J$3,aux!$B$3,IF(B710&lt;$J$4,aux!$B$4,IF(B710&lt;$J$5,aux!$B$5,IF(B710&lt;$J$6,aux!$B$6,IF(B710&lt;$J$7,aux!$B$7,aux!$B$8)))))))</f>
        <v/>
      </c>
      <c r="D710" s="2" t="str">
        <f t="shared" si="50"/>
        <v/>
      </c>
      <c r="E710" s="2" t="str">
        <f t="shared" si="51"/>
        <v/>
      </c>
      <c r="F710" s="28" t="str">
        <f>IF(A710=aux!$B$2,$C$3/9.81,IF(A710=aux!$B$3,$C$3*(1+($F$3-1)*(B710-$J$2)/($J$3-$J$2))/9.81,IF(A710=aux!$B$4,$F$3*$C$3/9.81,"")))</f>
        <v/>
      </c>
      <c r="G710" s="28" t="str">
        <f>IF(A710=aux!$B$5,2*PI()/(981*B710)*J710,"")</f>
        <v/>
      </c>
      <c r="H710" s="28" t="str">
        <f>IF(OR(A710=aux!$B$6,A710=aux!$B$7,A710=aux!$B$8),(2*PI()/B710)^2/981*N710,"")</f>
        <v/>
      </c>
      <c r="I710" s="28" t="str">
        <f>IF(OR(A710=aux!$B$2,A710=aux!$B$3,A710=aux!$B$4),981*B710/(2*PI())*F710,"")</f>
        <v/>
      </c>
      <c r="J710" s="28" t="str">
        <f>IF(A710=aux!$B$5,100*$F$4*$C$4,"")</f>
        <v/>
      </c>
      <c r="K710" s="28" t="str">
        <f>IF(OR(A710=aux!$B$6,A710=aux!$B$7,A710=aux!$B$8),(2*PI()/B710)*N710,"")</f>
        <v/>
      </c>
      <c r="L710" s="28" t="str">
        <f>IF(OR(A710=aux!$B$2,A710=aux!$B$3,A710=aux!$B$4),981*(B710/(2*PI()))^2*F710,"")</f>
        <v/>
      </c>
      <c r="M710" s="28" t="str">
        <f>IF(A710=aux!$B$5,B710/(2*PI())*J710,"")</f>
        <v/>
      </c>
      <c r="N710" s="28" t="str">
        <f>IF(A710=aux!$B$6,100*$F$5*$C$5,IF(A710=aux!$B$7,100*$C$5*($F$5-($F$5-1)*(B710-$J$6)/($J$7-$J$6)),IF(A710=aux!$B$8,100*$C$5,"")))</f>
        <v/>
      </c>
      <c r="O710" s="26" t="str">
        <f t="shared" si="52"/>
        <v/>
      </c>
      <c r="P710" s="26" t="str">
        <f t="shared" si="53"/>
        <v/>
      </c>
      <c r="Q710" s="26" t="str">
        <f t="shared" si="54"/>
        <v/>
      </c>
    </row>
    <row r="711" spans="1:17" x14ac:dyDescent="0.25">
      <c r="A711" s="1" t="str">
        <f>IF(B711="","",IF(B711&lt;$J$2,aux!$B$2,IF(B711&lt;$J$3,aux!$B$3,IF(B711&lt;$J$4,aux!$B$4,IF(B711&lt;$J$5,aux!$B$5,IF(B711&lt;$J$6,aux!$B$6,IF(B711&lt;$J$7,aux!$B$7,aux!$B$8)))))))</f>
        <v/>
      </c>
      <c r="D711" s="2" t="str">
        <f t="shared" si="50"/>
        <v/>
      </c>
      <c r="E711" s="2" t="str">
        <f t="shared" si="51"/>
        <v/>
      </c>
      <c r="F711" s="28" t="str">
        <f>IF(A711=aux!$B$2,$C$3/9.81,IF(A711=aux!$B$3,$C$3*(1+($F$3-1)*(B711-$J$2)/($J$3-$J$2))/9.81,IF(A711=aux!$B$4,$F$3*$C$3/9.81,"")))</f>
        <v/>
      </c>
      <c r="G711" s="28" t="str">
        <f>IF(A711=aux!$B$5,2*PI()/(981*B711)*J711,"")</f>
        <v/>
      </c>
      <c r="H711" s="28" t="str">
        <f>IF(OR(A711=aux!$B$6,A711=aux!$B$7,A711=aux!$B$8),(2*PI()/B711)^2/981*N711,"")</f>
        <v/>
      </c>
      <c r="I711" s="28" t="str">
        <f>IF(OR(A711=aux!$B$2,A711=aux!$B$3,A711=aux!$B$4),981*B711/(2*PI())*F711,"")</f>
        <v/>
      </c>
      <c r="J711" s="28" t="str">
        <f>IF(A711=aux!$B$5,100*$F$4*$C$4,"")</f>
        <v/>
      </c>
      <c r="K711" s="28" t="str">
        <f>IF(OR(A711=aux!$B$6,A711=aux!$B$7,A711=aux!$B$8),(2*PI()/B711)*N711,"")</f>
        <v/>
      </c>
      <c r="L711" s="28" t="str">
        <f>IF(OR(A711=aux!$B$2,A711=aux!$B$3,A711=aux!$B$4),981*(B711/(2*PI()))^2*F711,"")</f>
        <v/>
      </c>
      <c r="M711" s="28" t="str">
        <f>IF(A711=aux!$B$5,B711/(2*PI())*J711,"")</f>
        <v/>
      </c>
      <c r="N711" s="28" t="str">
        <f>IF(A711=aux!$B$6,100*$F$5*$C$5,IF(A711=aux!$B$7,100*$C$5*($F$5-($F$5-1)*(B711-$J$6)/($J$7-$J$6)),IF(A711=aux!$B$8,100*$C$5,"")))</f>
        <v/>
      </c>
      <c r="O711" s="26" t="str">
        <f t="shared" si="52"/>
        <v/>
      </c>
      <c r="P711" s="26" t="str">
        <f t="shared" si="53"/>
        <v/>
      </c>
      <c r="Q711" s="26" t="str">
        <f t="shared" si="54"/>
        <v/>
      </c>
    </row>
    <row r="712" spans="1:17" x14ac:dyDescent="0.25">
      <c r="A712" s="1" t="str">
        <f>IF(B712="","",IF(B712&lt;$J$2,aux!$B$2,IF(B712&lt;$J$3,aux!$B$3,IF(B712&lt;$J$4,aux!$B$4,IF(B712&lt;$J$5,aux!$B$5,IF(B712&lt;$J$6,aux!$B$6,IF(B712&lt;$J$7,aux!$B$7,aux!$B$8)))))))</f>
        <v/>
      </c>
      <c r="D712" s="2" t="str">
        <f t="shared" si="50"/>
        <v/>
      </c>
      <c r="E712" s="2" t="str">
        <f t="shared" si="51"/>
        <v/>
      </c>
      <c r="F712" s="28" t="str">
        <f>IF(A712=aux!$B$2,$C$3/9.81,IF(A712=aux!$B$3,$C$3*(1+($F$3-1)*(B712-$J$2)/($J$3-$J$2))/9.81,IF(A712=aux!$B$4,$F$3*$C$3/9.81,"")))</f>
        <v/>
      </c>
      <c r="G712" s="28" t="str">
        <f>IF(A712=aux!$B$5,2*PI()/(981*B712)*J712,"")</f>
        <v/>
      </c>
      <c r="H712" s="28" t="str">
        <f>IF(OR(A712=aux!$B$6,A712=aux!$B$7,A712=aux!$B$8),(2*PI()/B712)^2/981*N712,"")</f>
        <v/>
      </c>
      <c r="I712" s="28" t="str">
        <f>IF(OR(A712=aux!$B$2,A712=aux!$B$3,A712=aux!$B$4),981*B712/(2*PI())*F712,"")</f>
        <v/>
      </c>
      <c r="J712" s="28" t="str">
        <f>IF(A712=aux!$B$5,100*$F$4*$C$4,"")</f>
        <v/>
      </c>
      <c r="K712" s="28" t="str">
        <f>IF(OR(A712=aux!$B$6,A712=aux!$B$7,A712=aux!$B$8),(2*PI()/B712)*N712,"")</f>
        <v/>
      </c>
      <c r="L712" s="28" t="str">
        <f>IF(OR(A712=aux!$B$2,A712=aux!$B$3,A712=aux!$B$4),981*(B712/(2*PI()))^2*F712,"")</f>
        <v/>
      </c>
      <c r="M712" s="28" t="str">
        <f>IF(A712=aux!$B$5,B712/(2*PI())*J712,"")</f>
        <v/>
      </c>
      <c r="N712" s="28" t="str">
        <f>IF(A712=aux!$B$6,100*$F$5*$C$5,IF(A712=aux!$B$7,100*$C$5*($F$5-($F$5-1)*(B712-$J$6)/($J$7-$J$6)),IF(A712=aux!$B$8,100*$C$5,"")))</f>
        <v/>
      </c>
      <c r="O712" s="26" t="str">
        <f t="shared" si="52"/>
        <v/>
      </c>
      <c r="P712" s="26" t="str">
        <f t="shared" si="53"/>
        <v/>
      </c>
      <c r="Q712" s="26" t="str">
        <f t="shared" si="54"/>
        <v/>
      </c>
    </row>
    <row r="713" spans="1:17" x14ac:dyDescent="0.25">
      <c r="A713" s="1" t="str">
        <f>IF(B713="","",IF(B713&lt;$J$2,aux!$B$2,IF(B713&lt;$J$3,aux!$B$3,IF(B713&lt;$J$4,aux!$B$4,IF(B713&lt;$J$5,aux!$B$5,IF(B713&lt;$J$6,aux!$B$6,IF(B713&lt;$J$7,aux!$B$7,aux!$B$8)))))))</f>
        <v/>
      </c>
      <c r="D713" s="2" t="str">
        <f t="shared" si="50"/>
        <v/>
      </c>
      <c r="E713" s="2" t="str">
        <f t="shared" si="51"/>
        <v/>
      </c>
      <c r="F713" s="28" t="str">
        <f>IF(A713=aux!$B$2,$C$3/9.81,IF(A713=aux!$B$3,$C$3*(1+($F$3-1)*(B713-$J$2)/($J$3-$J$2))/9.81,IF(A713=aux!$B$4,$F$3*$C$3/9.81,"")))</f>
        <v/>
      </c>
      <c r="G713" s="28" t="str">
        <f>IF(A713=aux!$B$5,2*PI()/(981*B713)*J713,"")</f>
        <v/>
      </c>
      <c r="H713" s="28" t="str">
        <f>IF(OR(A713=aux!$B$6,A713=aux!$B$7,A713=aux!$B$8),(2*PI()/B713)^2/981*N713,"")</f>
        <v/>
      </c>
      <c r="I713" s="28" t="str">
        <f>IF(OR(A713=aux!$B$2,A713=aux!$B$3,A713=aux!$B$4),981*B713/(2*PI())*F713,"")</f>
        <v/>
      </c>
      <c r="J713" s="28" t="str">
        <f>IF(A713=aux!$B$5,100*$F$4*$C$4,"")</f>
        <v/>
      </c>
      <c r="K713" s="28" t="str">
        <f>IF(OR(A713=aux!$B$6,A713=aux!$B$7,A713=aux!$B$8),(2*PI()/B713)*N713,"")</f>
        <v/>
      </c>
      <c r="L713" s="28" t="str">
        <f>IF(OR(A713=aux!$B$2,A713=aux!$B$3,A713=aux!$B$4),981*(B713/(2*PI()))^2*F713,"")</f>
        <v/>
      </c>
      <c r="M713" s="28" t="str">
        <f>IF(A713=aux!$B$5,B713/(2*PI())*J713,"")</f>
        <v/>
      </c>
      <c r="N713" s="28" t="str">
        <f>IF(A713=aux!$B$6,100*$F$5*$C$5,IF(A713=aux!$B$7,100*$C$5*($F$5-($F$5-1)*(B713-$J$6)/($J$7-$J$6)),IF(A713=aux!$B$8,100*$C$5,"")))</f>
        <v/>
      </c>
      <c r="O713" s="26" t="str">
        <f t="shared" si="52"/>
        <v/>
      </c>
      <c r="P713" s="26" t="str">
        <f t="shared" si="53"/>
        <v/>
      </c>
      <c r="Q713" s="26" t="str">
        <f t="shared" si="54"/>
        <v/>
      </c>
    </row>
    <row r="714" spans="1:17" x14ac:dyDescent="0.25">
      <c r="A714" s="1" t="str">
        <f>IF(B714="","",IF(B714&lt;$J$2,aux!$B$2,IF(B714&lt;$J$3,aux!$B$3,IF(B714&lt;$J$4,aux!$B$4,IF(B714&lt;$J$5,aux!$B$5,IF(B714&lt;$J$6,aux!$B$6,IF(B714&lt;$J$7,aux!$B$7,aux!$B$8)))))))</f>
        <v/>
      </c>
      <c r="D714" s="2" t="str">
        <f t="shared" si="50"/>
        <v/>
      </c>
      <c r="E714" s="2" t="str">
        <f t="shared" si="51"/>
        <v/>
      </c>
      <c r="F714" s="28" t="str">
        <f>IF(A714=aux!$B$2,$C$3/9.81,IF(A714=aux!$B$3,$C$3*(1+($F$3-1)*(B714-$J$2)/($J$3-$J$2))/9.81,IF(A714=aux!$B$4,$F$3*$C$3/9.81,"")))</f>
        <v/>
      </c>
      <c r="G714" s="28" t="str">
        <f>IF(A714=aux!$B$5,2*PI()/(981*B714)*J714,"")</f>
        <v/>
      </c>
      <c r="H714" s="28" t="str">
        <f>IF(OR(A714=aux!$B$6,A714=aux!$B$7,A714=aux!$B$8),(2*PI()/B714)^2/981*N714,"")</f>
        <v/>
      </c>
      <c r="I714" s="28" t="str">
        <f>IF(OR(A714=aux!$B$2,A714=aux!$B$3,A714=aux!$B$4),981*B714/(2*PI())*F714,"")</f>
        <v/>
      </c>
      <c r="J714" s="28" t="str">
        <f>IF(A714=aux!$B$5,100*$F$4*$C$4,"")</f>
        <v/>
      </c>
      <c r="K714" s="28" t="str">
        <f>IF(OR(A714=aux!$B$6,A714=aux!$B$7,A714=aux!$B$8),(2*PI()/B714)*N714,"")</f>
        <v/>
      </c>
      <c r="L714" s="28" t="str">
        <f>IF(OR(A714=aux!$B$2,A714=aux!$B$3,A714=aux!$B$4),981*(B714/(2*PI()))^2*F714,"")</f>
        <v/>
      </c>
      <c r="M714" s="28" t="str">
        <f>IF(A714=aux!$B$5,B714/(2*PI())*J714,"")</f>
        <v/>
      </c>
      <c r="N714" s="28" t="str">
        <f>IF(A714=aux!$B$6,100*$F$5*$C$5,IF(A714=aux!$B$7,100*$C$5*($F$5-($F$5-1)*(B714-$J$6)/($J$7-$J$6)),IF(A714=aux!$B$8,100*$C$5,"")))</f>
        <v/>
      </c>
      <c r="O714" s="26" t="str">
        <f t="shared" si="52"/>
        <v/>
      </c>
      <c r="P714" s="26" t="str">
        <f t="shared" si="53"/>
        <v/>
      </c>
      <c r="Q714" s="26" t="str">
        <f t="shared" si="54"/>
        <v/>
      </c>
    </row>
    <row r="715" spans="1:17" x14ac:dyDescent="0.25">
      <c r="A715" s="1" t="str">
        <f>IF(B715="","",IF(B715&lt;$J$2,aux!$B$2,IF(B715&lt;$J$3,aux!$B$3,IF(B715&lt;$J$4,aux!$B$4,IF(B715&lt;$J$5,aux!$B$5,IF(B715&lt;$J$6,aux!$B$6,IF(B715&lt;$J$7,aux!$B$7,aux!$B$8)))))))</f>
        <v/>
      </c>
      <c r="D715" s="2" t="str">
        <f t="shared" si="50"/>
        <v/>
      </c>
      <c r="E715" s="2" t="str">
        <f t="shared" si="51"/>
        <v/>
      </c>
      <c r="F715" s="28" t="str">
        <f>IF(A715=aux!$B$2,$C$3/9.81,IF(A715=aux!$B$3,$C$3*(1+($F$3-1)*(B715-$J$2)/($J$3-$J$2))/9.81,IF(A715=aux!$B$4,$F$3*$C$3/9.81,"")))</f>
        <v/>
      </c>
      <c r="G715" s="28" t="str">
        <f>IF(A715=aux!$B$5,2*PI()/(981*B715)*J715,"")</f>
        <v/>
      </c>
      <c r="H715" s="28" t="str">
        <f>IF(OR(A715=aux!$B$6,A715=aux!$B$7,A715=aux!$B$8),(2*PI()/B715)^2/981*N715,"")</f>
        <v/>
      </c>
      <c r="I715" s="28" t="str">
        <f>IF(OR(A715=aux!$B$2,A715=aux!$B$3,A715=aux!$B$4),981*B715/(2*PI())*F715,"")</f>
        <v/>
      </c>
      <c r="J715" s="28" t="str">
        <f>IF(A715=aux!$B$5,100*$F$4*$C$4,"")</f>
        <v/>
      </c>
      <c r="K715" s="28" t="str">
        <f>IF(OR(A715=aux!$B$6,A715=aux!$B$7,A715=aux!$B$8),(2*PI()/B715)*N715,"")</f>
        <v/>
      </c>
      <c r="L715" s="28" t="str">
        <f>IF(OR(A715=aux!$B$2,A715=aux!$B$3,A715=aux!$B$4),981*(B715/(2*PI()))^2*F715,"")</f>
        <v/>
      </c>
      <c r="M715" s="28" t="str">
        <f>IF(A715=aux!$B$5,B715/(2*PI())*J715,"")</f>
        <v/>
      </c>
      <c r="N715" s="28" t="str">
        <f>IF(A715=aux!$B$6,100*$F$5*$C$5,IF(A715=aux!$B$7,100*$C$5*($F$5-($F$5-1)*(B715-$J$6)/($J$7-$J$6)),IF(A715=aux!$B$8,100*$C$5,"")))</f>
        <v/>
      </c>
      <c r="O715" s="26" t="str">
        <f t="shared" si="52"/>
        <v/>
      </c>
      <c r="P715" s="26" t="str">
        <f t="shared" si="53"/>
        <v/>
      </c>
      <c r="Q715" s="26" t="str">
        <f t="shared" si="54"/>
        <v/>
      </c>
    </row>
    <row r="716" spans="1:17" x14ac:dyDescent="0.25">
      <c r="A716" s="1" t="str">
        <f>IF(B716="","",IF(B716&lt;$J$2,aux!$B$2,IF(B716&lt;$J$3,aux!$B$3,IF(B716&lt;$J$4,aux!$B$4,IF(B716&lt;$J$5,aux!$B$5,IF(B716&lt;$J$6,aux!$B$6,IF(B716&lt;$J$7,aux!$B$7,aux!$B$8)))))))</f>
        <v/>
      </c>
      <c r="D716" s="2" t="str">
        <f t="shared" si="50"/>
        <v/>
      </c>
      <c r="E716" s="2" t="str">
        <f t="shared" si="51"/>
        <v/>
      </c>
      <c r="F716" s="28" t="str">
        <f>IF(A716=aux!$B$2,$C$3/9.81,IF(A716=aux!$B$3,$C$3*(1+($F$3-1)*(B716-$J$2)/($J$3-$J$2))/9.81,IF(A716=aux!$B$4,$F$3*$C$3/9.81,"")))</f>
        <v/>
      </c>
      <c r="G716" s="28" t="str">
        <f>IF(A716=aux!$B$5,2*PI()/(981*B716)*J716,"")</f>
        <v/>
      </c>
      <c r="H716" s="28" t="str">
        <f>IF(OR(A716=aux!$B$6,A716=aux!$B$7,A716=aux!$B$8),(2*PI()/B716)^2/981*N716,"")</f>
        <v/>
      </c>
      <c r="I716" s="28" t="str">
        <f>IF(OR(A716=aux!$B$2,A716=aux!$B$3,A716=aux!$B$4),981*B716/(2*PI())*F716,"")</f>
        <v/>
      </c>
      <c r="J716" s="28" t="str">
        <f>IF(A716=aux!$B$5,100*$F$4*$C$4,"")</f>
        <v/>
      </c>
      <c r="K716" s="28" t="str">
        <f>IF(OR(A716=aux!$B$6,A716=aux!$B$7,A716=aux!$B$8),(2*PI()/B716)*N716,"")</f>
        <v/>
      </c>
      <c r="L716" s="28" t="str">
        <f>IF(OR(A716=aux!$B$2,A716=aux!$B$3,A716=aux!$B$4),981*(B716/(2*PI()))^2*F716,"")</f>
        <v/>
      </c>
      <c r="M716" s="28" t="str">
        <f>IF(A716=aux!$B$5,B716/(2*PI())*J716,"")</f>
        <v/>
      </c>
      <c r="N716" s="28" t="str">
        <f>IF(A716=aux!$B$6,100*$F$5*$C$5,IF(A716=aux!$B$7,100*$C$5*($F$5-($F$5-1)*(B716-$J$6)/($J$7-$J$6)),IF(A716=aux!$B$8,100*$C$5,"")))</f>
        <v/>
      </c>
      <c r="O716" s="26" t="str">
        <f t="shared" si="52"/>
        <v/>
      </c>
      <c r="P716" s="26" t="str">
        <f t="shared" si="53"/>
        <v/>
      </c>
      <c r="Q716" s="26" t="str">
        <f t="shared" si="54"/>
        <v/>
      </c>
    </row>
    <row r="717" spans="1:17" x14ac:dyDescent="0.25">
      <c r="A717" s="1" t="str">
        <f>IF(B717="","",IF(B717&lt;$J$2,aux!$B$2,IF(B717&lt;$J$3,aux!$B$3,IF(B717&lt;$J$4,aux!$B$4,IF(B717&lt;$J$5,aux!$B$5,IF(B717&lt;$J$6,aux!$B$6,IF(B717&lt;$J$7,aux!$B$7,aux!$B$8)))))))</f>
        <v/>
      </c>
      <c r="D717" s="2" t="str">
        <f t="shared" si="50"/>
        <v/>
      </c>
      <c r="E717" s="2" t="str">
        <f t="shared" si="51"/>
        <v/>
      </c>
      <c r="F717" s="28" t="str">
        <f>IF(A717=aux!$B$2,$C$3/9.81,IF(A717=aux!$B$3,$C$3*(1+($F$3-1)*(B717-$J$2)/($J$3-$J$2))/9.81,IF(A717=aux!$B$4,$F$3*$C$3/9.81,"")))</f>
        <v/>
      </c>
      <c r="G717" s="28" t="str">
        <f>IF(A717=aux!$B$5,2*PI()/(981*B717)*J717,"")</f>
        <v/>
      </c>
      <c r="H717" s="28" t="str">
        <f>IF(OR(A717=aux!$B$6,A717=aux!$B$7,A717=aux!$B$8),(2*PI()/B717)^2/981*N717,"")</f>
        <v/>
      </c>
      <c r="I717" s="28" t="str">
        <f>IF(OR(A717=aux!$B$2,A717=aux!$B$3,A717=aux!$B$4),981*B717/(2*PI())*F717,"")</f>
        <v/>
      </c>
      <c r="J717" s="28" t="str">
        <f>IF(A717=aux!$B$5,100*$F$4*$C$4,"")</f>
        <v/>
      </c>
      <c r="K717" s="28" t="str">
        <f>IF(OR(A717=aux!$B$6,A717=aux!$B$7,A717=aux!$B$8),(2*PI()/B717)*N717,"")</f>
        <v/>
      </c>
      <c r="L717" s="28" t="str">
        <f>IF(OR(A717=aux!$B$2,A717=aux!$B$3,A717=aux!$B$4),981*(B717/(2*PI()))^2*F717,"")</f>
        <v/>
      </c>
      <c r="M717" s="28" t="str">
        <f>IF(A717=aux!$B$5,B717/(2*PI())*J717,"")</f>
        <v/>
      </c>
      <c r="N717" s="28" t="str">
        <f>IF(A717=aux!$B$6,100*$F$5*$C$5,IF(A717=aux!$B$7,100*$C$5*($F$5-($F$5-1)*(B717-$J$6)/($J$7-$J$6)),IF(A717=aux!$B$8,100*$C$5,"")))</f>
        <v/>
      </c>
      <c r="O717" s="26" t="str">
        <f t="shared" si="52"/>
        <v/>
      </c>
      <c r="P717" s="26" t="str">
        <f t="shared" si="53"/>
        <v/>
      </c>
      <c r="Q717" s="26" t="str">
        <f t="shared" si="54"/>
        <v/>
      </c>
    </row>
    <row r="718" spans="1:17" x14ac:dyDescent="0.25">
      <c r="A718" s="1" t="str">
        <f>IF(B718="","",IF(B718&lt;$J$2,aux!$B$2,IF(B718&lt;$J$3,aux!$B$3,IF(B718&lt;$J$4,aux!$B$4,IF(B718&lt;$J$5,aux!$B$5,IF(B718&lt;$J$6,aux!$B$6,IF(B718&lt;$J$7,aux!$B$7,aux!$B$8)))))))</f>
        <v/>
      </c>
      <c r="D718" s="2" t="str">
        <f t="shared" ref="D718:D781" si="55">IF(B718="","",981*B718/(2*PI())*C718)</f>
        <v/>
      </c>
      <c r="E718" s="2" t="str">
        <f t="shared" ref="E718:E781" si="56">IF(B718="","",981*(B718/(2*PI()))^2*C718)</f>
        <v/>
      </c>
      <c r="F718" s="28" t="str">
        <f>IF(A718=aux!$B$2,$C$3/9.81,IF(A718=aux!$B$3,$C$3*(1+($F$3-1)*(B718-$J$2)/($J$3-$J$2))/9.81,IF(A718=aux!$B$4,$F$3*$C$3/9.81,"")))</f>
        <v/>
      </c>
      <c r="G718" s="28" t="str">
        <f>IF(A718=aux!$B$5,2*PI()/(981*B718)*J718,"")</f>
        <v/>
      </c>
      <c r="H718" s="28" t="str">
        <f>IF(OR(A718=aux!$B$6,A718=aux!$B$7,A718=aux!$B$8),(2*PI()/B718)^2/981*N718,"")</f>
        <v/>
      </c>
      <c r="I718" s="28" t="str">
        <f>IF(OR(A718=aux!$B$2,A718=aux!$B$3,A718=aux!$B$4),981*B718/(2*PI())*F718,"")</f>
        <v/>
      </c>
      <c r="J718" s="28" t="str">
        <f>IF(A718=aux!$B$5,100*$F$4*$C$4,"")</f>
        <v/>
      </c>
      <c r="K718" s="28" t="str">
        <f>IF(OR(A718=aux!$B$6,A718=aux!$B$7,A718=aux!$B$8),(2*PI()/B718)*N718,"")</f>
        <v/>
      </c>
      <c r="L718" s="28" t="str">
        <f>IF(OR(A718=aux!$B$2,A718=aux!$B$3,A718=aux!$B$4),981*(B718/(2*PI()))^2*F718,"")</f>
        <v/>
      </c>
      <c r="M718" s="28" t="str">
        <f>IF(A718=aux!$B$5,B718/(2*PI())*J718,"")</f>
        <v/>
      </c>
      <c r="N718" s="28" t="str">
        <f>IF(A718=aux!$B$6,100*$F$5*$C$5,IF(A718=aux!$B$7,100*$C$5*($F$5-($F$5-1)*(B718-$J$6)/($J$7-$J$6)),IF(A718=aux!$B$8,100*$C$5,"")))</f>
        <v/>
      </c>
      <c r="O718" s="26" t="str">
        <f t="shared" ref="O718:O781" si="57">IF(B718="","",MAX(F718:H718))</f>
        <v/>
      </c>
      <c r="P718" s="26" t="str">
        <f t="shared" ref="P718:P781" si="58">IF(B718="","",MAX(I718:K718))</f>
        <v/>
      </c>
      <c r="Q718" s="26" t="str">
        <f t="shared" ref="Q718:Q781" si="59">IF(B718="","",MAX(L718:N718))</f>
        <v/>
      </c>
    </row>
    <row r="719" spans="1:17" x14ac:dyDescent="0.25">
      <c r="A719" s="1" t="str">
        <f>IF(B719="","",IF(B719&lt;$J$2,aux!$B$2,IF(B719&lt;$J$3,aux!$B$3,IF(B719&lt;$J$4,aux!$B$4,IF(B719&lt;$J$5,aux!$B$5,IF(B719&lt;$J$6,aux!$B$6,IF(B719&lt;$J$7,aux!$B$7,aux!$B$8)))))))</f>
        <v/>
      </c>
      <c r="D719" s="2" t="str">
        <f t="shared" si="55"/>
        <v/>
      </c>
      <c r="E719" s="2" t="str">
        <f t="shared" si="56"/>
        <v/>
      </c>
      <c r="F719" s="28" t="str">
        <f>IF(A719=aux!$B$2,$C$3/9.81,IF(A719=aux!$B$3,$C$3*(1+($F$3-1)*(B719-$J$2)/($J$3-$J$2))/9.81,IF(A719=aux!$B$4,$F$3*$C$3/9.81,"")))</f>
        <v/>
      </c>
      <c r="G719" s="28" t="str">
        <f>IF(A719=aux!$B$5,2*PI()/(981*B719)*J719,"")</f>
        <v/>
      </c>
      <c r="H719" s="28" t="str">
        <f>IF(OR(A719=aux!$B$6,A719=aux!$B$7,A719=aux!$B$8),(2*PI()/B719)^2/981*N719,"")</f>
        <v/>
      </c>
      <c r="I719" s="28" t="str">
        <f>IF(OR(A719=aux!$B$2,A719=aux!$B$3,A719=aux!$B$4),981*B719/(2*PI())*F719,"")</f>
        <v/>
      </c>
      <c r="J719" s="28" t="str">
        <f>IF(A719=aux!$B$5,100*$F$4*$C$4,"")</f>
        <v/>
      </c>
      <c r="K719" s="28" t="str">
        <f>IF(OR(A719=aux!$B$6,A719=aux!$B$7,A719=aux!$B$8),(2*PI()/B719)*N719,"")</f>
        <v/>
      </c>
      <c r="L719" s="28" t="str">
        <f>IF(OR(A719=aux!$B$2,A719=aux!$B$3,A719=aux!$B$4),981*(B719/(2*PI()))^2*F719,"")</f>
        <v/>
      </c>
      <c r="M719" s="28" t="str">
        <f>IF(A719=aux!$B$5,B719/(2*PI())*J719,"")</f>
        <v/>
      </c>
      <c r="N719" s="28" t="str">
        <f>IF(A719=aux!$B$6,100*$F$5*$C$5,IF(A719=aux!$B$7,100*$C$5*($F$5-($F$5-1)*(B719-$J$6)/($J$7-$J$6)),IF(A719=aux!$B$8,100*$C$5,"")))</f>
        <v/>
      </c>
      <c r="O719" s="26" t="str">
        <f t="shared" si="57"/>
        <v/>
      </c>
      <c r="P719" s="26" t="str">
        <f t="shared" si="58"/>
        <v/>
      </c>
      <c r="Q719" s="26" t="str">
        <f t="shared" si="59"/>
        <v/>
      </c>
    </row>
    <row r="720" spans="1:17" x14ac:dyDescent="0.25">
      <c r="A720" s="1" t="str">
        <f>IF(B720="","",IF(B720&lt;$J$2,aux!$B$2,IF(B720&lt;$J$3,aux!$B$3,IF(B720&lt;$J$4,aux!$B$4,IF(B720&lt;$J$5,aux!$B$5,IF(B720&lt;$J$6,aux!$B$6,IF(B720&lt;$J$7,aux!$B$7,aux!$B$8)))))))</f>
        <v/>
      </c>
      <c r="D720" s="2" t="str">
        <f t="shared" si="55"/>
        <v/>
      </c>
      <c r="E720" s="2" t="str">
        <f t="shared" si="56"/>
        <v/>
      </c>
      <c r="F720" s="28" t="str">
        <f>IF(A720=aux!$B$2,$C$3/9.81,IF(A720=aux!$B$3,$C$3*(1+($F$3-1)*(B720-$J$2)/($J$3-$J$2))/9.81,IF(A720=aux!$B$4,$F$3*$C$3/9.81,"")))</f>
        <v/>
      </c>
      <c r="G720" s="28" t="str">
        <f>IF(A720=aux!$B$5,2*PI()/(981*B720)*J720,"")</f>
        <v/>
      </c>
      <c r="H720" s="28" t="str">
        <f>IF(OR(A720=aux!$B$6,A720=aux!$B$7,A720=aux!$B$8),(2*PI()/B720)^2/981*N720,"")</f>
        <v/>
      </c>
      <c r="I720" s="28" t="str">
        <f>IF(OR(A720=aux!$B$2,A720=aux!$B$3,A720=aux!$B$4),981*B720/(2*PI())*F720,"")</f>
        <v/>
      </c>
      <c r="J720" s="28" t="str">
        <f>IF(A720=aux!$B$5,100*$F$4*$C$4,"")</f>
        <v/>
      </c>
      <c r="K720" s="28" t="str">
        <f>IF(OR(A720=aux!$B$6,A720=aux!$B$7,A720=aux!$B$8),(2*PI()/B720)*N720,"")</f>
        <v/>
      </c>
      <c r="L720" s="28" t="str">
        <f>IF(OR(A720=aux!$B$2,A720=aux!$B$3,A720=aux!$B$4),981*(B720/(2*PI()))^2*F720,"")</f>
        <v/>
      </c>
      <c r="M720" s="28" t="str">
        <f>IF(A720=aux!$B$5,B720/(2*PI())*J720,"")</f>
        <v/>
      </c>
      <c r="N720" s="28" t="str">
        <f>IF(A720=aux!$B$6,100*$F$5*$C$5,IF(A720=aux!$B$7,100*$C$5*($F$5-($F$5-1)*(B720-$J$6)/($J$7-$J$6)),IF(A720=aux!$B$8,100*$C$5,"")))</f>
        <v/>
      </c>
      <c r="O720" s="26" t="str">
        <f t="shared" si="57"/>
        <v/>
      </c>
      <c r="P720" s="26" t="str">
        <f t="shared" si="58"/>
        <v/>
      </c>
      <c r="Q720" s="26" t="str">
        <f t="shared" si="59"/>
        <v/>
      </c>
    </row>
    <row r="721" spans="1:17" x14ac:dyDescent="0.25">
      <c r="A721" s="1" t="str">
        <f>IF(B721="","",IF(B721&lt;$J$2,aux!$B$2,IF(B721&lt;$J$3,aux!$B$3,IF(B721&lt;$J$4,aux!$B$4,IF(B721&lt;$J$5,aux!$B$5,IF(B721&lt;$J$6,aux!$B$6,IF(B721&lt;$J$7,aux!$B$7,aux!$B$8)))))))</f>
        <v/>
      </c>
      <c r="D721" s="2" t="str">
        <f t="shared" si="55"/>
        <v/>
      </c>
      <c r="E721" s="2" t="str">
        <f t="shared" si="56"/>
        <v/>
      </c>
      <c r="F721" s="28" t="str">
        <f>IF(A721=aux!$B$2,$C$3/9.81,IF(A721=aux!$B$3,$C$3*(1+($F$3-1)*(B721-$J$2)/($J$3-$J$2))/9.81,IF(A721=aux!$B$4,$F$3*$C$3/9.81,"")))</f>
        <v/>
      </c>
      <c r="G721" s="28" t="str">
        <f>IF(A721=aux!$B$5,2*PI()/(981*B721)*J721,"")</f>
        <v/>
      </c>
      <c r="H721" s="28" t="str">
        <f>IF(OR(A721=aux!$B$6,A721=aux!$B$7,A721=aux!$B$8),(2*PI()/B721)^2/981*N721,"")</f>
        <v/>
      </c>
      <c r="I721" s="28" t="str">
        <f>IF(OR(A721=aux!$B$2,A721=aux!$B$3,A721=aux!$B$4),981*B721/(2*PI())*F721,"")</f>
        <v/>
      </c>
      <c r="J721" s="28" t="str">
        <f>IF(A721=aux!$B$5,100*$F$4*$C$4,"")</f>
        <v/>
      </c>
      <c r="K721" s="28" t="str">
        <f>IF(OR(A721=aux!$B$6,A721=aux!$B$7,A721=aux!$B$8),(2*PI()/B721)*N721,"")</f>
        <v/>
      </c>
      <c r="L721" s="28" t="str">
        <f>IF(OR(A721=aux!$B$2,A721=aux!$B$3,A721=aux!$B$4),981*(B721/(2*PI()))^2*F721,"")</f>
        <v/>
      </c>
      <c r="M721" s="28" t="str">
        <f>IF(A721=aux!$B$5,B721/(2*PI())*J721,"")</f>
        <v/>
      </c>
      <c r="N721" s="28" t="str">
        <f>IF(A721=aux!$B$6,100*$F$5*$C$5,IF(A721=aux!$B$7,100*$C$5*($F$5-($F$5-1)*(B721-$J$6)/($J$7-$J$6)),IF(A721=aux!$B$8,100*$C$5,"")))</f>
        <v/>
      </c>
      <c r="O721" s="26" t="str">
        <f t="shared" si="57"/>
        <v/>
      </c>
      <c r="P721" s="26" t="str">
        <f t="shared" si="58"/>
        <v/>
      </c>
      <c r="Q721" s="26" t="str">
        <f t="shared" si="59"/>
        <v/>
      </c>
    </row>
    <row r="722" spans="1:17" x14ac:dyDescent="0.25">
      <c r="A722" s="1" t="str">
        <f>IF(B722="","",IF(B722&lt;$J$2,aux!$B$2,IF(B722&lt;$J$3,aux!$B$3,IF(B722&lt;$J$4,aux!$B$4,IF(B722&lt;$J$5,aux!$B$5,IF(B722&lt;$J$6,aux!$B$6,IF(B722&lt;$J$7,aux!$B$7,aux!$B$8)))))))</f>
        <v/>
      </c>
      <c r="D722" s="2" t="str">
        <f t="shared" si="55"/>
        <v/>
      </c>
      <c r="E722" s="2" t="str">
        <f t="shared" si="56"/>
        <v/>
      </c>
      <c r="F722" s="28" t="str">
        <f>IF(A722=aux!$B$2,$C$3/9.81,IF(A722=aux!$B$3,$C$3*(1+($F$3-1)*(B722-$J$2)/($J$3-$J$2))/9.81,IF(A722=aux!$B$4,$F$3*$C$3/9.81,"")))</f>
        <v/>
      </c>
      <c r="G722" s="28" t="str">
        <f>IF(A722=aux!$B$5,2*PI()/(981*B722)*J722,"")</f>
        <v/>
      </c>
      <c r="H722" s="28" t="str">
        <f>IF(OR(A722=aux!$B$6,A722=aux!$B$7,A722=aux!$B$8),(2*PI()/B722)^2/981*N722,"")</f>
        <v/>
      </c>
      <c r="I722" s="28" t="str">
        <f>IF(OR(A722=aux!$B$2,A722=aux!$B$3,A722=aux!$B$4),981*B722/(2*PI())*F722,"")</f>
        <v/>
      </c>
      <c r="J722" s="28" t="str">
        <f>IF(A722=aux!$B$5,100*$F$4*$C$4,"")</f>
        <v/>
      </c>
      <c r="K722" s="28" t="str">
        <f>IF(OR(A722=aux!$B$6,A722=aux!$B$7,A722=aux!$B$8),(2*PI()/B722)*N722,"")</f>
        <v/>
      </c>
      <c r="L722" s="28" t="str">
        <f>IF(OR(A722=aux!$B$2,A722=aux!$B$3,A722=aux!$B$4),981*(B722/(2*PI()))^2*F722,"")</f>
        <v/>
      </c>
      <c r="M722" s="28" t="str">
        <f>IF(A722=aux!$B$5,B722/(2*PI())*J722,"")</f>
        <v/>
      </c>
      <c r="N722" s="28" t="str">
        <f>IF(A722=aux!$B$6,100*$F$5*$C$5,IF(A722=aux!$B$7,100*$C$5*($F$5-($F$5-1)*(B722-$J$6)/($J$7-$J$6)),IF(A722=aux!$B$8,100*$C$5,"")))</f>
        <v/>
      </c>
      <c r="O722" s="26" t="str">
        <f t="shared" si="57"/>
        <v/>
      </c>
      <c r="P722" s="26" t="str">
        <f t="shared" si="58"/>
        <v/>
      </c>
      <c r="Q722" s="26" t="str">
        <f t="shared" si="59"/>
        <v/>
      </c>
    </row>
    <row r="723" spans="1:17" x14ac:dyDescent="0.25">
      <c r="A723" s="1" t="str">
        <f>IF(B723="","",IF(B723&lt;$J$2,aux!$B$2,IF(B723&lt;$J$3,aux!$B$3,IF(B723&lt;$J$4,aux!$B$4,IF(B723&lt;$J$5,aux!$B$5,IF(B723&lt;$J$6,aux!$B$6,IF(B723&lt;$J$7,aux!$B$7,aux!$B$8)))))))</f>
        <v/>
      </c>
      <c r="D723" s="2" t="str">
        <f t="shared" si="55"/>
        <v/>
      </c>
      <c r="E723" s="2" t="str">
        <f t="shared" si="56"/>
        <v/>
      </c>
      <c r="F723" s="28" t="str">
        <f>IF(A723=aux!$B$2,$C$3/9.81,IF(A723=aux!$B$3,$C$3*(1+($F$3-1)*(B723-$J$2)/($J$3-$J$2))/9.81,IF(A723=aux!$B$4,$F$3*$C$3/9.81,"")))</f>
        <v/>
      </c>
      <c r="G723" s="28" t="str">
        <f>IF(A723=aux!$B$5,2*PI()/(981*B723)*J723,"")</f>
        <v/>
      </c>
      <c r="H723" s="28" t="str">
        <f>IF(OR(A723=aux!$B$6,A723=aux!$B$7,A723=aux!$B$8),(2*PI()/B723)^2/981*N723,"")</f>
        <v/>
      </c>
      <c r="I723" s="28" t="str">
        <f>IF(OR(A723=aux!$B$2,A723=aux!$B$3,A723=aux!$B$4),981*B723/(2*PI())*F723,"")</f>
        <v/>
      </c>
      <c r="J723" s="28" t="str">
        <f>IF(A723=aux!$B$5,100*$F$4*$C$4,"")</f>
        <v/>
      </c>
      <c r="K723" s="28" t="str">
        <f>IF(OR(A723=aux!$B$6,A723=aux!$B$7,A723=aux!$B$8),(2*PI()/B723)*N723,"")</f>
        <v/>
      </c>
      <c r="L723" s="28" t="str">
        <f>IF(OR(A723=aux!$B$2,A723=aux!$B$3,A723=aux!$B$4),981*(B723/(2*PI()))^2*F723,"")</f>
        <v/>
      </c>
      <c r="M723" s="28" t="str">
        <f>IF(A723=aux!$B$5,B723/(2*PI())*J723,"")</f>
        <v/>
      </c>
      <c r="N723" s="28" t="str">
        <f>IF(A723=aux!$B$6,100*$F$5*$C$5,IF(A723=aux!$B$7,100*$C$5*($F$5-($F$5-1)*(B723-$J$6)/($J$7-$J$6)),IF(A723=aux!$B$8,100*$C$5,"")))</f>
        <v/>
      </c>
      <c r="O723" s="26" t="str">
        <f t="shared" si="57"/>
        <v/>
      </c>
      <c r="P723" s="26" t="str">
        <f t="shared" si="58"/>
        <v/>
      </c>
      <c r="Q723" s="26" t="str">
        <f t="shared" si="59"/>
        <v/>
      </c>
    </row>
    <row r="724" spans="1:17" x14ac:dyDescent="0.25">
      <c r="A724" s="1" t="str">
        <f>IF(B724="","",IF(B724&lt;$J$2,aux!$B$2,IF(B724&lt;$J$3,aux!$B$3,IF(B724&lt;$J$4,aux!$B$4,IF(B724&lt;$J$5,aux!$B$5,IF(B724&lt;$J$6,aux!$B$6,IF(B724&lt;$J$7,aux!$B$7,aux!$B$8)))))))</f>
        <v/>
      </c>
      <c r="D724" s="2" t="str">
        <f t="shared" si="55"/>
        <v/>
      </c>
      <c r="E724" s="2" t="str">
        <f t="shared" si="56"/>
        <v/>
      </c>
      <c r="F724" s="28" t="str">
        <f>IF(A724=aux!$B$2,$C$3/9.81,IF(A724=aux!$B$3,$C$3*(1+($F$3-1)*(B724-$J$2)/($J$3-$J$2))/9.81,IF(A724=aux!$B$4,$F$3*$C$3/9.81,"")))</f>
        <v/>
      </c>
      <c r="G724" s="28" t="str">
        <f>IF(A724=aux!$B$5,2*PI()/(981*B724)*J724,"")</f>
        <v/>
      </c>
      <c r="H724" s="28" t="str">
        <f>IF(OR(A724=aux!$B$6,A724=aux!$B$7,A724=aux!$B$8),(2*PI()/B724)^2/981*N724,"")</f>
        <v/>
      </c>
      <c r="I724" s="28" t="str">
        <f>IF(OR(A724=aux!$B$2,A724=aux!$B$3,A724=aux!$B$4),981*B724/(2*PI())*F724,"")</f>
        <v/>
      </c>
      <c r="J724" s="28" t="str">
        <f>IF(A724=aux!$B$5,100*$F$4*$C$4,"")</f>
        <v/>
      </c>
      <c r="K724" s="28" t="str">
        <f>IF(OR(A724=aux!$B$6,A724=aux!$B$7,A724=aux!$B$8),(2*PI()/B724)*N724,"")</f>
        <v/>
      </c>
      <c r="L724" s="28" t="str">
        <f>IF(OR(A724=aux!$B$2,A724=aux!$B$3,A724=aux!$B$4),981*(B724/(2*PI()))^2*F724,"")</f>
        <v/>
      </c>
      <c r="M724" s="28" t="str">
        <f>IF(A724=aux!$B$5,B724/(2*PI())*J724,"")</f>
        <v/>
      </c>
      <c r="N724" s="28" t="str">
        <f>IF(A724=aux!$B$6,100*$F$5*$C$5,IF(A724=aux!$B$7,100*$C$5*($F$5-($F$5-1)*(B724-$J$6)/($J$7-$J$6)),IF(A724=aux!$B$8,100*$C$5,"")))</f>
        <v/>
      </c>
      <c r="O724" s="26" t="str">
        <f t="shared" si="57"/>
        <v/>
      </c>
      <c r="P724" s="26" t="str">
        <f t="shared" si="58"/>
        <v/>
      </c>
      <c r="Q724" s="26" t="str">
        <f t="shared" si="59"/>
        <v/>
      </c>
    </row>
    <row r="725" spans="1:17" x14ac:dyDescent="0.25">
      <c r="A725" s="1" t="str">
        <f>IF(B725="","",IF(B725&lt;$J$2,aux!$B$2,IF(B725&lt;$J$3,aux!$B$3,IF(B725&lt;$J$4,aux!$B$4,IF(B725&lt;$J$5,aux!$B$5,IF(B725&lt;$J$6,aux!$B$6,IF(B725&lt;$J$7,aux!$B$7,aux!$B$8)))))))</f>
        <v/>
      </c>
      <c r="D725" s="2" t="str">
        <f t="shared" si="55"/>
        <v/>
      </c>
      <c r="E725" s="2" t="str">
        <f t="shared" si="56"/>
        <v/>
      </c>
      <c r="F725" s="28" t="str">
        <f>IF(A725=aux!$B$2,$C$3/9.81,IF(A725=aux!$B$3,$C$3*(1+($F$3-1)*(B725-$J$2)/($J$3-$J$2))/9.81,IF(A725=aux!$B$4,$F$3*$C$3/9.81,"")))</f>
        <v/>
      </c>
      <c r="G725" s="28" t="str">
        <f>IF(A725=aux!$B$5,2*PI()/(981*B725)*J725,"")</f>
        <v/>
      </c>
      <c r="H725" s="28" t="str">
        <f>IF(OR(A725=aux!$B$6,A725=aux!$B$7,A725=aux!$B$8),(2*PI()/B725)^2/981*N725,"")</f>
        <v/>
      </c>
      <c r="I725" s="28" t="str">
        <f>IF(OR(A725=aux!$B$2,A725=aux!$B$3,A725=aux!$B$4),981*B725/(2*PI())*F725,"")</f>
        <v/>
      </c>
      <c r="J725" s="28" t="str">
        <f>IF(A725=aux!$B$5,100*$F$4*$C$4,"")</f>
        <v/>
      </c>
      <c r="K725" s="28" t="str">
        <f>IF(OR(A725=aux!$B$6,A725=aux!$B$7,A725=aux!$B$8),(2*PI()/B725)*N725,"")</f>
        <v/>
      </c>
      <c r="L725" s="28" t="str">
        <f>IF(OR(A725=aux!$B$2,A725=aux!$B$3,A725=aux!$B$4),981*(B725/(2*PI()))^2*F725,"")</f>
        <v/>
      </c>
      <c r="M725" s="28" t="str">
        <f>IF(A725=aux!$B$5,B725/(2*PI())*J725,"")</f>
        <v/>
      </c>
      <c r="N725" s="28" t="str">
        <f>IF(A725=aux!$B$6,100*$F$5*$C$5,IF(A725=aux!$B$7,100*$C$5*($F$5-($F$5-1)*(B725-$J$6)/($J$7-$J$6)),IF(A725=aux!$B$8,100*$C$5,"")))</f>
        <v/>
      </c>
      <c r="O725" s="26" t="str">
        <f t="shared" si="57"/>
        <v/>
      </c>
      <c r="P725" s="26" t="str">
        <f t="shared" si="58"/>
        <v/>
      </c>
      <c r="Q725" s="26" t="str">
        <f t="shared" si="59"/>
        <v/>
      </c>
    </row>
    <row r="726" spans="1:17" x14ac:dyDescent="0.25">
      <c r="A726" s="1" t="str">
        <f>IF(B726="","",IF(B726&lt;$J$2,aux!$B$2,IF(B726&lt;$J$3,aux!$B$3,IF(B726&lt;$J$4,aux!$B$4,IF(B726&lt;$J$5,aux!$B$5,IF(B726&lt;$J$6,aux!$B$6,IF(B726&lt;$J$7,aux!$B$7,aux!$B$8)))))))</f>
        <v/>
      </c>
      <c r="D726" s="2" t="str">
        <f t="shared" si="55"/>
        <v/>
      </c>
      <c r="E726" s="2" t="str">
        <f t="shared" si="56"/>
        <v/>
      </c>
      <c r="F726" s="28" t="str">
        <f>IF(A726=aux!$B$2,$C$3/9.81,IF(A726=aux!$B$3,$C$3*(1+($F$3-1)*(B726-$J$2)/($J$3-$J$2))/9.81,IF(A726=aux!$B$4,$F$3*$C$3/9.81,"")))</f>
        <v/>
      </c>
      <c r="G726" s="28" t="str">
        <f>IF(A726=aux!$B$5,2*PI()/(981*B726)*J726,"")</f>
        <v/>
      </c>
      <c r="H726" s="28" t="str">
        <f>IF(OR(A726=aux!$B$6,A726=aux!$B$7,A726=aux!$B$8),(2*PI()/B726)^2/981*N726,"")</f>
        <v/>
      </c>
      <c r="I726" s="28" t="str">
        <f>IF(OR(A726=aux!$B$2,A726=aux!$B$3,A726=aux!$B$4),981*B726/(2*PI())*F726,"")</f>
        <v/>
      </c>
      <c r="J726" s="28" t="str">
        <f>IF(A726=aux!$B$5,100*$F$4*$C$4,"")</f>
        <v/>
      </c>
      <c r="K726" s="28" t="str">
        <f>IF(OR(A726=aux!$B$6,A726=aux!$B$7,A726=aux!$B$8),(2*PI()/B726)*N726,"")</f>
        <v/>
      </c>
      <c r="L726" s="28" t="str">
        <f>IF(OR(A726=aux!$B$2,A726=aux!$B$3,A726=aux!$B$4),981*(B726/(2*PI()))^2*F726,"")</f>
        <v/>
      </c>
      <c r="M726" s="28" t="str">
        <f>IF(A726=aux!$B$5,B726/(2*PI())*J726,"")</f>
        <v/>
      </c>
      <c r="N726" s="28" t="str">
        <f>IF(A726=aux!$B$6,100*$F$5*$C$5,IF(A726=aux!$B$7,100*$C$5*($F$5-($F$5-1)*(B726-$J$6)/($J$7-$J$6)),IF(A726=aux!$B$8,100*$C$5,"")))</f>
        <v/>
      </c>
      <c r="O726" s="26" t="str">
        <f t="shared" si="57"/>
        <v/>
      </c>
      <c r="P726" s="26" t="str">
        <f t="shared" si="58"/>
        <v/>
      </c>
      <c r="Q726" s="26" t="str">
        <f t="shared" si="59"/>
        <v/>
      </c>
    </row>
    <row r="727" spans="1:17" x14ac:dyDescent="0.25">
      <c r="A727" s="1" t="str">
        <f>IF(B727="","",IF(B727&lt;$J$2,aux!$B$2,IF(B727&lt;$J$3,aux!$B$3,IF(B727&lt;$J$4,aux!$B$4,IF(B727&lt;$J$5,aux!$B$5,IF(B727&lt;$J$6,aux!$B$6,IF(B727&lt;$J$7,aux!$B$7,aux!$B$8)))))))</f>
        <v/>
      </c>
      <c r="D727" s="2" t="str">
        <f t="shared" si="55"/>
        <v/>
      </c>
      <c r="E727" s="2" t="str">
        <f t="shared" si="56"/>
        <v/>
      </c>
      <c r="F727" s="28" t="str">
        <f>IF(A727=aux!$B$2,$C$3/9.81,IF(A727=aux!$B$3,$C$3*(1+($F$3-1)*(B727-$J$2)/($J$3-$J$2))/9.81,IF(A727=aux!$B$4,$F$3*$C$3/9.81,"")))</f>
        <v/>
      </c>
      <c r="G727" s="28" t="str">
        <f>IF(A727=aux!$B$5,2*PI()/(981*B727)*J727,"")</f>
        <v/>
      </c>
      <c r="H727" s="28" t="str">
        <f>IF(OR(A727=aux!$B$6,A727=aux!$B$7,A727=aux!$B$8),(2*PI()/B727)^2/981*N727,"")</f>
        <v/>
      </c>
      <c r="I727" s="28" t="str">
        <f>IF(OR(A727=aux!$B$2,A727=aux!$B$3,A727=aux!$B$4),981*B727/(2*PI())*F727,"")</f>
        <v/>
      </c>
      <c r="J727" s="28" t="str">
        <f>IF(A727=aux!$B$5,100*$F$4*$C$4,"")</f>
        <v/>
      </c>
      <c r="K727" s="28" t="str">
        <f>IF(OR(A727=aux!$B$6,A727=aux!$B$7,A727=aux!$B$8),(2*PI()/B727)*N727,"")</f>
        <v/>
      </c>
      <c r="L727" s="28" t="str">
        <f>IF(OR(A727=aux!$B$2,A727=aux!$B$3,A727=aux!$B$4),981*(B727/(2*PI()))^2*F727,"")</f>
        <v/>
      </c>
      <c r="M727" s="28" t="str">
        <f>IF(A727=aux!$B$5,B727/(2*PI())*J727,"")</f>
        <v/>
      </c>
      <c r="N727" s="28" t="str">
        <f>IF(A727=aux!$B$6,100*$F$5*$C$5,IF(A727=aux!$B$7,100*$C$5*($F$5-($F$5-1)*(B727-$J$6)/($J$7-$J$6)),IF(A727=aux!$B$8,100*$C$5,"")))</f>
        <v/>
      </c>
      <c r="O727" s="26" t="str">
        <f t="shared" si="57"/>
        <v/>
      </c>
      <c r="P727" s="26" t="str">
        <f t="shared" si="58"/>
        <v/>
      </c>
      <c r="Q727" s="26" t="str">
        <f t="shared" si="59"/>
        <v/>
      </c>
    </row>
    <row r="728" spans="1:17" x14ac:dyDescent="0.25">
      <c r="A728" s="1" t="str">
        <f>IF(B728="","",IF(B728&lt;$J$2,aux!$B$2,IF(B728&lt;$J$3,aux!$B$3,IF(B728&lt;$J$4,aux!$B$4,IF(B728&lt;$J$5,aux!$B$5,IF(B728&lt;$J$6,aux!$B$6,IF(B728&lt;$J$7,aux!$B$7,aux!$B$8)))))))</f>
        <v/>
      </c>
      <c r="D728" s="2" t="str">
        <f t="shared" si="55"/>
        <v/>
      </c>
      <c r="E728" s="2" t="str">
        <f t="shared" si="56"/>
        <v/>
      </c>
      <c r="F728" s="28" t="str">
        <f>IF(A728=aux!$B$2,$C$3/9.81,IF(A728=aux!$B$3,$C$3*(1+($F$3-1)*(B728-$J$2)/($J$3-$J$2))/9.81,IF(A728=aux!$B$4,$F$3*$C$3/9.81,"")))</f>
        <v/>
      </c>
      <c r="G728" s="28" t="str">
        <f>IF(A728=aux!$B$5,2*PI()/(981*B728)*J728,"")</f>
        <v/>
      </c>
      <c r="H728" s="28" t="str">
        <f>IF(OR(A728=aux!$B$6,A728=aux!$B$7,A728=aux!$B$8),(2*PI()/B728)^2/981*N728,"")</f>
        <v/>
      </c>
      <c r="I728" s="28" t="str">
        <f>IF(OR(A728=aux!$B$2,A728=aux!$B$3,A728=aux!$B$4),981*B728/(2*PI())*F728,"")</f>
        <v/>
      </c>
      <c r="J728" s="28" t="str">
        <f>IF(A728=aux!$B$5,100*$F$4*$C$4,"")</f>
        <v/>
      </c>
      <c r="K728" s="28" t="str">
        <f>IF(OR(A728=aux!$B$6,A728=aux!$B$7,A728=aux!$B$8),(2*PI()/B728)*N728,"")</f>
        <v/>
      </c>
      <c r="L728" s="28" t="str">
        <f>IF(OR(A728=aux!$B$2,A728=aux!$B$3,A728=aux!$B$4),981*(B728/(2*PI()))^2*F728,"")</f>
        <v/>
      </c>
      <c r="M728" s="28" t="str">
        <f>IF(A728=aux!$B$5,B728/(2*PI())*J728,"")</f>
        <v/>
      </c>
      <c r="N728" s="28" t="str">
        <f>IF(A728=aux!$B$6,100*$F$5*$C$5,IF(A728=aux!$B$7,100*$C$5*($F$5-($F$5-1)*(B728-$J$6)/($J$7-$J$6)),IF(A728=aux!$B$8,100*$C$5,"")))</f>
        <v/>
      </c>
      <c r="O728" s="26" t="str">
        <f t="shared" si="57"/>
        <v/>
      </c>
      <c r="P728" s="26" t="str">
        <f t="shared" si="58"/>
        <v/>
      </c>
      <c r="Q728" s="26" t="str">
        <f t="shared" si="59"/>
        <v/>
      </c>
    </row>
    <row r="729" spans="1:17" x14ac:dyDescent="0.25">
      <c r="A729" s="1" t="str">
        <f>IF(B729="","",IF(B729&lt;$J$2,aux!$B$2,IF(B729&lt;$J$3,aux!$B$3,IF(B729&lt;$J$4,aux!$B$4,IF(B729&lt;$J$5,aux!$B$5,IF(B729&lt;$J$6,aux!$B$6,IF(B729&lt;$J$7,aux!$B$7,aux!$B$8)))))))</f>
        <v/>
      </c>
      <c r="D729" s="2" t="str">
        <f t="shared" si="55"/>
        <v/>
      </c>
      <c r="E729" s="2" t="str">
        <f t="shared" si="56"/>
        <v/>
      </c>
      <c r="F729" s="28" t="str">
        <f>IF(A729=aux!$B$2,$C$3/9.81,IF(A729=aux!$B$3,$C$3*(1+($F$3-1)*(B729-$J$2)/($J$3-$J$2))/9.81,IF(A729=aux!$B$4,$F$3*$C$3/9.81,"")))</f>
        <v/>
      </c>
      <c r="G729" s="28" t="str">
        <f>IF(A729=aux!$B$5,2*PI()/(981*B729)*J729,"")</f>
        <v/>
      </c>
      <c r="H729" s="28" t="str">
        <f>IF(OR(A729=aux!$B$6,A729=aux!$B$7,A729=aux!$B$8),(2*PI()/B729)^2/981*N729,"")</f>
        <v/>
      </c>
      <c r="I729" s="28" t="str">
        <f>IF(OR(A729=aux!$B$2,A729=aux!$B$3,A729=aux!$B$4),981*B729/(2*PI())*F729,"")</f>
        <v/>
      </c>
      <c r="J729" s="28" t="str">
        <f>IF(A729=aux!$B$5,100*$F$4*$C$4,"")</f>
        <v/>
      </c>
      <c r="K729" s="28" t="str">
        <f>IF(OR(A729=aux!$B$6,A729=aux!$B$7,A729=aux!$B$8),(2*PI()/B729)*N729,"")</f>
        <v/>
      </c>
      <c r="L729" s="28" t="str">
        <f>IF(OR(A729=aux!$B$2,A729=aux!$B$3,A729=aux!$B$4),981*(B729/(2*PI()))^2*F729,"")</f>
        <v/>
      </c>
      <c r="M729" s="28" t="str">
        <f>IF(A729=aux!$B$5,B729/(2*PI())*J729,"")</f>
        <v/>
      </c>
      <c r="N729" s="28" t="str">
        <f>IF(A729=aux!$B$6,100*$F$5*$C$5,IF(A729=aux!$B$7,100*$C$5*($F$5-($F$5-1)*(B729-$J$6)/($J$7-$J$6)),IF(A729=aux!$B$8,100*$C$5,"")))</f>
        <v/>
      </c>
      <c r="O729" s="26" t="str">
        <f t="shared" si="57"/>
        <v/>
      </c>
      <c r="P729" s="26" t="str">
        <f t="shared" si="58"/>
        <v/>
      </c>
      <c r="Q729" s="26" t="str">
        <f t="shared" si="59"/>
        <v/>
      </c>
    </row>
    <row r="730" spans="1:17" x14ac:dyDescent="0.25">
      <c r="A730" s="1" t="str">
        <f>IF(B730="","",IF(B730&lt;$J$2,aux!$B$2,IF(B730&lt;$J$3,aux!$B$3,IF(B730&lt;$J$4,aux!$B$4,IF(B730&lt;$J$5,aux!$B$5,IF(B730&lt;$J$6,aux!$B$6,IF(B730&lt;$J$7,aux!$B$7,aux!$B$8)))))))</f>
        <v/>
      </c>
      <c r="D730" s="2" t="str">
        <f t="shared" si="55"/>
        <v/>
      </c>
      <c r="E730" s="2" t="str">
        <f t="shared" si="56"/>
        <v/>
      </c>
      <c r="F730" s="28" t="str">
        <f>IF(A730=aux!$B$2,$C$3/9.81,IF(A730=aux!$B$3,$C$3*(1+($F$3-1)*(B730-$J$2)/($J$3-$J$2))/9.81,IF(A730=aux!$B$4,$F$3*$C$3/9.81,"")))</f>
        <v/>
      </c>
      <c r="G730" s="28" t="str">
        <f>IF(A730=aux!$B$5,2*PI()/(981*B730)*J730,"")</f>
        <v/>
      </c>
      <c r="H730" s="28" t="str">
        <f>IF(OR(A730=aux!$B$6,A730=aux!$B$7,A730=aux!$B$8),(2*PI()/B730)^2/981*N730,"")</f>
        <v/>
      </c>
      <c r="I730" s="28" t="str">
        <f>IF(OR(A730=aux!$B$2,A730=aux!$B$3,A730=aux!$B$4),981*B730/(2*PI())*F730,"")</f>
        <v/>
      </c>
      <c r="J730" s="28" t="str">
        <f>IF(A730=aux!$B$5,100*$F$4*$C$4,"")</f>
        <v/>
      </c>
      <c r="K730" s="28" t="str">
        <f>IF(OR(A730=aux!$B$6,A730=aux!$B$7,A730=aux!$B$8),(2*PI()/B730)*N730,"")</f>
        <v/>
      </c>
      <c r="L730" s="28" t="str">
        <f>IF(OR(A730=aux!$B$2,A730=aux!$B$3,A730=aux!$B$4),981*(B730/(2*PI()))^2*F730,"")</f>
        <v/>
      </c>
      <c r="M730" s="28" t="str">
        <f>IF(A730=aux!$B$5,B730/(2*PI())*J730,"")</f>
        <v/>
      </c>
      <c r="N730" s="28" t="str">
        <f>IF(A730=aux!$B$6,100*$F$5*$C$5,IF(A730=aux!$B$7,100*$C$5*($F$5-($F$5-1)*(B730-$J$6)/($J$7-$J$6)),IF(A730=aux!$B$8,100*$C$5,"")))</f>
        <v/>
      </c>
      <c r="O730" s="26" t="str">
        <f t="shared" si="57"/>
        <v/>
      </c>
      <c r="P730" s="26" t="str">
        <f t="shared" si="58"/>
        <v/>
      </c>
      <c r="Q730" s="26" t="str">
        <f t="shared" si="59"/>
        <v/>
      </c>
    </row>
    <row r="731" spans="1:17" x14ac:dyDescent="0.25">
      <c r="A731" s="1" t="str">
        <f>IF(B731="","",IF(B731&lt;$J$2,aux!$B$2,IF(B731&lt;$J$3,aux!$B$3,IF(B731&lt;$J$4,aux!$B$4,IF(B731&lt;$J$5,aux!$B$5,IF(B731&lt;$J$6,aux!$B$6,IF(B731&lt;$J$7,aux!$B$7,aux!$B$8)))))))</f>
        <v/>
      </c>
      <c r="D731" s="2" t="str">
        <f t="shared" si="55"/>
        <v/>
      </c>
      <c r="E731" s="2" t="str">
        <f t="shared" si="56"/>
        <v/>
      </c>
      <c r="F731" s="28" t="str">
        <f>IF(A731=aux!$B$2,$C$3/9.81,IF(A731=aux!$B$3,$C$3*(1+($F$3-1)*(B731-$J$2)/($J$3-$J$2))/9.81,IF(A731=aux!$B$4,$F$3*$C$3/9.81,"")))</f>
        <v/>
      </c>
      <c r="G731" s="28" t="str">
        <f>IF(A731=aux!$B$5,2*PI()/(981*B731)*J731,"")</f>
        <v/>
      </c>
      <c r="H731" s="28" t="str">
        <f>IF(OR(A731=aux!$B$6,A731=aux!$B$7,A731=aux!$B$8),(2*PI()/B731)^2/981*N731,"")</f>
        <v/>
      </c>
      <c r="I731" s="28" t="str">
        <f>IF(OR(A731=aux!$B$2,A731=aux!$B$3,A731=aux!$B$4),981*B731/(2*PI())*F731,"")</f>
        <v/>
      </c>
      <c r="J731" s="28" t="str">
        <f>IF(A731=aux!$B$5,100*$F$4*$C$4,"")</f>
        <v/>
      </c>
      <c r="K731" s="28" t="str">
        <f>IF(OR(A731=aux!$B$6,A731=aux!$B$7,A731=aux!$B$8),(2*PI()/B731)*N731,"")</f>
        <v/>
      </c>
      <c r="L731" s="28" t="str">
        <f>IF(OR(A731=aux!$B$2,A731=aux!$B$3,A731=aux!$B$4),981*(B731/(2*PI()))^2*F731,"")</f>
        <v/>
      </c>
      <c r="M731" s="28" t="str">
        <f>IF(A731=aux!$B$5,B731/(2*PI())*J731,"")</f>
        <v/>
      </c>
      <c r="N731" s="28" t="str">
        <f>IF(A731=aux!$B$6,100*$F$5*$C$5,IF(A731=aux!$B$7,100*$C$5*($F$5-($F$5-1)*(B731-$J$6)/($J$7-$J$6)),IF(A731=aux!$B$8,100*$C$5,"")))</f>
        <v/>
      </c>
      <c r="O731" s="26" t="str">
        <f t="shared" si="57"/>
        <v/>
      </c>
      <c r="P731" s="26" t="str">
        <f t="shared" si="58"/>
        <v/>
      </c>
      <c r="Q731" s="26" t="str">
        <f t="shared" si="59"/>
        <v/>
      </c>
    </row>
    <row r="732" spans="1:17" x14ac:dyDescent="0.25">
      <c r="A732" s="1" t="str">
        <f>IF(B732="","",IF(B732&lt;$J$2,aux!$B$2,IF(B732&lt;$J$3,aux!$B$3,IF(B732&lt;$J$4,aux!$B$4,IF(B732&lt;$J$5,aux!$B$5,IF(B732&lt;$J$6,aux!$B$6,IF(B732&lt;$J$7,aux!$B$7,aux!$B$8)))))))</f>
        <v/>
      </c>
      <c r="D732" s="2" t="str">
        <f t="shared" si="55"/>
        <v/>
      </c>
      <c r="E732" s="2" t="str">
        <f t="shared" si="56"/>
        <v/>
      </c>
      <c r="F732" s="28" t="str">
        <f>IF(A732=aux!$B$2,$C$3/9.81,IF(A732=aux!$B$3,$C$3*(1+($F$3-1)*(B732-$J$2)/($J$3-$J$2))/9.81,IF(A732=aux!$B$4,$F$3*$C$3/9.81,"")))</f>
        <v/>
      </c>
      <c r="G732" s="28" t="str">
        <f>IF(A732=aux!$B$5,2*PI()/(981*B732)*J732,"")</f>
        <v/>
      </c>
      <c r="H732" s="28" t="str">
        <f>IF(OR(A732=aux!$B$6,A732=aux!$B$7,A732=aux!$B$8),(2*PI()/B732)^2/981*N732,"")</f>
        <v/>
      </c>
      <c r="I732" s="28" t="str">
        <f>IF(OR(A732=aux!$B$2,A732=aux!$B$3,A732=aux!$B$4),981*B732/(2*PI())*F732,"")</f>
        <v/>
      </c>
      <c r="J732" s="28" t="str">
        <f>IF(A732=aux!$B$5,100*$F$4*$C$4,"")</f>
        <v/>
      </c>
      <c r="K732" s="28" t="str">
        <f>IF(OR(A732=aux!$B$6,A732=aux!$B$7,A732=aux!$B$8),(2*PI()/B732)*N732,"")</f>
        <v/>
      </c>
      <c r="L732" s="28" t="str">
        <f>IF(OR(A732=aux!$B$2,A732=aux!$B$3,A732=aux!$B$4),981*(B732/(2*PI()))^2*F732,"")</f>
        <v/>
      </c>
      <c r="M732" s="28" t="str">
        <f>IF(A732=aux!$B$5,B732/(2*PI())*J732,"")</f>
        <v/>
      </c>
      <c r="N732" s="28" t="str">
        <f>IF(A732=aux!$B$6,100*$F$5*$C$5,IF(A732=aux!$B$7,100*$C$5*($F$5-($F$5-1)*(B732-$J$6)/($J$7-$J$6)),IF(A732=aux!$B$8,100*$C$5,"")))</f>
        <v/>
      </c>
      <c r="O732" s="26" t="str">
        <f t="shared" si="57"/>
        <v/>
      </c>
      <c r="P732" s="26" t="str">
        <f t="shared" si="58"/>
        <v/>
      </c>
      <c r="Q732" s="26" t="str">
        <f t="shared" si="59"/>
        <v/>
      </c>
    </row>
    <row r="733" spans="1:17" x14ac:dyDescent="0.25">
      <c r="A733" s="1" t="str">
        <f>IF(B733="","",IF(B733&lt;$J$2,aux!$B$2,IF(B733&lt;$J$3,aux!$B$3,IF(B733&lt;$J$4,aux!$B$4,IF(B733&lt;$J$5,aux!$B$5,IF(B733&lt;$J$6,aux!$B$6,IF(B733&lt;$J$7,aux!$B$7,aux!$B$8)))))))</f>
        <v/>
      </c>
      <c r="D733" s="2" t="str">
        <f t="shared" si="55"/>
        <v/>
      </c>
      <c r="E733" s="2" t="str">
        <f t="shared" si="56"/>
        <v/>
      </c>
      <c r="F733" s="28" t="str">
        <f>IF(A733=aux!$B$2,$C$3/9.81,IF(A733=aux!$B$3,$C$3*(1+($F$3-1)*(B733-$J$2)/($J$3-$J$2))/9.81,IF(A733=aux!$B$4,$F$3*$C$3/9.81,"")))</f>
        <v/>
      </c>
      <c r="G733" s="28" t="str">
        <f>IF(A733=aux!$B$5,2*PI()/(981*B733)*J733,"")</f>
        <v/>
      </c>
      <c r="H733" s="28" t="str">
        <f>IF(OR(A733=aux!$B$6,A733=aux!$B$7,A733=aux!$B$8),(2*PI()/B733)^2/981*N733,"")</f>
        <v/>
      </c>
      <c r="I733" s="28" t="str">
        <f>IF(OR(A733=aux!$B$2,A733=aux!$B$3,A733=aux!$B$4),981*B733/(2*PI())*F733,"")</f>
        <v/>
      </c>
      <c r="J733" s="28" t="str">
        <f>IF(A733=aux!$B$5,100*$F$4*$C$4,"")</f>
        <v/>
      </c>
      <c r="K733" s="28" t="str">
        <f>IF(OR(A733=aux!$B$6,A733=aux!$B$7,A733=aux!$B$8),(2*PI()/B733)*N733,"")</f>
        <v/>
      </c>
      <c r="L733" s="28" t="str">
        <f>IF(OR(A733=aux!$B$2,A733=aux!$B$3,A733=aux!$B$4),981*(B733/(2*PI()))^2*F733,"")</f>
        <v/>
      </c>
      <c r="M733" s="28" t="str">
        <f>IF(A733=aux!$B$5,B733/(2*PI())*J733,"")</f>
        <v/>
      </c>
      <c r="N733" s="28" t="str">
        <f>IF(A733=aux!$B$6,100*$F$5*$C$5,IF(A733=aux!$B$7,100*$C$5*($F$5-($F$5-1)*(B733-$J$6)/($J$7-$J$6)),IF(A733=aux!$B$8,100*$C$5,"")))</f>
        <v/>
      </c>
      <c r="O733" s="26" t="str">
        <f t="shared" si="57"/>
        <v/>
      </c>
      <c r="P733" s="26" t="str">
        <f t="shared" si="58"/>
        <v/>
      </c>
      <c r="Q733" s="26" t="str">
        <f t="shared" si="59"/>
        <v/>
      </c>
    </row>
    <row r="734" spans="1:17" x14ac:dyDescent="0.25">
      <c r="A734" s="1" t="str">
        <f>IF(B734="","",IF(B734&lt;$J$2,aux!$B$2,IF(B734&lt;$J$3,aux!$B$3,IF(B734&lt;$J$4,aux!$B$4,IF(B734&lt;$J$5,aux!$B$5,IF(B734&lt;$J$6,aux!$B$6,IF(B734&lt;$J$7,aux!$B$7,aux!$B$8)))))))</f>
        <v/>
      </c>
      <c r="D734" s="2" t="str">
        <f t="shared" si="55"/>
        <v/>
      </c>
      <c r="E734" s="2" t="str">
        <f t="shared" si="56"/>
        <v/>
      </c>
      <c r="F734" s="28" t="str">
        <f>IF(A734=aux!$B$2,$C$3/9.81,IF(A734=aux!$B$3,$C$3*(1+($F$3-1)*(B734-$J$2)/($J$3-$J$2))/9.81,IF(A734=aux!$B$4,$F$3*$C$3/9.81,"")))</f>
        <v/>
      </c>
      <c r="G734" s="28" t="str">
        <f>IF(A734=aux!$B$5,2*PI()/(981*B734)*J734,"")</f>
        <v/>
      </c>
      <c r="H734" s="28" t="str">
        <f>IF(OR(A734=aux!$B$6,A734=aux!$B$7,A734=aux!$B$8),(2*PI()/B734)^2/981*N734,"")</f>
        <v/>
      </c>
      <c r="I734" s="28" t="str">
        <f>IF(OR(A734=aux!$B$2,A734=aux!$B$3,A734=aux!$B$4),981*B734/(2*PI())*F734,"")</f>
        <v/>
      </c>
      <c r="J734" s="28" t="str">
        <f>IF(A734=aux!$B$5,100*$F$4*$C$4,"")</f>
        <v/>
      </c>
      <c r="K734" s="28" t="str">
        <f>IF(OR(A734=aux!$B$6,A734=aux!$B$7,A734=aux!$B$8),(2*PI()/B734)*N734,"")</f>
        <v/>
      </c>
      <c r="L734" s="28" t="str">
        <f>IF(OR(A734=aux!$B$2,A734=aux!$B$3,A734=aux!$B$4),981*(B734/(2*PI()))^2*F734,"")</f>
        <v/>
      </c>
      <c r="M734" s="28" t="str">
        <f>IF(A734=aux!$B$5,B734/(2*PI())*J734,"")</f>
        <v/>
      </c>
      <c r="N734" s="28" t="str">
        <f>IF(A734=aux!$B$6,100*$F$5*$C$5,IF(A734=aux!$B$7,100*$C$5*($F$5-($F$5-1)*(B734-$J$6)/($J$7-$J$6)),IF(A734=aux!$B$8,100*$C$5,"")))</f>
        <v/>
      </c>
      <c r="O734" s="26" t="str">
        <f t="shared" si="57"/>
        <v/>
      </c>
      <c r="P734" s="26" t="str">
        <f t="shared" si="58"/>
        <v/>
      </c>
      <c r="Q734" s="26" t="str">
        <f t="shared" si="59"/>
        <v/>
      </c>
    </row>
    <row r="735" spans="1:17" x14ac:dyDescent="0.25">
      <c r="A735" s="1" t="str">
        <f>IF(B735="","",IF(B735&lt;$J$2,aux!$B$2,IF(B735&lt;$J$3,aux!$B$3,IF(B735&lt;$J$4,aux!$B$4,IF(B735&lt;$J$5,aux!$B$5,IF(B735&lt;$J$6,aux!$B$6,IF(B735&lt;$J$7,aux!$B$7,aux!$B$8)))))))</f>
        <v/>
      </c>
      <c r="D735" s="2" t="str">
        <f t="shared" si="55"/>
        <v/>
      </c>
      <c r="E735" s="2" t="str">
        <f t="shared" si="56"/>
        <v/>
      </c>
      <c r="F735" s="28" t="str">
        <f>IF(A735=aux!$B$2,$C$3/9.81,IF(A735=aux!$B$3,$C$3*(1+($F$3-1)*(B735-$J$2)/($J$3-$J$2))/9.81,IF(A735=aux!$B$4,$F$3*$C$3/9.81,"")))</f>
        <v/>
      </c>
      <c r="G735" s="28" t="str">
        <f>IF(A735=aux!$B$5,2*PI()/(981*B735)*J735,"")</f>
        <v/>
      </c>
      <c r="H735" s="28" t="str">
        <f>IF(OR(A735=aux!$B$6,A735=aux!$B$7,A735=aux!$B$8),(2*PI()/B735)^2/981*N735,"")</f>
        <v/>
      </c>
      <c r="I735" s="28" t="str">
        <f>IF(OR(A735=aux!$B$2,A735=aux!$B$3,A735=aux!$B$4),981*B735/(2*PI())*F735,"")</f>
        <v/>
      </c>
      <c r="J735" s="28" t="str">
        <f>IF(A735=aux!$B$5,100*$F$4*$C$4,"")</f>
        <v/>
      </c>
      <c r="K735" s="28" t="str">
        <f>IF(OR(A735=aux!$B$6,A735=aux!$B$7,A735=aux!$B$8),(2*PI()/B735)*N735,"")</f>
        <v/>
      </c>
      <c r="L735" s="28" t="str">
        <f>IF(OR(A735=aux!$B$2,A735=aux!$B$3,A735=aux!$B$4),981*(B735/(2*PI()))^2*F735,"")</f>
        <v/>
      </c>
      <c r="M735" s="28" t="str">
        <f>IF(A735=aux!$B$5,B735/(2*PI())*J735,"")</f>
        <v/>
      </c>
      <c r="N735" s="28" t="str">
        <f>IF(A735=aux!$B$6,100*$F$5*$C$5,IF(A735=aux!$B$7,100*$C$5*($F$5-($F$5-1)*(B735-$J$6)/($J$7-$J$6)),IF(A735=aux!$B$8,100*$C$5,"")))</f>
        <v/>
      </c>
      <c r="O735" s="26" t="str">
        <f t="shared" si="57"/>
        <v/>
      </c>
      <c r="P735" s="26" t="str">
        <f t="shared" si="58"/>
        <v/>
      </c>
      <c r="Q735" s="26" t="str">
        <f t="shared" si="59"/>
        <v/>
      </c>
    </row>
    <row r="736" spans="1:17" x14ac:dyDescent="0.25">
      <c r="A736" s="1" t="str">
        <f>IF(B736="","",IF(B736&lt;$J$2,aux!$B$2,IF(B736&lt;$J$3,aux!$B$3,IF(B736&lt;$J$4,aux!$B$4,IF(B736&lt;$J$5,aux!$B$5,IF(B736&lt;$J$6,aux!$B$6,IF(B736&lt;$J$7,aux!$B$7,aux!$B$8)))))))</f>
        <v/>
      </c>
      <c r="D736" s="2" t="str">
        <f t="shared" si="55"/>
        <v/>
      </c>
      <c r="E736" s="2" t="str">
        <f t="shared" si="56"/>
        <v/>
      </c>
      <c r="F736" s="28" t="str">
        <f>IF(A736=aux!$B$2,$C$3/9.81,IF(A736=aux!$B$3,$C$3*(1+($F$3-1)*(B736-$J$2)/($J$3-$J$2))/9.81,IF(A736=aux!$B$4,$F$3*$C$3/9.81,"")))</f>
        <v/>
      </c>
      <c r="G736" s="28" t="str">
        <f>IF(A736=aux!$B$5,2*PI()/(981*B736)*J736,"")</f>
        <v/>
      </c>
      <c r="H736" s="28" t="str">
        <f>IF(OR(A736=aux!$B$6,A736=aux!$B$7,A736=aux!$B$8),(2*PI()/B736)^2/981*N736,"")</f>
        <v/>
      </c>
      <c r="I736" s="28" t="str">
        <f>IF(OR(A736=aux!$B$2,A736=aux!$B$3,A736=aux!$B$4),981*B736/(2*PI())*F736,"")</f>
        <v/>
      </c>
      <c r="J736" s="28" t="str">
        <f>IF(A736=aux!$B$5,100*$F$4*$C$4,"")</f>
        <v/>
      </c>
      <c r="K736" s="28" t="str">
        <f>IF(OR(A736=aux!$B$6,A736=aux!$B$7,A736=aux!$B$8),(2*PI()/B736)*N736,"")</f>
        <v/>
      </c>
      <c r="L736" s="28" t="str">
        <f>IF(OR(A736=aux!$B$2,A736=aux!$B$3,A736=aux!$B$4),981*(B736/(2*PI()))^2*F736,"")</f>
        <v/>
      </c>
      <c r="M736" s="28" t="str">
        <f>IF(A736=aux!$B$5,B736/(2*PI())*J736,"")</f>
        <v/>
      </c>
      <c r="N736" s="28" t="str">
        <f>IF(A736=aux!$B$6,100*$F$5*$C$5,IF(A736=aux!$B$7,100*$C$5*($F$5-($F$5-1)*(B736-$J$6)/($J$7-$J$6)),IF(A736=aux!$B$8,100*$C$5,"")))</f>
        <v/>
      </c>
      <c r="O736" s="26" t="str">
        <f t="shared" si="57"/>
        <v/>
      </c>
      <c r="P736" s="26" t="str">
        <f t="shared" si="58"/>
        <v/>
      </c>
      <c r="Q736" s="26" t="str">
        <f t="shared" si="59"/>
        <v/>
      </c>
    </row>
    <row r="737" spans="1:17" x14ac:dyDescent="0.25">
      <c r="A737" s="1" t="str">
        <f>IF(B737="","",IF(B737&lt;$J$2,aux!$B$2,IF(B737&lt;$J$3,aux!$B$3,IF(B737&lt;$J$4,aux!$B$4,IF(B737&lt;$J$5,aux!$B$5,IF(B737&lt;$J$6,aux!$B$6,IF(B737&lt;$J$7,aux!$B$7,aux!$B$8)))))))</f>
        <v/>
      </c>
      <c r="D737" s="2" t="str">
        <f t="shared" si="55"/>
        <v/>
      </c>
      <c r="E737" s="2" t="str">
        <f t="shared" si="56"/>
        <v/>
      </c>
      <c r="F737" s="28" t="str">
        <f>IF(A737=aux!$B$2,$C$3/9.81,IF(A737=aux!$B$3,$C$3*(1+($F$3-1)*(B737-$J$2)/($J$3-$J$2))/9.81,IF(A737=aux!$B$4,$F$3*$C$3/9.81,"")))</f>
        <v/>
      </c>
      <c r="G737" s="28" t="str">
        <f>IF(A737=aux!$B$5,2*PI()/(981*B737)*J737,"")</f>
        <v/>
      </c>
      <c r="H737" s="28" t="str">
        <f>IF(OR(A737=aux!$B$6,A737=aux!$B$7,A737=aux!$B$8),(2*PI()/B737)^2/981*N737,"")</f>
        <v/>
      </c>
      <c r="I737" s="28" t="str">
        <f>IF(OR(A737=aux!$B$2,A737=aux!$B$3,A737=aux!$B$4),981*B737/(2*PI())*F737,"")</f>
        <v/>
      </c>
      <c r="J737" s="28" t="str">
        <f>IF(A737=aux!$B$5,100*$F$4*$C$4,"")</f>
        <v/>
      </c>
      <c r="K737" s="28" t="str">
        <f>IF(OR(A737=aux!$B$6,A737=aux!$B$7,A737=aux!$B$8),(2*PI()/B737)*N737,"")</f>
        <v/>
      </c>
      <c r="L737" s="28" t="str">
        <f>IF(OR(A737=aux!$B$2,A737=aux!$B$3,A737=aux!$B$4),981*(B737/(2*PI()))^2*F737,"")</f>
        <v/>
      </c>
      <c r="M737" s="28" t="str">
        <f>IF(A737=aux!$B$5,B737/(2*PI())*J737,"")</f>
        <v/>
      </c>
      <c r="N737" s="28" t="str">
        <f>IF(A737=aux!$B$6,100*$F$5*$C$5,IF(A737=aux!$B$7,100*$C$5*($F$5-($F$5-1)*(B737-$J$6)/($J$7-$J$6)),IF(A737=aux!$B$8,100*$C$5,"")))</f>
        <v/>
      </c>
      <c r="O737" s="26" t="str">
        <f t="shared" si="57"/>
        <v/>
      </c>
      <c r="P737" s="26" t="str">
        <f t="shared" si="58"/>
        <v/>
      </c>
      <c r="Q737" s="26" t="str">
        <f t="shared" si="59"/>
        <v/>
      </c>
    </row>
    <row r="738" spans="1:17" x14ac:dyDescent="0.25">
      <c r="A738" s="1" t="str">
        <f>IF(B738="","",IF(B738&lt;$J$2,aux!$B$2,IF(B738&lt;$J$3,aux!$B$3,IF(B738&lt;$J$4,aux!$B$4,IF(B738&lt;$J$5,aux!$B$5,IF(B738&lt;$J$6,aux!$B$6,IF(B738&lt;$J$7,aux!$B$7,aux!$B$8)))))))</f>
        <v/>
      </c>
      <c r="D738" s="2" t="str">
        <f t="shared" si="55"/>
        <v/>
      </c>
      <c r="E738" s="2" t="str">
        <f t="shared" si="56"/>
        <v/>
      </c>
      <c r="F738" s="28" t="str">
        <f>IF(A738=aux!$B$2,$C$3/9.81,IF(A738=aux!$B$3,$C$3*(1+($F$3-1)*(B738-$J$2)/($J$3-$J$2))/9.81,IF(A738=aux!$B$4,$F$3*$C$3/9.81,"")))</f>
        <v/>
      </c>
      <c r="G738" s="28" t="str">
        <f>IF(A738=aux!$B$5,2*PI()/(981*B738)*J738,"")</f>
        <v/>
      </c>
      <c r="H738" s="28" t="str">
        <f>IF(OR(A738=aux!$B$6,A738=aux!$B$7,A738=aux!$B$8),(2*PI()/B738)^2/981*N738,"")</f>
        <v/>
      </c>
      <c r="I738" s="28" t="str">
        <f>IF(OR(A738=aux!$B$2,A738=aux!$B$3,A738=aux!$B$4),981*B738/(2*PI())*F738,"")</f>
        <v/>
      </c>
      <c r="J738" s="28" t="str">
        <f>IF(A738=aux!$B$5,100*$F$4*$C$4,"")</f>
        <v/>
      </c>
      <c r="K738" s="28" t="str">
        <f>IF(OR(A738=aux!$B$6,A738=aux!$B$7,A738=aux!$B$8),(2*PI()/B738)*N738,"")</f>
        <v/>
      </c>
      <c r="L738" s="28" t="str">
        <f>IF(OR(A738=aux!$B$2,A738=aux!$B$3,A738=aux!$B$4),981*(B738/(2*PI()))^2*F738,"")</f>
        <v/>
      </c>
      <c r="M738" s="28" t="str">
        <f>IF(A738=aux!$B$5,B738/(2*PI())*J738,"")</f>
        <v/>
      </c>
      <c r="N738" s="28" t="str">
        <f>IF(A738=aux!$B$6,100*$F$5*$C$5,IF(A738=aux!$B$7,100*$C$5*($F$5-($F$5-1)*(B738-$J$6)/($J$7-$J$6)),IF(A738=aux!$B$8,100*$C$5,"")))</f>
        <v/>
      </c>
      <c r="O738" s="26" t="str">
        <f t="shared" si="57"/>
        <v/>
      </c>
      <c r="P738" s="26" t="str">
        <f t="shared" si="58"/>
        <v/>
      </c>
      <c r="Q738" s="26" t="str">
        <f t="shared" si="59"/>
        <v/>
      </c>
    </row>
    <row r="739" spans="1:17" x14ac:dyDescent="0.25">
      <c r="A739" s="1" t="str">
        <f>IF(B739="","",IF(B739&lt;$J$2,aux!$B$2,IF(B739&lt;$J$3,aux!$B$3,IF(B739&lt;$J$4,aux!$B$4,IF(B739&lt;$J$5,aux!$B$5,IF(B739&lt;$J$6,aux!$B$6,IF(B739&lt;$J$7,aux!$B$7,aux!$B$8)))))))</f>
        <v/>
      </c>
      <c r="D739" s="2" t="str">
        <f t="shared" si="55"/>
        <v/>
      </c>
      <c r="E739" s="2" t="str">
        <f t="shared" si="56"/>
        <v/>
      </c>
      <c r="F739" s="28" t="str">
        <f>IF(A739=aux!$B$2,$C$3/9.81,IF(A739=aux!$B$3,$C$3*(1+($F$3-1)*(B739-$J$2)/($J$3-$J$2))/9.81,IF(A739=aux!$B$4,$F$3*$C$3/9.81,"")))</f>
        <v/>
      </c>
      <c r="G739" s="28" t="str">
        <f>IF(A739=aux!$B$5,2*PI()/(981*B739)*J739,"")</f>
        <v/>
      </c>
      <c r="H739" s="28" t="str">
        <f>IF(OR(A739=aux!$B$6,A739=aux!$B$7,A739=aux!$B$8),(2*PI()/B739)^2/981*N739,"")</f>
        <v/>
      </c>
      <c r="I739" s="28" t="str">
        <f>IF(OR(A739=aux!$B$2,A739=aux!$B$3,A739=aux!$B$4),981*B739/(2*PI())*F739,"")</f>
        <v/>
      </c>
      <c r="J739" s="28" t="str">
        <f>IF(A739=aux!$B$5,100*$F$4*$C$4,"")</f>
        <v/>
      </c>
      <c r="K739" s="28" t="str">
        <f>IF(OR(A739=aux!$B$6,A739=aux!$B$7,A739=aux!$B$8),(2*PI()/B739)*N739,"")</f>
        <v/>
      </c>
      <c r="L739" s="28" t="str">
        <f>IF(OR(A739=aux!$B$2,A739=aux!$B$3,A739=aux!$B$4),981*(B739/(2*PI()))^2*F739,"")</f>
        <v/>
      </c>
      <c r="M739" s="28" t="str">
        <f>IF(A739=aux!$B$5,B739/(2*PI())*J739,"")</f>
        <v/>
      </c>
      <c r="N739" s="28" t="str">
        <f>IF(A739=aux!$B$6,100*$F$5*$C$5,IF(A739=aux!$B$7,100*$C$5*($F$5-($F$5-1)*(B739-$J$6)/($J$7-$J$6)),IF(A739=aux!$B$8,100*$C$5,"")))</f>
        <v/>
      </c>
      <c r="O739" s="26" t="str">
        <f t="shared" si="57"/>
        <v/>
      </c>
      <c r="P739" s="26" t="str">
        <f t="shared" si="58"/>
        <v/>
      </c>
      <c r="Q739" s="26" t="str">
        <f t="shared" si="59"/>
        <v/>
      </c>
    </row>
    <row r="740" spans="1:17" x14ac:dyDescent="0.25">
      <c r="A740" s="1" t="str">
        <f>IF(B740="","",IF(B740&lt;$J$2,aux!$B$2,IF(B740&lt;$J$3,aux!$B$3,IF(B740&lt;$J$4,aux!$B$4,IF(B740&lt;$J$5,aux!$B$5,IF(B740&lt;$J$6,aux!$B$6,IF(B740&lt;$J$7,aux!$B$7,aux!$B$8)))))))</f>
        <v/>
      </c>
      <c r="D740" s="2" t="str">
        <f t="shared" si="55"/>
        <v/>
      </c>
      <c r="E740" s="2" t="str">
        <f t="shared" si="56"/>
        <v/>
      </c>
      <c r="F740" s="28" t="str">
        <f>IF(A740=aux!$B$2,$C$3/9.81,IF(A740=aux!$B$3,$C$3*(1+($F$3-1)*(B740-$J$2)/($J$3-$J$2))/9.81,IF(A740=aux!$B$4,$F$3*$C$3/9.81,"")))</f>
        <v/>
      </c>
      <c r="G740" s="28" t="str">
        <f>IF(A740=aux!$B$5,2*PI()/(981*B740)*J740,"")</f>
        <v/>
      </c>
      <c r="H740" s="28" t="str">
        <f>IF(OR(A740=aux!$B$6,A740=aux!$B$7,A740=aux!$B$8),(2*PI()/B740)^2/981*N740,"")</f>
        <v/>
      </c>
      <c r="I740" s="28" t="str">
        <f>IF(OR(A740=aux!$B$2,A740=aux!$B$3,A740=aux!$B$4),981*B740/(2*PI())*F740,"")</f>
        <v/>
      </c>
      <c r="J740" s="28" t="str">
        <f>IF(A740=aux!$B$5,100*$F$4*$C$4,"")</f>
        <v/>
      </c>
      <c r="K740" s="28" t="str">
        <f>IF(OR(A740=aux!$B$6,A740=aux!$B$7,A740=aux!$B$8),(2*PI()/B740)*N740,"")</f>
        <v/>
      </c>
      <c r="L740" s="28" t="str">
        <f>IF(OR(A740=aux!$B$2,A740=aux!$B$3,A740=aux!$B$4),981*(B740/(2*PI()))^2*F740,"")</f>
        <v/>
      </c>
      <c r="M740" s="28" t="str">
        <f>IF(A740=aux!$B$5,B740/(2*PI())*J740,"")</f>
        <v/>
      </c>
      <c r="N740" s="28" t="str">
        <f>IF(A740=aux!$B$6,100*$F$5*$C$5,IF(A740=aux!$B$7,100*$C$5*($F$5-($F$5-1)*(B740-$J$6)/($J$7-$J$6)),IF(A740=aux!$B$8,100*$C$5,"")))</f>
        <v/>
      </c>
      <c r="O740" s="26" t="str">
        <f t="shared" si="57"/>
        <v/>
      </c>
      <c r="P740" s="26" t="str">
        <f t="shared" si="58"/>
        <v/>
      </c>
      <c r="Q740" s="26" t="str">
        <f t="shared" si="59"/>
        <v/>
      </c>
    </row>
    <row r="741" spans="1:17" x14ac:dyDescent="0.25">
      <c r="A741" s="1" t="str">
        <f>IF(B741="","",IF(B741&lt;$J$2,aux!$B$2,IF(B741&lt;$J$3,aux!$B$3,IF(B741&lt;$J$4,aux!$B$4,IF(B741&lt;$J$5,aux!$B$5,IF(B741&lt;$J$6,aux!$B$6,IF(B741&lt;$J$7,aux!$B$7,aux!$B$8)))))))</f>
        <v/>
      </c>
      <c r="D741" s="2" t="str">
        <f t="shared" si="55"/>
        <v/>
      </c>
      <c r="E741" s="2" t="str">
        <f t="shared" si="56"/>
        <v/>
      </c>
      <c r="F741" s="28" t="str">
        <f>IF(A741=aux!$B$2,$C$3/9.81,IF(A741=aux!$B$3,$C$3*(1+($F$3-1)*(B741-$J$2)/($J$3-$J$2))/9.81,IF(A741=aux!$B$4,$F$3*$C$3/9.81,"")))</f>
        <v/>
      </c>
      <c r="G741" s="28" t="str">
        <f>IF(A741=aux!$B$5,2*PI()/(981*B741)*J741,"")</f>
        <v/>
      </c>
      <c r="H741" s="28" t="str">
        <f>IF(OR(A741=aux!$B$6,A741=aux!$B$7,A741=aux!$B$8),(2*PI()/B741)^2/981*N741,"")</f>
        <v/>
      </c>
      <c r="I741" s="28" t="str">
        <f>IF(OR(A741=aux!$B$2,A741=aux!$B$3,A741=aux!$B$4),981*B741/(2*PI())*F741,"")</f>
        <v/>
      </c>
      <c r="J741" s="28" t="str">
        <f>IF(A741=aux!$B$5,100*$F$4*$C$4,"")</f>
        <v/>
      </c>
      <c r="K741" s="28" t="str">
        <f>IF(OR(A741=aux!$B$6,A741=aux!$B$7,A741=aux!$B$8),(2*PI()/B741)*N741,"")</f>
        <v/>
      </c>
      <c r="L741" s="28" t="str">
        <f>IF(OR(A741=aux!$B$2,A741=aux!$B$3,A741=aux!$B$4),981*(B741/(2*PI()))^2*F741,"")</f>
        <v/>
      </c>
      <c r="M741" s="28" t="str">
        <f>IF(A741=aux!$B$5,B741/(2*PI())*J741,"")</f>
        <v/>
      </c>
      <c r="N741" s="28" t="str">
        <f>IF(A741=aux!$B$6,100*$F$5*$C$5,IF(A741=aux!$B$7,100*$C$5*($F$5-($F$5-1)*(B741-$J$6)/($J$7-$J$6)),IF(A741=aux!$B$8,100*$C$5,"")))</f>
        <v/>
      </c>
      <c r="O741" s="26" t="str">
        <f t="shared" si="57"/>
        <v/>
      </c>
      <c r="P741" s="26" t="str">
        <f t="shared" si="58"/>
        <v/>
      </c>
      <c r="Q741" s="26" t="str">
        <f t="shared" si="59"/>
        <v/>
      </c>
    </row>
    <row r="742" spans="1:17" x14ac:dyDescent="0.25">
      <c r="A742" s="1" t="str">
        <f>IF(B742="","",IF(B742&lt;$J$2,aux!$B$2,IF(B742&lt;$J$3,aux!$B$3,IF(B742&lt;$J$4,aux!$B$4,IF(B742&lt;$J$5,aux!$B$5,IF(B742&lt;$J$6,aux!$B$6,IF(B742&lt;$J$7,aux!$B$7,aux!$B$8)))))))</f>
        <v/>
      </c>
      <c r="D742" s="2" t="str">
        <f t="shared" si="55"/>
        <v/>
      </c>
      <c r="E742" s="2" t="str">
        <f t="shared" si="56"/>
        <v/>
      </c>
      <c r="F742" s="28" t="str">
        <f>IF(A742=aux!$B$2,$C$3/9.81,IF(A742=aux!$B$3,$C$3*(1+($F$3-1)*(B742-$J$2)/($J$3-$J$2))/9.81,IF(A742=aux!$B$4,$F$3*$C$3/9.81,"")))</f>
        <v/>
      </c>
      <c r="G742" s="28" t="str">
        <f>IF(A742=aux!$B$5,2*PI()/(981*B742)*J742,"")</f>
        <v/>
      </c>
      <c r="H742" s="28" t="str">
        <f>IF(OR(A742=aux!$B$6,A742=aux!$B$7,A742=aux!$B$8),(2*PI()/B742)^2/981*N742,"")</f>
        <v/>
      </c>
      <c r="I742" s="28" t="str">
        <f>IF(OR(A742=aux!$B$2,A742=aux!$B$3,A742=aux!$B$4),981*B742/(2*PI())*F742,"")</f>
        <v/>
      </c>
      <c r="J742" s="28" t="str">
        <f>IF(A742=aux!$B$5,100*$F$4*$C$4,"")</f>
        <v/>
      </c>
      <c r="K742" s="28" t="str">
        <f>IF(OR(A742=aux!$B$6,A742=aux!$B$7,A742=aux!$B$8),(2*PI()/B742)*N742,"")</f>
        <v/>
      </c>
      <c r="L742" s="28" t="str">
        <f>IF(OR(A742=aux!$B$2,A742=aux!$B$3,A742=aux!$B$4),981*(B742/(2*PI()))^2*F742,"")</f>
        <v/>
      </c>
      <c r="M742" s="28" t="str">
        <f>IF(A742=aux!$B$5,B742/(2*PI())*J742,"")</f>
        <v/>
      </c>
      <c r="N742" s="28" t="str">
        <f>IF(A742=aux!$B$6,100*$F$5*$C$5,IF(A742=aux!$B$7,100*$C$5*($F$5-($F$5-1)*(B742-$J$6)/($J$7-$J$6)),IF(A742=aux!$B$8,100*$C$5,"")))</f>
        <v/>
      </c>
      <c r="O742" s="26" t="str">
        <f t="shared" si="57"/>
        <v/>
      </c>
      <c r="P742" s="26" t="str">
        <f t="shared" si="58"/>
        <v/>
      </c>
      <c r="Q742" s="26" t="str">
        <f t="shared" si="59"/>
        <v/>
      </c>
    </row>
    <row r="743" spans="1:17" x14ac:dyDescent="0.25">
      <c r="A743" s="1" t="str">
        <f>IF(B743="","",IF(B743&lt;$J$2,aux!$B$2,IF(B743&lt;$J$3,aux!$B$3,IF(B743&lt;$J$4,aux!$B$4,IF(B743&lt;$J$5,aux!$B$5,IF(B743&lt;$J$6,aux!$B$6,IF(B743&lt;$J$7,aux!$B$7,aux!$B$8)))))))</f>
        <v/>
      </c>
      <c r="D743" s="2" t="str">
        <f t="shared" si="55"/>
        <v/>
      </c>
      <c r="E743" s="2" t="str">
        <f t="shared" si="56"/>
        <v/>
      </c>
      <c r="F743" s="28" t="str">
        <f>IF(A743=aux!$B$2,$C$3/9.81,IF(A743=aux!$B$3,$C$3*(1+($F$3-1)*(B743-$J$2)/($J$3-$J$2))/9.81,IF(A743=aux!$B$4,$F$3*$C$3/9.81,"")))</f>
        <v/>
      </c>
      <c r="G743" s="28" t="str">
        <f>IF(A743=aux!$B$5,2*PI()/(981*B743)*J743,"")</f>
        <v/>
      </c>
      <c r="H743" s="28" t="str">
        <f>IF(OR(A743=aux!$B$6,A743=aux!$B$7,A743=aux!$B$8),(2*PI()/B743)^2/981*N743,"")</f>
        <v/>
      </c>
      <c r="I743" s="28" t="str">
        <f>IF(OR(A743=aux!$B$2,A743=aux!$B$3,A743=aux!$B$4),981*B743/(2*PI())*F743,"")</f>
        <v/>
      </c>
      <c r="J743" s="28" t="str">
        <f>IF(A743=aux!$B$5,100*$F$4*$C$4,"")</f>
        <v/>
      </c>
      <c r="K743" s="28" t="str">
        <f>IF(OR(A743=aux!$B$6,A743=aux!$B$7,A743=aux!$B$8),(2*PI()/B743)*N743,"")</f>
        <v/>
      </c>
      <c r="L743" s="28" t="str">
        <f>IF(OR(A743=aux!$B$2,A743=aux!$B$3,A743=aux!$B$4),981*(B743/(2*PI()))^2*F743,"")</f>
        <v/>
      </c>
      <c r="M743" s="28" t="str">
        <f>IF(A743=aux!$B$5,B743/(2*PI())*J743,"")</f>
        <v/>
      </c>
      <c r="N743" s="28" t="str">
        <f>IF(A743=aux!$B$6,100*$F$5*$C$5,IF(A743=aux!$B$7,100*$C$5*($F$5-($F$5-1)*(B743-$J$6)/($J$7-$J$6)),IF(A743=aux!$B$8,100*$C$5,"")))</f>
        <v/>
      </c>
      <c r="O743" s="26" t="str">
        <f t="shared" si="57"/>
        <v/>
      </c>
      <c r="P743" s="26" t="str">
        <f t="shared" si="58"/>
        <v/>
      </c>
      <c r="Q743" s="26" t="str">
        <f t="shared" si="59"/>
        <v/>
      </c>
    </row>
    <row r="744" spans="1:17" x14ac:dyDescent="0.25">
      <c r="A744" s="1" t="str">
        <f>IF(B744="","",IF(B744&lt;$J$2,aux!$B$2,IF(B744&lt;$J$3,aux!$B$3,IF(B744&lt;$J$4,aux!$B$4,IF(B744&lt;$J$5,aux!$B$5,IF(B744&lt;$J$6,aux!$B$6,IF(B744&lt;$J$7,aux!$B$7,aux!$B$8)))))))</f>
        <v/>
      </c>
      <c r="D744" s="2" t="str">
        <f t="shared" si="55"/>
        <v/>
      </c>
      <c r="E744" s="2" t="str">
        <f t="shared" si="56"/>
        <v/>
      </c>
      <c r="F744" s="28" t="str">
        <f>IF(A744=aux!$B$2,$C$3/9.81,IF(A744=aux!$B$3,$C$3*(1+($F$3-1)*(B744-$J$2)/($J$3-$J$2))/9.81,IF(A744=aux!$B$4,$F$3*$C$3/9.81,"")))</f>
        <v/>
      </c>
      <c r="G744" s="28" t="str">
        <f>IF(A744=aux!$B$5,2*PI()/(981*B744)*J744,"")</f>
        <v/>
      </c>
      <c r="H744" s="28" t="str">
        <f>IF(OR(A744=aux!$B$6,A744=aux!$B$7,A744=aux!$B$8),(2*PI()/B744)^2/981*N744,"")</f>
        <v/>
      </c>
      <c r="I744" s="28" t="str">
        <f>IF(OR(A744=aux!$B$2,A744=aux!$B$3,A744=aux!$B$4),981*B744/(2*PI())*F744,"")</f>
        <v/>
      </c>
      <c r="J744" s="28" t="str">
        <f>IF(A744=aux!$B$5,100*$F$4*$C$4,"")</f>
        <v/>
      </c>
      <c r="K744" s="28" t="str">
        <f>IF(OR(A744=aux!$B$6,A744=aux!$B$7,A744=aux!$B$8),(2*PI()/B744)*N744,"")</f>
        <v/>
      </c>
      <c r="L744" s="28" t="str">
        <f>IF(OR(A744=aux!$B$2,A744=aux!$B$3,A744=aux!$B$4),981*(B744/(2*PI()))^2*F744,"")</f>
        <v/>
      </c>
      <c r="M744" s="28" t="str">
        <f>IF(A744=aux!$B$5,B744/(2*PI())*J744,"")</f>
        <v/>
      </c>
      <c r="N744" s="28" t="str">
        <f>IF(A744=aux!$B$6,100*$F$5*$C$5,IF(A744=aux!$B$7,100*$C$5*($F$5-($F$5-1)*(B744-$J$6)/($J$7-$J$6)),IF(A744=aux!$B$8,100*$C$5,"")))</f>
        <v/>
      </c>
      <c r="O744" s="26" t="str">
        <f t="shared" si="57"/>
        <v/>
      </c>
      <c r="P744" s="26" t="str">
        <f t="shared" si="58"/>
        <v/>
      </c>
      <c r="Q744" s="26" t="str">
        <f t="shared" si="59"/>
        <v/>
      </c>
    </row>
    <row r="745" spans="1:17" x14ac:dyDescent="0.25">
      <c r="A745" s="1" t="str">
        <f>IF(B745="","",IF(B745&lt;$J$2,aux!$B$2,IF(B745&lt;$J$3,aux!$B$3,IF(B745&lt;$J$4,aux!$B$4,IF(B745&lt;$J$5,aux!$B$5,IF(B745&lt;$J$6,aux!$B$6,IF(B745&lt;$J$7,aux!$B$7,aux!$B$8)))))))</f>
        <v/>
      </c>
      <c r="D745" s="2" t="str">
        <f t="shared" si="55"/>
        <v/>
      </c>
      <c r="E745" s="2" t="str">
        <f t="shared" si="56"/>
        <v/>
      </c>
      <c r="F745" s="28" t="str">
        <f>IF(A745=aux!$B$2,$C$3/9.81,IF(A745=aux!$B$3,$C$3*(1+($F$3-1)*(B745-$J$2)/($J$3-$J$2))/9.81,IF(A745=aux!$B$4,$F$3*$C$3/9.81,"")))</f>
        <v/>
      </c>
      <c r="G745" s="28" t="str">
        <f>IF(A745=aux!$B$5,2*PI()/(981*B745)*J745,"")</f>
        <v/>
      </c>
      <c r="H745" s="28" t="str">
        <f>IF(OR(A745=aux!$B$6,A745=aux!$B$7,A745=aux!$B$8),(2*PI()/B745)^2/981*N745,"")</f>
        <v/>
      </c>
      <c r="I745" s="28" t="str">
        <f>IF(OR(A745=aux!$B$2,A745=aux!$B$3,A745=aux!$B$4),981*B745/(2*PI())*F745,"")</f>
        <v/>
      </c>
      <c r="J745" s="28" t="str">
        <f>IF(A745=aux!$B$5,100*$F$4*$C$4,"")</f>
        <v/>
      </c>
      <c r="K745" s="28" t="str">
        <f>IF(OR(A745=aux!$B$6,A745=aux!$B$7,A745=aux!$B$8),(2*PI()/B745)*N745,"")</f>
        <v/>
      </c>
      <c r="L745" s="28" t="str">
        <f>IF(OR(A745=aux!$B$2,A745=aux!$B$3,A745=aux!$B$4),981*(B745/(2*PI()))^2*F745,"")</f>
        <v/>
      </c>
      <c r="M745" s="28" t="str">
        <f>IF(A745=aux!$B$5,B745/(2*PI())*J745,"")</f>
        <v/>
      </c>
      <c r="N745" s="28" t="str">
        <f>IF(A745=aux!$B$6,100*$F$5*$C$5,IF(A745=aux!$B$7,100*$C$5*($F$5-($F$5-1)*(B745-$J$6)/($J$7-$J$6)),IF(A745=aux!$B$8,100*$C$5,"")))</f>
        <v/>
      </c>
      <c r="O745" s="26" t="str">
        <f t="shared" si="57"/>
        <v/>
      </c>
      <c r="P745" s="26" t="str">
        <f t="shared" si="58"/>
        <v/>
      </c>
      <c r="Q745" s="26" t="str">
        <f t="shared" si="59"/>
        <v/>
      </c>
    </row>
    <row r="746" spans="1:17" x14ac:dyDescent="0.25">
      <c r="A746" s="1" t="str">
        <f>IF(B746="","",IF(B746&lt;$J$2,aux!$B$2,IF(B746&lt;$J$3,aux!$B$3,IF(B746&lt;$J$4,aux!$B$4,IF(B746&lt;$J$5,aux!$B$5,IF(B746&lt;$J$6,aux!$B$6,IF(B746&lt;$J$7,aux!$B$7,aux!$B$8)))))))</f>
        <v/>
      </c>
      <c r="D746" s="2" t="str">
        <f t="shared" si="55"/>
        <v/>
      </c>
      <c r="E746" s="2" t="str">
        <f t="shared" si="56"/>
        <v/>
      </c>
      <c r="F746" s="28" t="str">
        <f>IF(A746=aux!$B$2,$C$3/9.81,IF(A746=aux!$B$3,$C$3*(1+($F$3-1)*(B746-$J$2)/($J$3-$J$2))/9.81,IF(A746=aux!$B$4,$F$3*$C$3/9.81,"")))</f>
        <v/>
      </c>
      <c r="G746" s="28" t="str">
        <f>IF(A746=aux!$B$5,2*PI()/(981*B746)*J746,"")</f>
        <v/>
      </c>
      <c r="H746" s="28" t="str">
        <f>IF(OR(A746=aux!$B$6,A746=aux!$B$7,A746=aux!$B$8),(2*PI()/B746)^2/981*N746,"")</f>
        <v/>
      </c>
      <c r="I746" s="28" t="str">
        <f>IF(OR(A746=aux!$B$2,A746=aux!$B$3,A746=aux!$B$4),981*B746/(2*PI())*F746,"")</f>
        <v/>
      </c>
      <c r="J746" s="28" t="str">
        <f>IF(A746=aux!$B$5,100*$F$4*$C$4,"")</f>
        <v/>
      </c>
      <c r="K746" s="28" t="str">
        <f>IF(OR(A746=aux!$B$6,A746=aux!$B$7,A746=aux!$B$8),(2*PI()/B746)*N746,"")</f>
        <v/>
      </c>
      <c r="L746" s="28" t="str">
        <f>IF(OR(A746=aux!$B$2,A746=aux!$B$3,A746=aux!$B$4),981*(B746/(2*PI()))^2*F746,"")</f>
        <v/>
      </c>
      <c r="M746" s="28" t="str">
        <f>IF(A746=aux!$B$5,B746/(2*PI())*J746,"")</f>
        <v/>
      </c>
      <c r="N746" s="28" t="str">
        <f>IF(A746=aux!$B$6,100*$F$5*$C$5,IF(A746=aux!$B$7,100*$C$5*($F$5-($F$5-1)*(B746-$J$6)/($J$7-$J$6)),IF(A746=aux!$B$8,100*$C$5,"")))</f>
        <v/>
      </c>
      <c r="O746" s="26" t="str">
        <f t="shared" si="57"/>
        <v/>
      </c>
      <c r="P746" s="26" t="str">
        <f t="shared" si="58"/>
        <v/>
      </c>
      <c r="Q746" s="26" t="str">
        <f t="shared" si="59"/>
        <v/>
      </c>
    </row>
    <row r="747" spans="1:17" x14ac:dyDescent="0.25">
      <c r="A747" s="1" t="str">
        <f>IF(B747="","",IF(B747&lt;$J$2,aux!$B$2,IF(B747&lt;$J$3,aux!$B$3,IF(B747&lt;$J$4,aux!$B$4,IF(B747&lt;$J$5,aux!$B$5,IF(B747&lt;$J$6,aux!$B$6,IF(B747&lt;$J$7,aux!$B$7,aux!$B$8)))))))</f>
        <v/>
      </c>
      <c r="D747" s="2" t="str">
        <f t="shared" si="55"/>
        <v/>
      </c>
      <c r="E747" s="2" t="str">
        <f t="shared" si="56"/>
        <v/>
      </c>
      <c r="F747" s="28" t="str">
        <f>IF(A747=aux!$B$2,$C$3/9.81,IF(A747=aux!$B$3,$C$3*(1+($F$3-1)*(B747-$J$2)/($J$3-$J$2))/9.81,IF(A747=aux!$B$4,$F$3*$C$3/9.81,"")))</f>
        <v/>
      </c>
      <c r="G747" s="28" t="str">
        <f>IF(A747=aux!$B$5,2*PI()/(981*B747)*J747,"")</f>
        <v/>
      </c>
      <c r="H747" s="28" t="str">
        <f>IF(OR(A747=aux!$B$6,A747=aux!$B$7,A747=aux!$B$8),(2*PI()/B747)^2/981*N747,"")</f>
        <v/>
      </c>
      <c r="I747" s="28" t="str">
        <f>IF(OR(A747=aux!$B$2,A747=aux!$B$3,A747=aux!$B$4),981*B747/(2*PI())*F747,"")</f>
        <v/>
      </c>
      <c r="J747" s="28" t="str">
        <f>IF(A747=aux!$B$5,100*$F$4*$C$4,"")</f>
        <v/>
      </c>
      <c r="K747" s="28" t="str">
        <f>IF(OR(A747=aux!$B$6,A747=aux!$B$7,A747=aux!$B$8),(2*PI()/B747)*N747,"")</f>
        <v/>
      </c>
      <c r="L747" s="28" t="str">
        <f>IF(OR(A747=aux!$B$2,A747=aux!$B$3,A747=aux!$B$4),981*(B747/(2*PI()))^2*F747,"")</f>
        <v/>
      </c>
      <c r="M747" s="28" t="str">
        <f>IF(A747=aux!$B$5,B747/(2*PI())*J747,"")</f>
        <v/>
      </c>
      <c r="N747" s="28" t="str">
        <f>IF(A747=aux!$B$6,100*$F$5*$C$5,IF(A747=aux!$B$7,100*$C$5*($F$5-($F$5-1)*(B747-$J$6)/($J$7-$J$6)),IF(A747=aux!$B$8,100*$C$5,"")))</f>
        <v/>
      </c>
      <c r="O747" s="26" t="str">
        <f t="shared" si="57"/>
        <v/>
      </c>
      <c r="P747" s="26" t="str">
        <f t="shared" si="58"/>
        <v/>
      </c>
      <c r="Q747" s="26" t="str">
        <f t="shared" si="59"/>
        <v/>
      </c>
    </row>
    <row r="748" spans="1:17" x14ac:dyDescent="0.25">
      <c r="A748" s="1" t="str">
        <f>IF(B748="","",IF(B748&lt;$J$2,aux!$B$2,IF(B748&lt;$J$3,aux!$B$3,IF(B748&lt;$J$4,aux!$B$4,IF(B748&lt;$J$5,aux!$B$5,IF(B748&lt;$J$6,aux!$B$6,IF(B748&lt;$J$7,aux!$B$7,aux!$B$8)))))))</f>
        <v/>
      </c>
      <c r="D748" s="2" t="str">
        <f t="shared" si="55"/>
        <v/>
      </c>
      <c r="E748" s="2" t="str">
        <f t="shared" si="56"/>
        <v/>
      </c>
      <c r="F748" s="28" t="str">
        <f>IF(A748=aux!$B$2,$C$3/9.81,IF(A748=aux!$B$3,$C$3*(1+($F$3-1)*(B748-$J$2)/($J$3-$J$2))/9.81,IF(A748=aux!$B$4,$F$3*$C$3/9.81,"")))</f>
        <v/>
      </c>
      <c r="G748" s="28" t="str">
        <f>IF(A748=aux!$B$5,2*PI()/(981*B748)*J748,"")</f>
        <v/>
      </c>
      <c r="H748" s="28" t="str">
        <f>IF(OR(A748=aux!$B$6,A748=aux!$B$7,A748=aux!$B$8),(2*PI()/B748)^2/981*N748,"")</f>
        <v/>
      </c>
      <c r="I748" s="28" t="str">
        <f>IF(OR(A748=aux!$B$2,A748=aux!$B$3,A748=aux!$B$4),981*B748/(2*PI())*F748,"")</f>
        <v/>
      </c>
      <c r="J748" s="28" t="str">
        <f>IF(A748=aux!$B$5,100*$F$4*$C$4,"")</f>
        <v/>
      </c>
      <c r="K748" s="28" t="str">
        <f>IF(OR(A748=aux!$B$6,A748=aux!$B$7,A748=aux!$B$8),(2*PI()/B748)*N748,"")</f>
        <v/>
      </c>
      <c r="L748" s="28" t="str">
        <f>IF(OR(A748=aux!$B$2,A748=aux!$B$3,A748=aux!$B$4),981*(B748/(2*PI()))^2*F748,"")</f>
        <v/>
      </c>
      <c r="M748" s="28" t="str">
        <f>IF(A748=aux!$B$5,B748/(2*PI())*J748,"")</f>
        <v/>
      </c>
      <c r="N748" s="28" t="str">
        <f>IF(A748=aux!$B$6,100*$F$5*$C$5,IF(A748=aux!$B$7,100*$C$5*($F$5-($F$5-1)*(B748-$J$6)/($J$7-$J$6)),IF(A748=aux!$B$8,100*$C$5,"")))</f>
        <v/>
      </c>
      <c r="O748" s="26" t="str">
        <f t="shared" si="57"/>
        <v/>
      </c>
      <c r="P748" s="26" t="str">
        <f t="shared" si="58"/>
        <v/>
      </c>
      <c r="Q748" s="26" t="str">
        <f t="shared" si="59"/>
        <v/>
      </c>
    </row>
    <row r="749" spans="1:17" x14ac:dyDescent="0.25">
      <c r="A749" s="1" t="str">
        <f>IF(B749="","",IF(B749&lt;$J$2,aux!$B$2,IF(B749&lt;$J$3,aux!$B$3,IF(B749&lt;$J$4,aux!$B$4,IF(B749&lt;$J$5,aux!$B$5,IF(B749&lt;$J$6,aux!$B$6,IF(B749&lt;$J$7,aux!$B$7,aux!$B$8)))))))</f>
        <v/>
      </c>
      <c r="D749" s="2" t="str">
        <f t="shared" si="55"/>
        <v/>
      </c>
      <c r="E749" s="2" t="str">
        <f t="shared" si="56"/>
        <v/>
      </c>
      <c r="F749" s="28" t="str">
        <f>IF(A749=aux!$B$2,$C$3/9.81,IF(A749=aux!$B$3,$C$3*(1+($F$3-1)*(B749-$J$2)/($J$3-$J$2))/9.81,IF(A749=aux!$B$4,$F$3*$C$3/9.81,"")))</f>
        <v/>
      </c>
      <c r="G749" s="28" t="str">
        <f>IF(A749=aux!$B$5,2*PI()/(981*B749)*J749,"")</f>
        <v/>
      </c>
      <c r="H749" s="28" t="str">
        <f>IF(OR(A749=aux!$B$6,A749=aux!$B$7,A749=aux!$B$8),(2*PI()/B749)^2/981*N749,"")</f>
        <v/>
      </c>
      <c r="I749" s="28" t="str">
        <f>IF(OR(A749=aux!$B$2,A749=aux!$B$3,A749=aux!$B$4),981*B749/(2*PI())*F749,"")</f>
        <v/>
      </c>
      <c r="J749" s="28" t="str">
        <f>IF(A749=aux!$B$5,100*$F$4*$C$4,"")</f>
        <v/>
      </c>
      <c r="K749" s="28" t="str">
        <f>IF(OR(A749=aux!$B$6,A749=aux!$B$7,A749=aux!$B$8),(2*PI()/B749)*N749,"")</f>
        <v/>
      </c>
      <c r="L749" s="28" t="str">
        <f>IF(OR(A749=aux!$B$2,A749=aux!$B$3,A749=aux!$B$4),981*(B749/(2*PI()))^2*F749,"")</f>
        <v/>
      </c>
      <c r="M749" s="28" t="str">
        <f>IF(A749=aux!$B$5,B749/(2*PI())*J749,"")</f>
        <v/>
      </c>
      <c r="N749" s="28" t="str">
        <f>IF(A749=aux!$B$6,100*$F$5*$C$5,IF(A749=aux!$B$7,100*$C$5*($F$5-($F$5-1)*(B749-$J$6)/($J$7-$J$6)),IF(A749=aux!$B$8,100*$C$5,"")))</f>
        <v/>
      </c>
      <c r="O749" s="26" t="str">
        <f t="shared" si="57"/>
        <v/>
      </c>
      <c r="P749" s="26" t="str">
        <f t="shared" si="58"/>
        <v/>
      </c>
      <c r="Q749" s="26" t="str">
        <f t="shared" si="59"/>
        <v/>
      </c>
    </row>
    <row r="750" spans="1:17" x14ac:dyDescent="0.25">
      <c r="A750" s="1" t="str">
        <f>IF(B750="","",IF(B750&lt;$J$2,aux!$B$2,IF(B750&lt;$J$3,aux!$B$3,IF(B750&lt;$J$4,aux!$B$4,IF(B750&lt;$J$5,aux!$B$5,IF(B750&lt;$J$6,aux!$B$6,IF(B750&lt;$J$7,aux!$B$7,aux!$B$8)))))))</f>
        <v/>
      </c>
      <c r="D750" s="2" t="str">
        <f t="shared" si="55"/>
        <v/>
      </c>
      <c r="E750" s="2" t="str">
        <f t="shared" si="56"/>
        <v/>
      </c>
      <c r="F750" s="28" t="str">
        <f>IF(A750=aux!$B$2,$C$3/9.81,IF(A750=aux!$B$3,$C$3*(1+($F$3-1)*(B750-$J$2)/($J$3-$J$2))/9.81,IF(A750=aux!$B$4,$F$3*$C$3/9.81,"")))</f>
        <v/>
      </c>
      <c r="G750" s="28" t="str">
        <f>IF(A750=aux!$B$5,2*PI()/(981*B750)*J750,"")</f>
        <v/>
      </c>
      <c r="H750" s="28" t="str">
        <f>IF(OR(A750=aux!$B$6,A750=aux!$B$7,A750=aux!$B$8),(2*PI()/B750)^2/981*N750,"")</f>
        <v/>
      </c>
      <c r="I750" s="28" t="str">
        <f>IF(OR(A750=aux!$B$2,A750=aux!$B$3,A750=aux!$B$4),981*B750/(2*PI())*F750,"")</f>
        <v/>
      </c>
      <c r="J750" s="28" t="str">
        <f>IF(A750=aux!$B$5,100*$F$4*$C$4,"")</f>
        <v/>
      </c>
      <c r="K750" s="28" t="str">
        <f>IF(OR(A750=aux!$B$6,A750=aux!$B$7,A750=aux!$B$8),(2*PI()/B750)*N750,"")</f>
        <v/>
      </c>
      <c r="L750" s="28" t="str">
        <f>IF(OR(A750=aux!$B$2,A750=aux!$B$3,A750=aux!$B$4),981*(B750/(2*PI()))^2*F750,"")</f>
        <v/>
      </c>
      <c r="M750" s="28" t="str">
        <f>IF(A750=aux!$B$5,B750/(2*PI())*J750,"")</f>
        <v/>
      </c>
      <c r="N750" s="28" t="str">
        <f>IF(A750=aux!$B$6,100*$F$5*$C$5,IF(A750=aux!$B$7,100*$C$5*($F$5-($F$5-1)*(B750-$J$6)/($J$7-$J$6)),IF(A750=aux!$B$8,100*$C$5,"")))</f>
        <v/>
      </c>
      <c r="O750" s="26" t="str">
        <f t="shared" si="57"/>
        <v/>
      </c>
      <c r="P750" s="26" t="str">
        <f t="shared" si="58"/>
        <v/>
      </c>
      <c r="Q750" s="26" t="str">
        <f t="shared" si="59"/>
        <v/>
      </c>
    </row>
    <row r="751" spans="1:17" x14ac:dyDescent="0.25">
      <c r="A751" s="1" t="str">
        <f>IF(B751="","",IF(B751&lt;$J$2,aux!$B$2,IF(B751&lt;$J$3,aux!$B$3,IF(B751&lt;$J$4,aux!$B$4,IF(B751&lt;$J$5,aux!$B$5,IF(B751&lt;$J$6,aux!$B$6,IF(B751&lt;$J$7,aux!$B$7,aux!$B$8)))))))</f>
        <v/>
      </c>
      <c r="D751" s="2" t="str">
        <f t="shared" si="55"/>
        <v/>
      </c>
      <c r="E751" s="2" t="str">
        <f t="shared" si="56"/>
        <v/>
      </c>
      <c r="F751" s="28" t="str">
        <f>IF(A751=aux!$B$2,$C$3/9.81,IF(A751=aux!$B$3,$C$3*(1+($F$3-1)*(B751-$J$2)/($J$3-$J$2))/9.81,IF(A751=aux!$B$4,$F$3*$C$3/9.81,"")))</f>
        <v/>
      </c>
      <c r="G751" s="28" t="str">
        <f>IF(A751=aux!$B$5,2*PI()/(981*B751)*J751,"")</f>
        <v/>
      </c>
      <c r="H751" s="28" t="str">
        <f>IF(OR(A751=aux!$B$6,A751=aux!$B$7,A751=aux!$B$8),(2*PI()/B751)^2/981*N751,"")</f>
        <v/>
      </c>
      <c r="I751" s="28" t="str">
        <f>IF(OR(A751=aux!$B$2,A751=aux!$B$3,A751=aux!$B$4),981*B751/(2*PI())*F751,"")</f>
        <v/>
      </c>
      <c r="J751" s="28" t="str">
        <f>IF(A751=aux!$B$5,100*$F$4*$C$4,"")</f>
        <v/>
      </c>
      <c r="K751" s="28" t="str">
        <f>IF(OR(A751=aux!$B$6,A751=aux!$B$7,A751=aux!$B$8),(2*PI()/B751)*N751,"")</f>
        <v/>
      </c>
      <c r="L751" s="28" t="str">
        <f>IF(OR(A751=aux!$B$2,A751=aux!$B$3,A751=aux!$B$4),981*(B751/(2*PI()))^2*F751,"")</f>
        <v/>
      </c>
      <c r="M751" s="28" t="str">
        <f>IF(A751=aux!$B$5,B751/(2*PI())*J751,"")</f>
        <v/>
      </c>
      <c r="N751" s="28" t="str">
        <f>IF(A751=aux!$B$6,100*$F$5*$C$5,IF(A751=aux!$B$7,100*$C$5*($F$5-($F$5-1)*(B751-$J$6)/($J$7-$J$6)),IF(A751=aux!$B$8,100*$C$5,"")))</f>
        <v/>
      </c>
      <c r="O751" s="26" t="str">
        <f t="shared" si="57"/>
        <v/>
      </c>
      <c r="P751" s="26" t="str">
        <f t="shared" si="58"/>
        <v/>
      </c>
      <c r="Q751" s="26" t="str">
        <f t="shared" si="59"/>
        <v/>
      </c>
    </row>
    <row r="752" spans="1:17" x14ac:dyDescent="0.25">
      <c r="A752" s="1" t="str">
        <f>IF(B752="","",IF(B752&lt;$J$2,aux!$B$2,IF(B752&lt;$J$3,aux!$B$3,IF(B752&lt;$J$4,aux!$B$4,IF(B752&lt;$J$5,aux!$B$5,IF(B752&lt;$J$6,aux!$B$6,IF(B752&lt;$J$7,aux!$B$7,aux!$B$8)))))))</f>
        <v/>
      </c>
      <c r="D752" s="2" t="str">
        <f t="shared" si="55"/>
        <v/>
      </c>
      <c r="E752" s="2" t="str">
        <f t="shared" si="56"/>
        <v/>
      </c>
      <c r="F752" s="28" t="str">
        <f>IF(A752=aux!$B$2,$C$3/9.81,IF(A752=aux!$B$3,$C$3*(1+($F$3-1)*(B752-$J$2)/($J$3-$J$2))/9.81,IF(A752=aux!$B$4,$F$3*$C$3/9.81,"")))</f>
        <v/>
      </c>
      <c r="G752" s="28" t="str">
        <f>IF(A752=aux!$B$5,2*PI()/(981*B752)*J752,"")</f>
        <v/>
      </c>
      <c r="H752" s="28" t="str">
        <f>IF(OR(A752=aux!$B$6,A752=aux!$B$7,A752=aux!$B$8),(2*PI()/B752)^2/981*N752,"")</f>
        <v/>
      </c>
      <c r="I752" s="28" t="str">
        <f>IF(OR(A752=aux!$B$2,A752=aux!$B$3,A752=aux!$B$4),981*B752/(2*PI())*F752,"")</f>
        <v/>
      </c>
      <c r="J752" s="28" t="str">
        <f>IF(A752=aux!$B$5,100*$F$4*$C$4,"")</f>
        <v/>
      </c>
      <c r="K752" s="28" t="str">
        <f>IF(OR(A752=aux!$B$6,A752=aux!$B$7,A752=aux!$B$8),(2*PI()/B752)*N752,"")</f>
        <v/>
      </c>
      <c r="L752" s="28" t="str">
        <f>IF(OR(A752=aux!$B$2,A752=aux!$B$3,A752=aux!$B$4),981*(B752/(2*PI()))^2*F752,"")</f>
        <v/>
      </c>
      <c r="M752" s="28" t="str">
        <f>IF(A752=aux!$B$5,B752/(2*PI())*J752,"")</f>
        <v/>
      </c>
      <c r="N752" s="28" t="str">
        <f>IF(A752=aux!$B$6,100*$F$5*$C$5,IF(A752=aux!$B$7,100*$C$5*($F$5-($F$5-1)*(B752-$J$6)/($J$7-$J$6)),IF(A752=aux!$B$8,100*$C$5,"")))</f>
        <v/>
      </c>
      <c r="O752" s="26" t="str">
        <f t="shared" si="57"/>
        <v/>
      </c>
      <c r="P752" s="26" t="str">
        <f t="shared" si="58"/>
        <v/>
      </c>
      <c r="Q752" s="26" t="str">
        <f t="shared" si="59"/>
        <v/>
      </c>
    </row>
    <row r="753" spans="1:17" x14ac:dyDescent="0.25">
      <c r="A753" s="1" t="str">
        <f>IF(B753="","",IF(B753&lt;$J$2,aux!$B$2,IF(B753&lt;$J$3,aux!$B$3,IF(B753&lt;$J$4,aux!$B$4,IF(B753&lt;$J$5,aux!$B$5,IF(B753&lt;$J$6,aux!$B$6,IF(B753&lt;$J$7,aux!$B$7,aux!$B$8)))))))</f>
        <v/>
      </c>
      <c r="D753" s="2" t="str">
        <f t="shared" si="55"/>
        <v/>
      </c>
      <c r="E753" s="2" t="str">
        <f t="shared" si="56"/>
        <v/>
      </c>
      <c r="F753" s="28" t="str">
        <f>IF(A753=aux!$B$2,$C$3/9.81,IF(A753=aux!$B$3,$C$3*(1+($F$3-1)*(B753-$J$2)/($J$3-$J$2))/9.81,IF(A753=aux!$B$4,$F$3*$C$3/9.81,"")))</f>
        <v/>
      </c>
      <c r="G753" s="28" t="str">
        <f>IF(A753=aux!$B$5,2*PI()/(981*B753)*J753,"")</f>
        <v/>
      </c>
      <c r="H753" s="28" t="str">
        <f>IF(OR(A753=aux!$B$6,A753=aux!$B$7,A753=aux!$B$8),(2*PI()/B753)^2/981*N753,"")</f>
        <v/>
      </c>
      <c r="I753" s="28" t="str">
        <f>IF(OR(A753=aux!$B$2,A753=aux!$B$3,A753=aux!$B$4),981*B753/(2*PI())*F753,"")</f>
        <v/>
      </c>
      <c r="J753" s="28" t="str">
        <f>IF(A753=aux!$B$5,100*$F$4*$C$4,"")</f>
        <v/>
      </c>
      <c r="K753" s="28" t="str">
        <f>IF(OR(A753=aux!$B$6,A753=aux!$B$7,A753=aux!$B$8),(2*PI()/B753)*N753,"")</f>
        <v/>
      </c>
      <c r="L753" s="28" t="str">
        <f>IF(OR(A753=aux!$B$2,A753=aux!$B$3,A753=aux!$B$4),981*(B753/(2*PI()))^2*F753,"")</f>
        <v/>
      </c>
      <c r="M753" s="28" t="str">
        <f>IF(A753=aux!$B$5,B753/(2*PI())*J753,"")</f>
        <v/>
      </c>
      <c r="N753" s="28" t="str">
        <f>IF(A753=aux!$B$6,100*$F$5*$C$5,IF(A753=aux!$B$7,100*$C$5*($F$5-($F$5-1)*(B753-$J$6)/($J$7-$J$6)),IF(A753=aux!$B$8,100*$C$5,"")))</f>
        <v/>
      </c>
      <c r="O753" s="26" t="str">
        <f t="shared" si="57"/>
        <v/>
      </c>
      <c r="P753" s="26" t="str">
        <f t="shared" si="58"/>
        <v/>
      </c>
      <c r="Q753" s="26" t="str">
        <f t="shared" si="59"/>
        <v/>
      </c>
    </row>
    <row r="754" spans="1:17" x14ac:dyDescent="0.25">
      <c r="A754" s="1" t="str">
        <f>IF(B754="","",IF(B754&lt;$J$2,aux!$B$2,IF(B754&lt;$J$3,aux!$B$3,IF(B754&lt;$J$4,aux!$B$4,IF(B754&lt;$J$5,aux!$B$5,IF(B754&lt;$J$6,aux!$B$6,IF(B754&lt;$J$7,aux!$B$7,aux!$B$8)))))))</f>
        <v/>
      </c>
      <c r="D754" s="2" t="str">
        <f t="shared" si="55"/>
        <v/>
      </c>
      <c r="E754" s="2" t="str">
        <f t="shared" si="56"/>
        <v/>
      </c>
      <c r="F754" s="28" t="str">
        <f>IF(A754=aux!$B$2,$C$3/9.81,IF(A754=aux!$B$3,$C$3*(1+($F$3-1)*(B754-$J$2)/($J$3-$J$2))/9.81,IF(A754=aux!$B$4,$F$3*$C$3/9.81,"")))</f>
        <v/>
      </c>
      <c r="G754" s="28" t="str">
        <f>IF(A754=aux!$B$5,2*PI()/(981*B754)*J754,"")</f>
        <v/>
      </c>
      <c r="H754" s="28" t="str">
        <f>IF(OR(A754=aux!$B$6,A754=aux!$B$7,A754=aux!$B$8),(2*PI()/B754)^2/981*N754,"")</f>
        <v/>
      </c>
      <c r="I754" s="28" t="str">
        <f>IF(OR(A754=aux!$B$2,A754=aux!$B$3,A754=aux!$B$4),981*B754/(2*PI())*F754,"")</f>
        <v/>
      </c>
      <c r="J754" s="28" t="str">
        <f>IF(A754=aux!$B$5,100*$F$4*$C$4,"")</f>
        <v/>
      </c>
      <c r="K754" s="28" t="str">
        <f>IF(OR(A754=aux!$B$6,A754=aux!$B$7,A754=aux!$B$8),(2*PI()/B754)*N754,"")</f>
        <v/>
      </c>
      <c r="L754" s="28" t="str">
        <f>IF(OR(A754=aux!$B$2,A754=aux!$B$3,A754=aux!$B$4),981*(B754/(2*PI()))^2*F754,"")</f>
        <v/>
      </c>
      <c r="M754" s="28" t="str">
        <f>IF(A754=aux!$B$5,B754/(2*PI())*J754,"")</f>
        <v/>
      </c>
      <c r="N754" s="28" t="str">
        <f>IF(A754=aux!$B$6,100*$F$5*$C$5,IF(A754=aux!$B$7,100*$C$5*($F$5-($F$5-1)*(B754-$J$6)/($J$7-$J$6)),IF(A754=aux!$B$8,100*$C$5,"")))</f>
        <v/>
      </c>
      <c r="O754" s="26" t="str">
        <f t="shared" si="57"/>
        <v/>
      </c>
      <c r="P754" s="26" t="str">
        <f t="shared" si="58"/>
        <v/>
      </c>
      <c r="Q754" s="26" t="str">
        <f t="shared" si="59"/>
        <v/>
      </c>
    </row>
    <row r="755" spans="1:17" x14ac:dyDescent="0.25">
      <c r="A755" s="1" t="str">
        <f>IF(B755="","",IF(B755&lt;$J$2,aux!$B$2,IF(B755&lt;$J$3,aux!$B$3,IF(B755&lt;$J$4,aux!$B$4,IF(B755&lt;$J$5,aux!$B$5,IF(B755&lt;$J$6,aux!$B$6,IF(B755&lt;$J$7,aux!$B$7,aux!$B$8)))))))</f>
        <v/>
      </c>
      <c r="D755" s="2" t="str">
        <f t="shared" si="55"/>
        <v/>
      </c>
      <c r="E755" s="2" t="str">
        <f t="shared" si="56"/>
        <v/>
      </c>
      <c r="F755" s="28" t="str">
        <f>IF(A755=aux!$B$2,$C$3/9.81,IF(A755=aux!$B$3,$C$3*(1+($F$3-1)*(B755-$J$2)/($J$3-$J$2))/9.81,IF(A755=aux!$B$4,$F$3*$C$3/9.81,"")))</f>
        <v/>
      </c>
      <c r="G755" s="28" t="str">
        <f>IF(A755=aux!$B$5,2*PI()/(981*B755)*J755,"")</f>
        <v/>
      </c>
      <c r="H755" s="28" t="str">
        <f>IF(OR(A755=aux!$B$6,A755=aux!$B$7,A755=aux!$B$8),(2*PI()/B755)^2/981*N755,"")</f>
        <v/>
      </c>
      <c r="I755" s="28" t="str">
        <f>IF(OR(A755=aux!$B$2,A755=aux!$B$3,A755=aux!$B$4),981*B755/(2*PI())*F755,"")</f>
        <v/>
      </c>
      <c r="J755" s="28" t="str">
        <f>IF(A755=aux!$B$5,100*$F$4*$C$4,"")</f>
        <v/>
      </c>
      <c r="K755" s="28" t="str">
        <f>IF(OR(A755=aux!$B$6,A755=aux!$B$7,A755=aux!$B$8),(2*PI()/B755)*N755,"")</f>
        <v/>
      </c>
      <c r="L755" s="28" t="str">
        <f>IF(OR(A755=aux!$B$2,A755=aux!$B$3,A755=aux!$B$4),981*(B755/(2*PI()))^2*F755,"")</f>
        <v/>
      </c>
      <c r="M755" s="28" t="str">
        <f>IF(A755=aux!$B$5,B755/(2*PI())*J755,"")</f>
        <v/>
      </c>
      <c r="N755" s="28" t="str">
        <f>IF(A755=aux!$B$6,100*$F$5*$C$5,IF(A755=aux!$B$7,100*$C$5*($F$5-($F$5-1)*(B755-$J$6)/($J$7-$J$6)),IF(A755=aux!$B$8,100*$C$5,"")))</f>
        <v/>
      </c>
      <c r="O755" s="26" t="str">
        <f t="shared" si="57"/>
        <v/>
      </c>
      <c r="P755" s="26" t="str">
        <f t="shared" si="58"/>
        <v/>
      </c>
      <c r="Q755" s="26" t="str">
        <f t="shared" si="59"/>
        <v/>
      </c>
    </row>
    <row r="756" spans="1:17" x14ac:dyDescent="0.25">
      <c r="A756" s="1" t="str">
        <f>IF(B756="","",IF(B756&lt;$J$2,aux!$B$2,IF(B756&lt;$J$3,aux!$B$3,IF(B756&lt;$J$4,aux!$B$4,IF(B756&lt;$J$5,aux!$B$5,IF(B756&lt;$J$6,aux!$B$6,IF(B756&lt;$J$7,aux!$B$7,aux!$B$8)))))))</f>
        <v/>
      </c>
      <c r="D756" s="2" t="str">
        <f t="shared" si="55"/>
        <v/>
      </c>
      <c r="E756" s="2" t="str">
        <f t="shared" si="56"/>
        <v/>
      </c>
      <c r="F756" s="28" t="str">
        <f>IF(A756=aux!$B$2,$C$3/9.81,IF(A756=aux!$B$3,$C$3*(1+($F$3-1)*(B756-$J$2)/($J$3-$J$2))/9.81,IF(A756=aux!$B$4,$F$3*$C$3/9.81,"")))</f>
        <v/>
      </c>
      <c r="G756" s="28" t="str">
        <f>IF(A756=aux!$B$5,2*PI()/(981*B756)*J756,"")</f>
        <v/>
      </c>
      <c r="H756" s="28" t="str">
        <f>IF(OR(A756=aux!$B$6,A756=aux!$B$7,A756=aux!$B$8),(2*PI()/B756)^2/981*N756,"")</f>
        <v/>
      </c>
      <c r="I756" s="28" t="str">
        <f>IF(OR(A756=aux!$B$2,A756=aux!$B$3,A756=aux!$B$4),981*B756/(2*PI())*F756,"")</f>
        <v/>
      </c>
      <c r="J756" s="28" t="str">
        <f>IF(A756=aux!$B$5,100*$F$4*$C$4,"")</f>
        <v/>
      </c>
      <c r="K756" s="28" t="str">
        <f>IF(OR(A756=aux!$B$6,A756=aux!$B$7,A756=aux!$B$8),(2*PI()/B756)*N756,"")</f>
        <v/>
      </c>
      <c r="L756" s="28" t="str">
        <f>IF(OR(A756=aux!$B$2,A756=aux!$B$3,A756=aux!$B$4),981*(B756/(2*PI()))^2*F756,"")</f>
        <v/>
      </c>
      <c r="M756" s="28" t="str">
        <f>IF(A756=aux!$B$5,B756/(2*PI())*J756,"")</f>
        <v/>
      </c>
      <c r="N756" s="28" t="str">
        <f>IF(A756=aux!$B$6,100*$F$5*$C$5,IF(A756=aux!$B$7,100*$C$5*($F$5-($F$5-1)*(B756-$J$6)/($J$7-$J$6)),IF(A756=aux!$B$8,100*$C$5,"")))</f>
        <v/>
      </c>
      <c r="O756" s="26" t="str">
        <f t="shared" si="57"/>
        <v/>
      </c>
      <c r="P756" s="26" t="str">
        <f t="shared" si="58"/>
        <v/>
      </c>
      <c r="Q756" s="26" t="str">
        <f t="shared" si="59"/>
        <v/>
      </c>
    </row>
    <row r="757" spans="1:17" x14ac:dyDescent="0.25">
      <c r="A757" s="1" t="str">
        <f>IF(B757="","",IF(B757&lt;$J$2,aux!$B$2,IF(B757&lt;$J$3,aux!$B$3,IF(B757&lt;$J$4,aux!$B$4,IF(B757&lt;$J$5,aux!$B$5,IF(B757&lt;$J$6,aux!$B$6,IF(B757&lt;$J$7,aux!$B$7,aux!$B$8)))))))</f>
        <v/>
      </c>
      <c r="D757" s="2" t="str">
        <f t="shared" si="55"/>
        <v/>
      </c>
      <c r="E757" s="2" t="str">
        <f t="shared" si="56"/>
        <v/>
      </c>
      <c r="F757" s="28" t="str">
        <f>IF(A757=aux!$B$2,$C$3/9.81,IF(A757=aux!$B$3,$C$3*(1+($F$3-1)*(B757-$J$2)/($J$3-$J$2))/9.81,IF(A757=aux!$B$4,$F$3*$C$3/9.81,"")))</f>
        <v/>
      </c>
      <c r="G757" s="28" t="str">
        <f>IF(A757=aux!$B$5,2*PI()/(981*B757)*J757,"")</f>
        <v/>
      </c>
      <c r="H757" s="28" t="str">
        <f>IF(OR(A757=aux!$B$6,A757=aux!$B$7,A757=aux!$B$8),(2*PI()/B757)^2/981*N757,"")</f>
        <v/>
      </c>
      <c r="I757" s="28" t="str">
        <f>IF(OR(A757=aux!$B$2,A757=aux!$B$3,A757=aux!$B$4),981*B757/(2*PI())*F757,"")</f>
        <v/>
      </c>
      <c r="J757" s="28" t="str">
        <f>IF(A757=aux!$B$5,100*$F$4*$C$4,"")</f>
        <v/>
      </c>
      <c r="K757" s="28" t="str">
        <f>IF(OR(A757=aux!$B$6,A757=aux!$B$7,A757=aux!$B$8),(2*PI()/B757)*N757,"")</f>
        <v/>
      </c>
      <c r="L757" s="28" t="str">
        <f>IF(OR(A757=aux!$B$2,A757=aux!$B$3,A757=aux!$B$4),981*(B757/(2*PI()))^2*F757,"")</f>
        <v/>
      </c>
      <c r="M757" s="28" t="str">
        <f>IF(A757=aux!$B$5,B757/(2*PI())*J757,"")</f>
        <v/>
      </c>
      <c r="N757" s="28" t="str">
        <f>IF(A757=aux!$B$6,100*$F$5*$C$5,IF(A757=aux!$B$7,100*$C$5*($F$5-($F$5-1)*(B757-$J$6)/($J$7-$J$6)),IF(A757=aux!$B$8,100*$C$5,"")))</f>
        <v/>
      </c>
      <c r="O757" s="26" t="str">
        <f t="shared" si="57"/>
        <v/>
      </c>
      <c r="P757" s="26" t="str">
        <f t="shared" si="58"/>
        <v/>
      </c>
      <c r="Q757" s="26" t="str">
        <f t="shared" si="59"/>
        <v/>
      </c>
    </row>
    <row r="758" spans="1:17" x14ac:dyDescent="0.25">
      <c r="A758" s="1" t="str">
        <f>IF(B758="","",IF(B758&lt;$J$2,aux!$B$2,IF(B758&lt;$J$3,aux!$B$3,IF(B758&lt;$J$4,aux!$B$4,IF(B758&lt;$J$5,aux!$B$5,IF(B758&lt;$J$6,aux!$B$6,IF(B758&lt;$J$7,aux!$B$7,aux!$B$8)))))))</f>
        <v/>
      </c>
      <c r="D758" s="2" t="str">
        <f t="shared" si="55"/>
        <v/>
      </c>
      <c r="E758" s="2" t="str">
        <f t="shared" si="56"/>
        <v/>
      </c>
      <c r="F758" s="28" t="str">
        <f>IF(A758=aux!$B$2,$C$3/9.81,IF(A758=aux!$B$3,$C$3*(1+($F$3-1)*(B758-$J$2)/($J$3-$J$2))/9.81,IF(A758=aux!$B$4,$F$3*$C$3/9.81,"")))</f>
        <v/>
      </c>
      <c r="G758" s="28" t="str">
        <f>IF(A758=aux!$B$5,2*PI()/(981*B758)*J758,"")</f>
        <v/>
      </c>
      <c r="H758" s="28" t="str">
        <f>IF(OR(A758=aux!$B$6,A758=aux!$B$7,A758=aux!$B$8),(2*PI()/B758)^2/981*N758,"")</f>
        <v/>
      </c>
      <c r="I758" s="28" t="str">
        <f>IF(OR(A758=aux!$B$2,A758=aux!$B$3,A758=aux!$B$4),981*B758/(2*PI())*F758,"")</f>
        <v/>
      </c>
      <c r="J758" s="28" t="str">
        <f>IF(A758=aux!$B$5,100*$F$4*$C$4,"")</f>
        <v/>
      </c>
      <c r="K758" s="28" t="str">
        <f>IF(OR(A758=aux!$B$6,A758=aux!$B$7,A758=aux!$B$8),(2*PI()/B758)*N758,"")</f>
        <v/>
      </c>
      <c r="L758" s="28" t="str">
        <f>IF(OR(A758=aux!$B$2,A758=aux!$B$3,A758=aux!$B$4),981*(B758/(2*PI()))^2*F758,"")</f>
        <v/>
      </c>
      <c r="M758" s="28" t="str">
        <f>IF(A758=aux!$B$5,B758/(2*PI())*J758,"")</f>
        <v/>
      </c>
      <c r="N758" s="28" t="str">
        <f>IF(A758=aux!$B$6,100*$F$5*$C$5,IF(A758=aux!$B$7,100*$C$5*($F$5-($F$5-1)*(B758-$J$6)/($J$7-$J$6)),IF(A758=aux!$B$8,100*$C$5,"")))</f>
        <v/>
      </c>
      <c r="O758" s="26" t="str">
        <f t="shared" si="57"/>
        <v/>
      </c>
      <c r="P758" s="26" t="str">
        <f t="shared" si="58"/>
        <v/>
      </c>
      <c r="Q758" s="26" t="str">
        <f t="shared" si="59"/>
        <v/>
      </c>
    </row>
    <row r="759" spans="1:17" x14ac:dyDescent="0.25">
      <c r="A759" s="1" t="str">
        <f>IF(B759="","",IF(B759&lt;$J$2,aux!$B$2,IF(B759&lt;$J$3,aux!$B$3,IF(B759&lt;$J$4,aux!$B$4,IF(B759&lt;$J$5,aux!$B$5,IF(B759&lt;$J$6,aux!$B$6,IF(B759&lt;$J$7,aux!$B$7,aux!$B$8)))))))</f>
        <v/>
      </c>
      <c r="D759" s="2" t="str">
        <f t="shared" si="55"/>
        <v/>
      </c>
      <c r="E759" s="2" t="str">
        <f t="shared" si="56"/>
        <v/>
      </c>
      <c r="F759" s="28" t="str">
        <f>IF(A759=aux!$B$2,$C$3/9.81,IF(A759=aux!$B$3,$C$3*(1+($F$3-1)*(B759-$J$2)/($J$3-$J$2))/9.81,IF(A759=aux!$B$4,$F$3*$C$3/9.81,"")))</f>
        <v/>
      </c>
      <c r="G759" s="28" t="str">
        <f>IF(A759=aux!$B$5,2*PI()/(981*B759)*J759,"")</f>
        <v/>
      </c>
      <c r="H759" s="28" t="str">
        <f>IF(OR(A759=aux!$B$6,A759=aux!$B$7,A759=aux!$B$8),(2*PI()/B759)^2/981*N759,"")</f>
        <v/>
      </c>
      <c r="I759" s="28" t="str">
        <f>IF(OR(A759=aux!$B$2,A759=aux!$B$3,A759=aux!$B$4),981*B759/(2*PI())*F759,"")</f>
        <v/>
      </c>
      <c r="J759" s="28" t="str">
        <f>IF(A759=aux!$B$5,100*$F$4*$C$4,"")</f>
        <v/>
      </c>
      <c r="K759" s="28" t="str">
        <f>IF(OR(A759=aux!$B$6,A759=aux!$B$7,A759=aux!$B$8),(2*PI()/B759)*N759,"")</f>
        <v/>
      </c>
      <c r="L759" s="28" t="str">
        <f>IF(OR(A759=aux!$B$2,A759=aux!$B$3,A759=aux!$B$4),981*(B759/(2*PI()))^2*F759,"")</f>
        <v/>
      </c>
      <c r="M759" s="28" t="str">
        <f>IF(A759=aux!$B$5,B759/(2*PI())*J759,"")</f>
        <v/>
      </c>
      <c r="N759" s="28" t="str">
        <f>IF(A759=aux!$B$6,100*$F$5*$C$5,IF(A759=aux!$B$7,100*$C$5*($F$5-($F$5-1)*(B759-$J$6)/($J$7-$J$6)),IF(A759=aux!$B$8,100*$C$5,"")))</f>
        <v/>
      </c>
      <c r="O759" s="26" t="str">
        <f t="shared" si="57"/>
        <v/>
      </c>
      <c r="P759" s="26" t="str">
        <f t="shared" si="58"/>
        <v/>
      </c>
      <c r="Q759" s="26" t="str">
        <f t="shared" si="59"/>
        <v/>
      </c>
    </row>
    <row r="760" spans="1:17" x14ac:dyDescent="0.25">
      <c r="A760" s="1" t="str">
        <f>IF(B760="","",IF(B760&lt;$J$2,aux!$B$2,IF(B760&lt;$J$3,aux!$B$3,IF(B760&lt;$J$4,aux!$B$4,IF(B760&lt;$J$5,aux!$B$5,IF(B760&lt;$J$6,aux!$B$6,IF(B760&lt;$J$7,aux!$B$7,aux!$B$8)))))))</f>
        <v/>
      </c>
      <c r="D760" s="2" t="str">
        <f t="shared" si="55"/>
        <v/>
      </c>
      <c r="E760" s="2" t="str">
        <f t="shared" si="56"/>
        <v/>
      </c>
      <c r="F760" s="28" t="str">
        <f>IF(A760=aux!$B$2,$C$3/9.81,IF(A760=aux!$B$3,$C$3*(1+($F$3-1)*(B760-$J$2)/($J$3-$J$2))/9.81,IF(A760=aux!$B$4,$F$3*$C$3/9.81,"")))</f>
        <v/>
      </c>
      <c r="G760" s="28" t="str">
        <f>IF(A760=aux!$B$5,2*PI()/(981*B760)*J760,"")</f>
        <v/>
      </c>
      <c r="H760" s="28" t="str">
        <f>IF(OR(A760=aux!$B$6,A760=aux!$B$7,A760=aux!$B$8),(2*PI()/B760)^2/981*N760,"")</f>
        <v/>
      </c>
      <c r="I760" s="28" t="str">
        <f>IF(OR(A760=aux!$B$2,A760=aux!$B$3,A760=aux!$B$4),981*B760/(2*PI())*F760,"")</f>
        <v/>
      </c>
      <c r="J760" s="28" t="str">
        <f>IF(A760=aux!$B$5,100*$F$4*$C$4,"")</f>
        <v/>
      </c>
      <c r="K760" s="28" t="str">
        <f>IF(OR(A760=aux!$B$6,A760=aux!$B$7,A760=aux!$B$8),(2*PI()/B760)*N760,"")</f>
        <v/>
      </c>
      <c r="L760" s="28" t="str">
        <f>IF(OR(A760=aux!$B$2,A760=aux!$B$3,A760=aux!$B$4),981*(B760/(2*PI()))^2*F760,"")</f>
        <v/>
      </c>
      <c r="M760" s="28" t="str">
        <f>IF(A760=aux!$B$5,B760/(2*PI())*J760,"")</f>
        <v/>
      </c>
      <c r="N760" s="28" t="str">
        <f>IF(A760=aux!$B$6,100*$F$5*$C$5,IF(A760=aux!$B$7,100*$C$5*($F$5-($F$5-1)*(B760-$J$6)/($J$7-$J$6)),IF(A760=aux!$B$8,100*$C$5,"")))</f>
        <v/>
      </c>
      <c r="O760" s="26" t="str">
        <f t="shared" si="57"/>
        <v/>
      </c>
      <c r="P760" s="26" t="str">
        <f t="shared" si="58"/>
        <v/>
      </c>
      <c r="Q760" s="26" t="str">
        <f t="shared" si="59"/>
        <v/>
      </c>
    </row>
    <row r="761" spans="1:17" x14ac:dyDescent="0.25">
      <c r="A761" s="1" t="str">
        <f>IF(B761="","",IF(B761&lt;$J$2,aux!$B$2,IF(B761&lt;$J$3,aux!$B$3,IF(B761&lt;$J$4,aux!$B$4,IF(B761&lt;$J$5,aux!$B$5,IF(B761&lt;$J$6,aux!$B$6,IF(B761&lt;$J$7,aux!$B$7,aux!$B$8)))))))</f>
        <v/>
      </c>
      <c r="D761" s="2" t="str">
        <f t="shared" si="55"/>
        <v/>
      </c>
      <c r="E761" s="2" t="str">
        <f t="shared" si="56"/>
        <v/>
      </c>
      <c r="F761" s="28" t="str">
        <f>IF(A761=aux!$B$2,$C$3/9.81,IF(A761=aux!$B$3,$C$3*(1+($F$3-1)*(B761-$J$2)/($J$3-$J$2))/9.81,IF(A761=aux!$B$4,$F$3*$C$3/9.81,"")))</f>
        <v/>
      </c>
      <c r="G761" s="28" t="str">
        <f>IF(A761=aux!$B$5,2*PI()/(981*B761)*J761,"")</f>
        <v/>
      </c>
      <c r="H761" s="28" t="str">
        <f>IF(OR(A761=aux!$B$6,A761=aux!$B$7,A761=aux!$B$8),(2*PI()/B761)^2/981*N761,"")</f>
        <v/>
      </c>
      <c r="I761" s="28" t="str">
        <f>IF(OR(A761=aux!$B$2,A761=aux!$B$3,A761=aux!$B$4),981*B761/(2*PI())*F761,"")</f>
        <v/>
      </c>
      <c r="J761" s="28" t="str">
        <f>IF(A761=aux!$B$5,100*$F$4*$C$4,"")</f>
        <v/>
      </c>
      <c r="K761" s="28" t="str">
        <f>IF(OR(A761=aux!$B$6,A761=aux!$B$7,A761=aux!$B$8),(2*PI()/B761)*N761,"")</f>
        <v/>
      </c>
      <c r="L761" s="28" t="str">
        <f>IF(OR(A761=aux!$B$2,A761=aux!$B$3,A761=aux!$B$4),981*(B761/(2*PI()))^2*F761,"")</f>
        <v/>
      </c>
      <c r="M761" s="28" t="str">
        <f>IF(A761=aux!$B$5,B761/(2*PI())*J761,"")</f>
        <v/>
      </c>
      <c r="N761" s="28" t="str">
        <f>IF(A761=aux!$B$6,100*$F$5*$C$5,IF(A761=aux!$B$7,100*$C$5*($F$5-($F$5-1)*(B761-$J$6)/($J$7-$J$6)),IF(A761=aux!$B$8,100*$C$5,"")))</f>
        <v/>
      </c>
      <c r="O761" s="26" t="str">
        <f t="shared" si="57"/>
        <v/>
      </c>
      <c r="P761" s="26" t="str">
        <f t="shared" si="58"/>
        <v/>
      </c>
      <c r="Q761" s="26" t="str">
        <f t="shared" si="59"/>
        <v/>
      </c>
    </row>
    <row r="762" spans="1:17" x14ac:dyDescent="0.25">
      <c r="A762" s="1" t="str">
        <f>IF(B762="","",IF(B762&lt;$J$2,aux!$B$2,IF(B762&lt;$J$3,aux!$B$3,IF(B762&lt;$J$4,aux!$B$4,IF(B762&lt;$J$5,aux!$B$5,IF(B762&lt;$J$6,aux!$B$6,IF(B762&lt;$J$7,aux!$B$7,aux!$B$8)))))))</f>
        <v/>
      </c>
      <c r="D762" s="2" t="str">
        <f t="shared" si="55"/>
        <v/>
      </c>
      <c r="E762" s="2" t="str">
        <f t="shared" si="56"/>
        <v/>
      </c>
      <c r="F762" s="28" t="str">
        <f>IF(A762=aux!$B$2,$C$3/9.81,IF(A762=aux!$B$3,$C$3*(1+($F$3-1)*(B762-$J$2)/($J$3-$J$2))/9.81,IF(A762=aux!$B$4,$F$3*$C$3/9.81,"")))</f>
        <v/>
      </c>
      <c r="G762" s="28" t="str">
        <f>IF(A762=aux!$B$5,2*PI()/(981*B762)*J762,"")</f>
        <v/>
      </c>
      <c r="H762" s="28" t="str">
        <f>IF(OR(A762=aux!$B$6,A762=aux!$B$7,A762=aux!$B$8),(2*PI()/B762)^2/981*N762,"")</f>
        <v/>
      </c>
      <c r="I762" s="28" t="str">
        <f>IF(OR(A762=aux!$B$2,A762=aux!$B$3,A762=aux!$B$4),981*B762/(2*PI())*F762,"")</f>
        <v/>
      </c>
      <c r="J762" s="28" t="str">
        <f>IF(A762=aux!$B$5,100*$F$4*$C$4,"")</f>
        <v/>
      </c>
      <c r="K762" s="28" t="str">
        <f>IF(OR(A762=aux!$B$6,A762=aux!$B$7,A762=aux!$B$8),(2*PI()/B762)*N762,"")</f>
        <v/>
      </c>
      <c r="L762" s="28" t="str">
        <f>IF(OR(A762=aux!$B$2,A762=aux!$B$3,A762=aux!$B$4),981*(B762/(2*PI()))^2*F762,"")</f>
        <v/>
      </c>
      <c r="M762" s="28" t="str">
        <f>IF(A762=aux!$B$5,B762/(2*PI())*J762,"")</f>
        <v/>
      </c>
      <c r="N762" s="28" t="str">
        <f>IF(A762=aux!$B$6,100*$F$5*$C$5,IF(A762=aux!$B$7,100*$C$5*($F$5-($F$5-1)*(B762-$J$6)/($J$7-$J$6)),IF(A762=aux!$B$8,100*$C$5,"")))</f>
        <v/>
      </c>
      <c r="O762" s="26" t="str">
        <f t="shared" si="57"/>
        <v/>
      </c>
      <c r="P762" s="26" t="str">
        <f t="shared" si="58"/>
        <v/>
      </c>
      <c r="Q762" s="26" t="str">
        <f t="shared" si="59"/>
        <v/>
      </c>
    </row>
    <row r="763" spans="1:17" x14ac:dyDescent="0.25">
      <c r="A763" s="1" t="str">
        <f>IF(B763="","",IF(B763&lt;$J$2,aux!$B$2,IF(B763&lt;$J$3,aux!$B$3,IF(B763&lt;$J$4,aux!$B$4,IF(B763&lt;$J$5,aux!$B$5,IF(B763&lt;$J$6,aux!$B$6,IF(B763&lt;$J$7,aux!$B$7,aux!$B$8)))))))</f>
        <v/>
      </c>
      <c r="D763" s="2" t="str">
        <f t="shared" si="55"/>
        <v/>
      </c>
      <c r="E763" s="2" t="str">
        <f t="shared" si="56"/>
        <v/>
      </c>
      <c r="F763" s="28" t="str">
        <f>IF(A763=aux!$B$2,$C$3/9.81,IF(A763=aux!$B$3,$C$3*(1+($F$3-1)*(B763-$J$2)/($J$3-$J$2))/9.81,IF(A763=aux!$B$4,$F$3*$C$3/9.81,"")))</f>
        <v/>
      </c>
      <c r="G763" s="28" t="str">
        <f>IF(A763=aux!$B$5,2*PI()/(981*B763)*J763,"")</f>
        <v/>
      </c>
      <c r="H763" s="28" t="str">
        <f>IF(OR(A763=aux!$B$6,A763=aux!$B$7,A763=aux!$B$8),(2*PI()/B763)^2/981*N763,"")</f>
        <v/>
      </c>
      <c r="I763" s="28" t="str">
        <f>IF(OR(A763=aux!$B$2,A763=aux!$B$3,A763=aux!$B$4),981*B763/(2*PI())*F763,"")</f>
        <v/>
      </c>
      <c r="J763" s="28" t="str">
        <f>IF(A763=aux!$B$5,100*$F$4*$C$4,"")</f>
        <v/>
      </c>
      <c r="K763" s="28" t="str">
        <f>IF(OR(A763=aux!$B$6,A763=aux!$B$7,A763=aux!$B$8),(2*PI()/B763)*N763,"")</f>
        <v/>
      </c>
      <c r="L763" s="28" t="str">
        <f>IF(OR(A763=aux!$B$2,A763=aux!$B$3,A763=aux!$B$4),981*(B763/(2*PI()))^2*F763,"")</f>
        <v/>
      </c>
      <c r="M763" s="28" t="str">
        <f>IF(A763=aux!$B$5,B763/(2*PI())*J763,"")</f>
        <v/>
      </c>
      <c r="N763" s="28" t="str">
        <f>IF(A763=aux!$B$6,100*$F$5*$C$5,IF(A763=aux!$B$7,100*$C$5*($F$5-($F$5-1)*(B763-$J$6)/($J$7-$J$6)),IF(A763=aux!$B$8,100*$C$5,"")))</f>
        <v/>
      </c>
      <c r="O763" s="26" t="str">
        <f t="shared" si="57"/>
        <v/>
      </c>
      <c r="P763" s="26" t="str">
        <f t="shared" si="58"/>
        <v/>
      </c>
      <c r="Q763" s="26" t="str">
        <f t="shared" si="59"/>
        <v/>
      </c>
    </row>
    <row r="764" spans="1:17" x14ac:dyDescent="0.25">
      <c r="A764" s="1" t="str">
        <f>IF(B764="","",IF(B764&lt;$J$2,aux!$B$2,IF(B764&lt;$J$3,aux!$B$3,IF(B764&lt;$J$4,aux!$B$4,IF(B764&lt;$J$5,aux!$B$5,IF(B764&lt;$J$6,aux!$B$6,IF(B764&lt;$J$7,aux!$B$7,aux!$B$8)))))))</f>
        <v/>
      </c>
      <c r="D764" s="2" t="str">
        <f t="shared" si="55"/>
        <v/>
      </c>
      <c r="E764" s="2" t="str">
        <f t="shared" si="56"/>
        <v/>
      </c>
      <c r="F764" s="28" t="str">
        <f>IF(A764=aux!$B$2,$C$3/9.81,IF(A764=aux!$B$3,$C$3*(1+($F$3-1)*(B764-$J$2)/($J$3-$J$2))/9.81,IF(A764=aux!$B$4,$F$3*$C$3/9.81,"")))</f>
        <v/>
      </c>
      <c r="G764" s="28" t="str">
        <f>IF(A764=aux!$B$5,2*PI()/(981*B764)*J764,"")</f>
        <v/>
      </c>
      <c r="H764" s="28" t="str">
        <f>IF(OR(A764=aux!$B$6,A764=aux!$B$7,A764=aux!$B$8),(2*PI()/B764)^2/981*N764,"")</f>
        <v/>
      </c>
      <c r="I764" s="28" t="str">
        <f>IF(OR(A764=aux!$B$2,A764=aux!$B$3,A764=aux!$B$4),981*B764/(2*PI())*F764,"")</f>
        <v/>
      </c>
      <c r="J764" s="28" t="str">
        <f>IF(A764=aux!$B$5,100*$F$4*$C$4,"")</f>
        <v/>
      </c>
      <c r="K764" s="28" t="str">
        <f>IF(OR(A764=aux!$B$6,A764=aux!$B$7,A764=aux!$B$8),(2*PI()/B764)*N764,"")</f>
        <v/>
      </c>
      <c r="L764" s="28" t="str">
        <f>IF(OR(A764=aux!$B$2,A764=aux!$B$3,A764=aux!$B$4),981*(B764/(2*PI()))^2*F764,"")</f>
        <v/>
      </c>
      <c r="M764" s="28" t="str">
        <f>IF(A764=aux!$B$5,B764/(2*PI())*J764,"")</f>
        <v/>
      </c>
      <c r="N764" s="28" t="str">
        <f>IF(A764=aux!$B$6,100*$F$5*$C$5,IF(A764=aux!$B$7,100*$C$5*($F$5-($F$5-1)*(B764-$J$6)/($J$7-$J$6)),IF(A764=aux!$B$8,100*$C$5,"")))</f>
        <v/>
      </c>
      <c r="O764" s="26" t="str">
        <f t="shared" si="57"/>
        <v/>
      </c>
      <c r="P764" s="26" t="str">
        <f t="shared" si="58"/>
        <v/>
      </c>
      <c r="Q764" s="26" t="str">
        <f t="shared" si="59"/>
        <v/>
      </c>
    </row>
    <row r="765" spans="1:17" x14ac:dyDescent="0.25">
      <c r="A765" s="1" t="str">
        <f>IF(B765="","",IF(B765&lt;$J$2,aux!$B$2,IF(B765&lt;$J$3,aux!$B$3,IF(B765&lt;$J$4,aux!$B$4,IF(B765&lt;$J$5,aux!$B$5,IF(B765&lt;$J$6,aux!$B$6,IF(B765&lt;$J$7,aux!$B$7,aux!$B$8)))))))</f>
        <v/>
      </c>
      <c r="D765" s="2" t="str">
        <f t="shared" si="55"/>
        <v/>
      </c>
      <c r="E765" s="2" t="str">
        <f t="shared" si="56"/>
        <v/>
      </c>
      <c r="F765" s="28" t="str">
        <f>IF(A765=aux!$B$2,$C$3/9.81,IF(A765=aux!$B$3,$C$3*(1+($F$3-1)*(B765-$J$2)/($J$3-$J$2))/9.81,IF(A765=aux!$B$4,$F$3*$C$3/9.81,"")))</f>
        <v/>
      </c>
      <c r="G765" s="28" t="str">
        <f>IF(A765=aux!$B$5,2*PI()/(981*B765)*J765,"")</f>
        <v/>
      </c>
      <c r="H765" s="28" t="str">
        <f>IF(OR(A765=aux!$B$6,A765=aux!$B$7,A765=aux!$B$8),(2*PI()/B765)^2/981*N765,"")</f>
        <v/>
      </c>
      <c r="I765" s="28" t="str">
        <f>IF(OR(A765=aux!$B$2,A765=aux!$B$3,A765=aux!$B$4),981*B765/(2*PI())*F765,"")</f>
        <v/>
      </c>
      <c r="J765" s="28" t="str">
        <f>IF(A765=aux!$B$5,100*$F$4*$C$4,"")</f>
        <v/>
      </c>
      <c r="K765" s="28" t="str">
        <f>IF(OR(A765=aux!$B$6,A765=aux!$B$7,A765=aux!$B$8),(2*PI()/B765)*N765,"")</f>
        <v/>
      </c>
      <c r="L765" s="28" t="str">
        <f>IF(OR(A765=aux!$B$2,A765=aux!$B$3,A765=aux!$B$4),981*(B765/(2*PI()))^2*F765,"")</f>
        <v/>
      </c>
      <c r="M765" s="28" t="str">
        <f>IF(A765=aux!$B$5,B765/(2*PI())*J765,"")</f>
        <v/>
      </c>
      <c r="N765" s="28" t="str">
        <f>IF(A765=aux!$B$6,100*$F$5*$C$5,IF(A765=aux!$B$7,100*$C$5*($F$5-($F$5-1)*(B765-$J$6)/($J$7-$J$6)),IF(A765=aux!$B$8,100*$C$5,"")))</f>
        <v/>
      </c>
      <c r="O765" s="26" t="str">
        <f t="shared" si="57"/>
        <v/>
      </c>
      <c r="P765" s="26" t="str">
        <f t="shared" si="58"/>
        <v/>
      </c>
      <c r="Q765" s="26" t="str">
        <f t="shared" si="59"/>
        <v/>
      </c>
    </row>
    <row r="766" spans="1:17" x14ac:dyDescent="0.25">
      <c r="A766" s="1" t="str">
        <f>IF(B766="","",IF(B766&lt;$J$2,aux!$B$2,IF(B766&lt;$J$3,aux!$B$3,IF(B766&lt;$J$4,aux!$B$4,IF(B766&lt;$J$5,aux!$B$5,IF(B766&lt;$J$6,aux!$B$6,IF(B766&lt;$J$7,aux!$B$7,aux!$B$8)))))))</f>
        <v/>
      </c>
      <c r="D766" s="2" t="str">
        <f t="shared" si="55"/>
        <v/>
      </c>
      <c r="E766" s="2" t="str">
        <f t="shared" si="56"/>
        <v/>
      </c>
      <c r="F766" s="28" t="str">
        <f>IF(A766=aux!$B$2,$C$3/9.81,IF(A766=aux!$B$3,$C$3*(1+($F$3-1)*(B766-$J$2)/($J$3-$J$2))/9.81,IF(A766=aux!$B$4,$F$3*$C$3/9.81,"")))</f>
        <v/>
      </c>
      <c r="G766" s="28" t="str">
        <f>IF(A766=aux!$B$5,2*PI()/(981*B766)*J766,"")</f>
        <v/>
      </c>
      <c r="H766" s="28" t="str">
        <f>IF(OR(A766=aux!$B$6,A766=aux!$B$7,A766=aux!$B$8),(2*PI()/B766)^2/981*N766,"")</f>
        <v/>
      </c>
      <c r="I766" s="28" t="str">
        <f>IF(OR(A766=aux!$B$2,A766=aux!$B$3,A766=aux!$B$4),981*B766/(2*PI())*F766,"")</f>
        <v/>
      </c>
      <c r="J766" s="28" t="str">
        <f>IF(A766=aux!$B$5,100*$F$4*$C$4,"")</f>
        <v/>
      </c>
      <c r="K766" s="28" t="str">
        <f>IF(OR(A766=aux!$B$6,A766=aux!$B$7,A766=aux!$B$8),(2*PI()/B766)*N766,"")</f>
        <v/>
      </c>
      <c r="L766" s="28" t="str">
        <f>IF(OR(A766=aux!$B$2,A766=aux!$B$3,A766=aux!$B$4),981*(B766/(2*PI()))^2*F766,"")</f>
        <v/>
      </c>
      <c r="M766" s="28" t="str">
        <f>IF(A766=aux!$B$5,B766/(2*PI())*J766,"")</f>
        <v/>
      </c>
      <c r="N766" s="28" t="str">
        <f>IF(A766=aux!$B$6,100*$F$5*$C$5,IF(A766=aux!$B$7,100*$C$5*($F$5-($F$5-1)*(B766-$J$6)/($J$7-$J$6)),IF(A766=aux!$B$8,100*$C$5,"")))</f>
        <v/>
      </c>
      <c r="O766" s="26" t="str">
        <f t="shared" si="57"/>
        <v/>
      </c>
      <c r="P766" s="26" t="str">
        <f t="shared" si="58"/>
        <v/>
      </c>
      <c r="Q766" s="26" t="str">
        <f t="shared" si="59"/>
        <v/>
      </c>
    </row>
    <row r="767" spans="1:17" x14ac:dyDescent="0.25">
      <c r="A767" s="1" t="str">
        <f>IF(B767="","",IF(B767&lt;$J$2,aux!$B$2,IF(B767&lt;$J$3,aux!$B$3,IF(B767&lt;$J$4,aux!$B$4,IF(B767&lt;$J$5,aux!$B$5,IF(B767&lt;$J$6,aux!$B$6,IF(B767&lt;$J$7,aux!$B$7,aux!$B$8)))))))</f>
        <v/>
      </c>
      <c r="D767" s="2" t="str">
        <f t="shared" si="55"/>
        <v/>
      </c>
      <c r="E767" s="2" t="str">
        <f t="shared" si="56"/>
        <v/>
      </c>
      <c r="F767" s="28" t="str">
        <f>IF(A767=aux!$B$2,$C$3/9.81,IF(A767=aux!$B$3,$C$3*(1+($F$3-1)*(B767-$J$2)/($J$3-$J$2))/9.81,IF(A767=aux!$B$4,$F$3*$C$3/9.81,"")))</f>
        <v/>
      </c>
      <c r="G767" s="28" t="str">
        <f>IF(A767=aux!$B$5,2*PI()/(981*B767)*J767,"")</f>
        <v/>
      </c>
      <c r="H767" s="28" t="str">
        <f>IF(OR(A767=aux!$B$6,A767=aux!$B$7,A767=aux!$B$8),(2*PI()/B767)^2/981*N767,"")</f>
        <v/>
      </c>
      <c r="I767" s="28" t="str">
        <f>IF(OR(A767=aux!$B$2,A767=aux!$B$3,A767=aux!$B$4),981*B767/(2*PI())*F767,"")</f>
        <v/>
      </c>
      <c r="J767" s="28" t="str">
        <f>IF(A767=aux!$B$5,100*$F$4*$C$4,"")</f>
        <v/>
      </c>
      <c r="K767" s="28" t="str">
        <f>IF(OR(A767=aux!$B$6,A767=aux!$B$7,A767=aux!$B$8),(2*PI()/B767)*N767,"")</f>
        <v/>
      </c>
      <c r="L767" s="28" t="str">
        <f>IF(OR(A767=aux!$B$2,A767=aux!$B$3,A767=aux!$B$4),981*(B767/(2*PI()))^2*F767,"")</f>
        <v/>
      </c>
      <c r="M767" s="28" t="str">
        <f>IF(A767=aux!$B$5,B767/(2*PI())*J767,"")</f>
        <v/>
      </c>
      <c r="N767" s="28" t="str">
        <f>IF(A767=aux!$B$6,100*$F$5*$C$5,IF(A767=aux!$B$7,100*$C$5*($F$5-($F$5-1)*(B767-$J$6)/($J$7-$J$6)),IF(A767=aux!$B$8,100*$C$5,"")))</f>
        <v/>
      </c>
      <c r="O767" s="26" t="str">
        <f t="shared" si="57"/>
        <v/>
      </c>
      <c r="P767" s="26" t="str">
        <f t="shared" si="58"/>
        <v/>
      </c>
      <c r="Q767" s="26" t="str">
        <f t="shared" si="59"/>
        <v/>
      </c>
    </row>
    <row r="768" spans="1:17" x14ac:dyDescent="0.25">
      <c r="A768" s="1" t="str">
        <f>IF(B768="","",IF(B768&lt;$J$2,aux!$B$2,IF(B768&lt;$J$3,aux!$B$3,IF(B768&lt;$J$4,aux!$B$4,IF(B768&lt;$J$5,aux!$B$5,IF(B768&lt;$J$6,aux!$B$6,IF(B768&lt;$J$7,aux!$B$7,aux!$B$8)))))))</f>
        <v/>
      </c>
      <c r="D768" s="2" t="str">
        <f t="shared" si="55"/>
        <v/>
      </c>
      <c r="E768" s="2" t="str">
        <f t="shared" si="56"/>
        <v/>
      </c>
      <c r="F768" s="28" t="str">
        <f>IF(A768=aux!$B$2,$C$3/9.81,IF(A768=aux!$B$3,$C$3*(1+($F$3-1)*(B768-$J$2)/($J$3-$J$2))/9.81,IF(A768=aux!$B$4,$F$3*$C$3/9.81,"")))</f>
        <v/>
      </c>
      <c r="G768" s="28" t="str">
        <f>IF(A768=aux!$B$5,2*PI()/(981*B768)*J768,"")</f>
        <v/>
      </c>
      <c r="H768" s="28" t="str">
        <f>IF(OR(A768=aux!$B$6,A768=aux!$B$7,A768=aux!$B$8),(2*PI()/B768)^2/981*N768,"")</f>
        <v/>
      </c>
      <c r="I768" s="28" t="str">
        <f>IF(OR(A768=aux!$B$2,A768=aux!$B$3,A768=aux!$B$4),981*B768/(2*PI())*F768,"")</f>
        <v/>
      </c>
      <c r="J768" s="28" t="str">
        <f>IF(A768=aux!$B$5,100*$F$4*$C$4,"")</f>
        <v/>
      </c>
      <c r="K768" s="28" t="str">
        <f>IF(OR(A768=aux!$B$6,A768=aux!$B$7,A768=aux!$B$8),(2*PI()/B768)*N768,"")</f>
        <v/>
      </c>
      <c r="L768" s="28" t="str">
        <f>IF(OR(A768=aux!$B$2,A768=aux!$B$3,A768=aux!$B$4),981*(B768/(2*PI()))^2*F768,"")</f>
        <v/>
      </c>
      <c r="M768" s="28" t="str">
        <f>IF(A768=aux!$B$5,B768/(2*PI())*J768,"")</f>
        <v/>
      </c>
      <c r="N768" s="28" t="str">
        <f>IF(A768=aux!$B$6,100*$F$5*$C$5,IF(A768=aux!$B$7,100*$C$5*($F$5-($F$5-1)*(B768-$J$6)/($J$7-$J$6)),IF(A768=aux!$B$8,100*$C$5,"")))</f>
        <v/>
      </c>
      <c r="O768" s="26" t="str">
        <f t="shared" si="57"/>
        <v/>
      </c>
      <c r="P768" s="26" t="str">
        <f t="shared" si="58"/>
        <v/>
      </c>
      <c r="Q768" s="26" t="str">
        <f t="shared" si="59"/>
        <v/>
      </c>
    </row>
    <row r="769" spans="1:17" x14ac:dyDescent="0.25">
      <c r="A769" s="1" t="str">
        <f>IF(B769="","",IF(B769&lt;$J$2,aux!$B$2,IF(B769&lt;$J$3,aux!$B$3,IF(B769&lt;$J$4,aux!$B$4,IF(B769&lt;$J$5,aux!$B$5,IF(B769&lt;$J$6,aux!$B$6,IF(B769&lt;$J$7,aux!$B$7,aux!$B$8)))))))</f>
        <v/>
      </c>
      <c r="D769" s="2" t="str">
        <f t="shared" si="55"/>
        <v/>
      </c>
      <c r="E769" s="2" t="str">
        <f t="shared" si="56"/>
        <v/>
      </c>
      <c r="F769" s="28" t="str">
        <f>IF(A769=aux!$B$2,$C$3/9.81,IF(A769=aux!$B$3,$C$3*(1+($F$3-1)*(B769-$J$2)/($J$3-$J$2))/9.81,IF(A769=aux!$B$4,$F$3*$C$3/9.81,"")))</f>
        <v/>
      </c>
      <c r="G769" s="28" t="str">
        <f>IF(A769=aux!$B$5,2*PI()/(981*B769)*J769,"")</f>
        <v/>
      </c>
      <c r="H769" s="28" t="str">
        <f>IF(OR(A769=aux!$B$6,A769=aux!$B$7,A769=aux!$B$8),(2*PI()/B769)^2/981*N769,"")</f>
        <v/>
      </c>
      <c r="I769" s="28" t="str">
        <f>IF(OR(A769=aux!$B$2,A769=aux!$B$3,A769=aux!$B$4),981*B769/(2*PI())*F769,"")</f>
        <v/>
      </c>
      <c r="J769" s="28" t="str">
        <f>IF(A769=aux!$B$5,100*$F$4*$C$4,"")</f>
        <v/>
      </c>
      <c r="K769" s="28" t="str">
        <f>IF(OR(A769=aux!$B$6,A769=aux!$B$7,A769=aux!$B$8),(2*PI()/B769)*N769,"")</f>
        <v/>
      </c>
      <c r="L769" s="28" t="str">
        <f>IF(OR(A769=aux!$B$2,A769=aux!$B$3,A769=aux!$B$4),981*(B769/(2*PI()))^2*F769,"")</f>
        <v/>
      </c>
      <c r="M769" s="28" t="str">
        <f>IF(A769=aux!$B$5,B769/(2*PI())*J769,"")</f>
        <v/>
      </c>
      <c r="N769" s="28" t="str">
        <f>IF(A769=aux!$B$6,100*$F$5*$C$5,IF(A769=aux!$B$7,100*$C$5*($F$5-($F$5-1)*(B769-$J$6)/($J$7-$J$6)),IF(A769=aux!$B$8,100*$C$5,"")))</f>
        <v/>
      </c>
      <c r="O769" s="26" t="str">
        <f t="shared" si="57"/>
        <v/>
      </c>
      <c r="P769" s="26" t="str">
        <f t="shared" si="58"/>
        <v/>
      </c>
      <c r="Q769" s="26" t="str">
        <f t="shared" si="59"/>
        <v/>
      </c>
    </row>
    <row r="770" spans="1:17" x14ac:dyDescent="0.25">
      <c r="A770" s="1" t="str">
        <f>IF(B770="","",IF(B770&lt;$J$2,aux!$B$2,IF(B770&lt;$J$3,aux!$B$3,IF(B770&lt;$J$4,aux!$B$4,IF(B770&lt;$J$5,aux!$B$5,IF(B770&lt;$J$6,aux!$B$6,IF(B770&lt;$J$7,aux!$B$7,aux!$B$8)))))))</f>
        <v/>
      </c>
      <c r="D770" s="2" t="str">
        <f t="shared" si="55"/>
        <v/>
      </c>
      <c r="E770" s="2" t="str">
        <f t="shared" si="56"/>
        <v/>
      </c>
      <c r="F770" s="28" t="str">
        <f>IF(A770=aux!$B$2,$C$3/9.81,IF(A770=aux!$B$3,$C$3*(1+($F$3-1)*(B770-$J$2)/($J$3-$J$2))/9.81,IF(A770=aux!$B$4,$F$3*$C$3/9.81,"")))</f>
        <v/>
      </c>
      <c r="G770" s="28" t="str">
        <f>IF(A770=aux!$B$5,2*PI()/(981*B770)*J770,"")</f>
        <v/>
      </c>
      <c r="H770" s="28" t="str">
        <f>IF(OR(A770=aux!$B$6,A770=aux!$B$7,A770=aux!$B$8),(2*PI()/B770)^2/981*N770,"")</f>
        <v/>
      </c>
      <c r="I770" s="28" t="str">
        <f>IF(OR(A770=aux!$B$2,A770=aux!$B$3,A770=aux!$B$4),981*B770/(2*PI())*F770,"")</f>
        <v/>
      </c>
      <c r="J770" s="28" t="str">
        <f>IF(A770=aux!$B$5,100*$F$4*$C$4,"")</f>
        <v/>
      </c>
      <c r="K770" s="28" t="str">
        <f>IF(OR(A770=aux!$B$6,A770=aux!$B$7,A770=aux!$B$8),(2*PI()/B770)*N770,"")</f>
        <v/>
      </c>
      <c r="L770" s="28" t="str">
        <f>IF(OR(A770=aux!$B$2,A770=aux!$B$3,A770=aux!$B$4),981*(B770/(2*PI()))^2*F770,"")</f>
        <v/>
      </c>
      <c r="M770" s="28" t="str">
        <f>IF(A770=aux!$B$5,B770/(2*PI())*J770,"")</f>
        <v/>
      </c>
      <c r="N770" s="28" t="str">
        <f>IF(A770=aux!$B$6,100*$F$5*$C$5,IF(A770=aux!$B$7,100*$C$5*($F$5-($F$5-1)*(B770-$J$6)/($J$7-$J$6)),IF(A770=aux!$B$8,100*$C$5,"")))</f>
        <v/>
      </c>
      <c r="O770" s="26" t="str">
        <f t="shared" si="57"/>
        <v/>
      </c>
      <c r="P770" s="26" t="str">
        <f t="shared" si="58"/>
        <v/>
      </c>
      <c r="Q770" s="26" t="str">
        <f t="shared" si="59"/>
        <v/>
      </c>
    </row>
    <row r="771" spans="1:17" x14ac:dyDescent="0.25">
      <c r="A771" s="1" t="str">
        <f>IF(B771="","",IF(B771&lt;$J$2,aux!$B$2,IF(B771&lt;$J$3,aux!$B$3,IF(B771&lt;$J$4,aux!$B$4,IF(B771&lt;$J$5,aux!$B$5,IF(B771&lt;$J$6,aux!$B$6,IF(B771&lt;$J$7,aux!$B$7,aux!$B$8)))))))</f>
        <v/>
      </c>
      <c r="D771" s="2" t="str">
        <f t="shared" si="55"/>
        <v/>
      </c>
      <c r="E771" s="2" t="str">
        <f t="shared" si="56"/>
        <v/>
      </c>
      <c r="F771" s="28" t="str">
        <f>IF(A771=aux!$B$2,$C$3/9.81,IF(A771=aux!$B$3,$C$3*(1+($F$3-1)*(B771-$J$2)/($J$3-$J$2))/9.81,IF(A771=aux!$B$4,$F$3*$C$3/9.81,"")))</f>
        <v/>
      </c>
      <c r="G771" s="28" t="str">
        <f>IF(A771=aux!$B$5,2*PI()/(981*B771)*J771,"")</f>
        <v/>
      </c>
      <c r="H771" s="28" t="str">
        <f>IF(OR(A771=aux!$B$6,A771=aux!$B$7,A771=aux!$B$8),(2*PI()/B771)^2/981*N771,"")</f>
        <v/>
      </c>
      <c r="I771" s="28" t="str">
        <f>IF(OR(A771=aux!$B$2,A771=aux!$B$3,A771=aux!$B$4),981*B771/(2*PI())*F771,"")</f>
        <v/>
      </c>
      <c r="J771" s="28" t="str">
        <f>IF(A771=aux!$B$5,100*$F$4*$C$4,"")</f>
        <v/>
      </c>
      <c r="K771" s="28" t="str">
        <f>IF(OR(A771=aux!$B$6,A771=aux!$B$7,A771=aux!$B$8),(2*PI()/B771)*N771,"")</f>
        <v/>
      </c>
      <c r="L771" s="28" t="str">
        <f>IF(OR(A771=aux!$B$2,A771=aux!$B$3,A771=aux!$B$4),981*(B771/(2*PI()))^2*F771,"")</f>
        <v/>
      </c>
      <c r="M771" s="28" t="str">
        <f>IF(A771=aux!$B$5,B771/(2*PI())*J771,"")</f>
        <v/>
      </c>
      <c r="N771" s="28" t="str">
        <f>IF(A771=aux!$B$6,100*$F$5*$C$5,IF(A771=aux!$B$7,100*$C$5*($F$5-($F$5-1)*(B771-$J$6)/($J$7-$J$6)),IF(A771=aux!$B$8,100*$C$5,"")))</f>
        <v/>
      </c>
      <c r="O771" s="26" t="str">
        <f t="shared" si="57"/>
        <v/>
      </c>
      <c r="P771" s="26" t="str">
        <f t="shared" si="58"/>
        <v/>
      </c>
      <c r="Q771" s="26" t="str">
        <f t="shared" si="59"/>
        <v/>
      </c>
    </row>
    <row r="772" spans="1:17" x14ac:dyDescent="0.25">
      <c r="A772" s="1" t="str">
        <f>IF(B772="","",IF(B772&lt;$J$2,aux!$B$2,IF(B772&lt;$J$3,aux!$B$3,IF(B772&lt;$J$4,aux!$B$4,IF(B772&lt;$J$5,aux!$B$5,IF(B772&lt;$J$6,aux!$B$6,IF(B772&lt;$J$7,aux!$B$7,aux!$B$8)))))))</f>
        <v/>
      </c>
      <c r="D772" s="2" t="str">
        <f t="shared" si="55"/>
        <v/>
      </c>
      <c r="E772" s="2" t="str">
        <f t="shared" si="56"/>
        <v/>
      </c>
      <c r="F772" s="28" t="str">
        <f>IF(A772=aux!$B$2,$C$3/9.81,IF(A772=aux!$B$3,$C$3*(1+($F$3-1)*(B772-$J$2)/($J$3-$J$2))/9.81,IF(A772=aux!$B$4,$F$3*$C$3/9.81,"")))</f>
        <v/>
      </c>
      <c r="G772" s="28" t="str">
        <f>IF(A772=aux!$B$5,2*PI()/(981*B772)*J772,"")</f>
        <v/>
      </c>
      <c r="H772" s="28" t="str">
        <f>IF(OR(A772=aux!$B$6,A772=aux!$B$7,A772=aux!$B$8),(2*PI()/B772)^2/981*N772,"")</f>
        <v/>
      </c>
      <c r="I772" s="28" t="str">
        <f>IF(OR(A772=aux!$B$2,A772=aux!$B$3,A772=aux!$B$4),981*B772/(2*PI())*F772,"")</f>
        <v/>
      </c>
      <c r="J772" s="28" t="str">
        <f>IF(A772=aux!$B$5,100*$F$4*$C$4,"")</f>
        <v/>
      </c>
      <c r="K772" s="28" t="str">
        <f>IF(OR(A772=aux!$B$6,A772=aux!$B$7,A772=aux!$B$8),(2*PI()/B772)*N772,"")</f>
        <v/>
      </c>
      <c r="L772" s="28" t="str">
        <f>IF(OR(A772=aux!$B$2,A772=aux!$B$3,A772=aux!$B$4),981*(B772/(2*PI()))^2*F772,"")</f>
        <v/>
      </c>
      <c r="M772" s="28" t="str">
        <f>IF(A772=aux!$B$5,B772/(2*PI())*J772,"")</f>
        <v/>
      </c>
      <c r="N772" s="28" t="str">
        <f>IF(A772=aux!$B$6,100*$F$5*$C$5,IF(A772=aux!$B$7,100*$C$5*($F$5-($F$5-1)*(B772-$J$6)/($J$7-$J$6)),IF(A772=aux!$B$8,100*$C$5,"")))</f>
        <v/>
      </c>
      <c r="O772" s="26" t="str">
        <f t="shared" si="57"/>
        <v/>
      </c>
      <c r="P772" s="26" t="str">
        <f t="shared" si="58"/>
        <v/>
      </c>
      <c r="Q772" s="26" t="str">
        <f t="shared" si="59"/>
        <v/>
      </c>
    </row>
    <row r="773" spans="1:17" x14ac:dyDescent="0.25">
      <c r="A773" s="1" t="str">
        <f>IF(B773="","",IF(B773&lt;$J$2,aux!$B$2,IF(B773&lt;$J$3,aux!$B$3,IF(B773&lt;$J$4,aux!$B$4,IF(B773&lt;$J$5,aux!$B$5,IF(B773&lt;$J$6,aux!$B$6,IF(B773&lt;$J$7,aux!$B$7,aux!$B$8)))))))</f>
        <v/>
      </c>
      <c r="D773" s="2" t="str">
        <f t="shared" si="55"/>
        <v/>
      </c>
      <c r="E773" s="2" t="str">
        <f t="shared" si="56"/>
        <v/>
      </c>
      <c r="F773" s="28" t="str">
        <f>IF(A773=aux!$B$2,$C$3/9.81,IF(A773=aux!$B$3,$C$3*(1+($F$3-1)*(B773-$J$2)/($J$3-$J$2))/9.81,IF(A773=aux!$B$4,$F$3*$C$3/9.81,"")))</f>
        <v/>
      </c>
      <c r="G773" s="28" t="str">
        <f>IF(A773=aux!$B$5,2*PI()/(981*B773)*J773,"")</f>
        <v/>
      </c>
      <c r="H773" s="28" t="str">
        <f>IF(OR(A773=aux!$B$6,A773=aux!$B$7,A773=aux!$B$8),(2*PI()/B773)^2/981*N773,"")</f>
        <v/>
      </c>
      <c r="I773" s="28" t="str">
        <f>IF(OR(A773=aux!$B$2,A773=aux!$B$3,A773=aux!$B$4),981*B773/(2*PI())*F773,"")</f>
        <v/>
      </c>
      <c r="J773" s="28" t="str">
        <f>IF(A773=aux!$B$5,100*$F$4*$C$4,"")</f>
        <v/>
      </c>
      <c r="K773" s="28" t="str">
        <f>IF(OR(A773=aux!$B$6,A773=aux!$B$7,A773=aux!$B$8),(2*PI()/B773)*N773,"")</f>
        <v/>
      </c>
      <c r="L773" s="28" t="str">
        <f>IF(OR(A773=aux!$B$2,A773=aux!$B$3,A773=aux!$B$4),981*(B773/(2*PI()))^2*F773,"")</f>
        <v/>
      </c>
      <c r="M773" s="28" t="str">
        <f>IF(A773=aux!$B$5,B773/(2*PI())*J773,"")</f>
        <v/>
      </c>
      <c r="N773" s="28" t="str">
        <f>IF(A773=aux!$B$6,100*$F$5*$C$5,IF(A773=aux!$B$7,100*$C$5*($F$5-($F$5-1)*(B773-$J$6)/($J$7-$J$6)),IF(A773=aux!$B$8,100*$C$5,"")))</f>
        <v/>
      </c>
      <c r="O773" s="26" t="str">
        <f t="shared" si="57"/>
        <v/>
      </c>
      <c r="P773" s="26" t="str">
        <f t="shared" si="58"/>
        <v/>
      </c>
      <c r="Q773" s="26" t="str">
        <f t="shared" si="59"/>
        <v/>
      </c>
    </row>
    <row r="774" spans="1:17" x14ac:dyDescent="0.25">
      <c r="A774" s="1" t="str">
        <f>IF(B774="","",IF(B774&lt;$J$2,aux!$B$2,IF(B774&lt;$J$3,aux!$B$3,IF(B774&lt;$J$4,aux!$B$4,IF(B774&lt;$J$5,aux!$B$5,IF(B774&lt;$J$6,aux!$B$6,IF(B774&lt;$J$7,aux!$B$7,aux!$B$8)))))))</f>
        <v/>
      </c>
      <c r="D774" s="2" t="str">
        <f t="shared" si="55"/>
        <v/>
      </c>
      <c r="E774" s="2" t="str">
        <f t="shared" si="56"/>
        <v/>
      </c>
      <c r="F774" s="28" t="str">
        <f>IF(A774=aux!$B$2,$C$3/9.81,IF(A774=aux!$B$3,$C$3*(1+($F$3-1)*(B774-$J$2)/($J$3-$J$2))/9.81,IF(A774=aux!$B$4,$F$3*$C$3/9.81,"")))</f>
        <v/>
      </c>
      <c r="G774" s="28" t="str">
        <f>IF(A774=aux!$B$5,2*PI()/(981*B774)*J774,"")</f>
        <v/>
      </c>
      <c r="H774" s="28" t="str">
        <f>IF(OR(A774=aux!$B$6,A774=aux!$B$7,A774=aux!$B$8),(2*PI()/B774)^2/981*N774,"")</f>
        <v/>
      </c>
      <c r="I774" s="28" t="str">
        <f>IF(OR(A774=aux!$B$2,A774=aux!$B$3,A774=aux!$B$4),981*B774/(2*PI())*F774,"")</f>
        <v/>
      </c>
      <c r="J774" s="28" t="str">
        <f>IF(A774=aux!$B$5,100*$F$4*$C$4,"")</f>
        <v/>
      </c>
      <c r="K774" s="28" t="str">
        <f>IF(OR(A774=aux!$B$6,A774=aux!$B$7,A774=aux!$B$8),(2*PI()/B774)*N774,"")</f>
        <v/>
      </c>
      <c r="L774" s="28" t="str">
        <f>IF(OR(A774=aux!$B$2,A774=aux!$B$3,A774=aux!$B$4),981*(B774/(2*PI()))^2*F774,"")</f>
        <v/>
      </c>
      <c r="M774" s="28" t="str">
        <f>IF(A774=aux!$B$5,B774/(2*PI())*J774,"")</f>
        <v/>
      </c>
      <c r="N774" s="28" t="str">
        <f>IF(A774=aux!$B$6,100*$F$5*$C$5,IF(A774=aux!$B$7,100*$C$5*($F$5-($F$5-1)*(B774-$J$6)/($J$7-$J$6)),IF(A774=aux!$B$8,100*$C$5,"")))</f>
        <v/>
      </c>
      <c r="O774" s="26" t="str">
        <f t="shared" si="57"/>
        <v/>
      </c>
      <c r="P774" s="26" t="str">
        <f t="shared" si="58"/>
        <v/>
      </c>
      <c r="Q774" s="26" t="str">
        <f t="shared" si="59"/>
        <v/>
      </c>
    </row>
    <row r="775" spans="1:17" x14ac:dyDescent="0.25">
      <c r="A775" s="1" t="str">
        <f>IF(B775="","",IF(B775&lt;$J$2,aux!$B$2,IF(B775&lt;$J$3,aux!$B$3,IF(B775&lt;$J$4,aux!$B$4,IF(B775&lt;$J$5,aux!$B$5,IF(B775&lt;$J$6,aux!$B$6,IF(B775&lt;$J$7,aux!$B$7,aux!$B$8)))))))</f>
        <v/>
      </c>
      <c r="D775" s="2" t="str">
        <f t="shared" si="55"/>
        <v/>
      </c>
      <c r="E775" s="2" t="str">
        <f t="shared" si="56"/>
        <v/>
      </c>
      <c r="F775" s="28" t="str">
        <f>IF(A775=aux!$B$2,$C$3/9.81,IF(A775=aux!$B$3,$C$3*(1+($F$3-1)*(B775-$J$2)/($J$3-$J$2))/9.81,IF(A775=aux!$B$4,$F$3*$C$3/9.81,"")))</f>
        <v/>
      </c>
      <c r="G775" s="28" t="str">
        <f>IF(A775=aux!$B$5,2*PI()/(981*B775)*J775,"")</f>
        <v/>
      </c>
      <c r="H775" s="28" t="str">
        <f>IF(OR(A775=aux!$B$6,A775=aux!$B$7,A775=aux!$B$8),(2*PI()/B775)^2/981*N775,"")</f>
        <v/>
      </c>
      <c r="I775" s="28" t="str">
        <f>IF(OR(A775=aux!$B$2,A775=aux!$B$3,A775=aux!$B$4),981*B775/(2*PI())*F775,"")</f>
        <v/>
      </c>
      <c r="J775" s="28" t="str">
        <f>IF(A775=aux!$B$5,100*$F$4*$C$4,"")</f>
        <v/>
      </c>
      <c r="K775" s="28" t="str">
        <f>IF(OR(A775=aux!$B$6,A775=aux!$B$7,A775=aux!$B$8),(2*PI()/B775)*N775,"")</f>
        <v/>
      </c>
      <c r="L775" s="28" t="str">
        <f>IF(OR(A775=aux!$B$2,A775=aux!$B$3,A775=aux!$B$4),981*(B775/(2*PI()))^2*F775,"")</f>
        <v/>
      </c>
      <c r="M775" s="28" t="str">
        <f>IF(A775=aux!$B$5,B775/(2*PI())*J775,"")</f>
        <v/>
      </c>
      <c r="N775" s="28" t="str">
        <f>IF(A775=aux!$B$6,100*$F$5*$C$5,IF(A775=aux!$B$7,100*$C$5*($F$5-($F$5-1)*(B775-$J$6)/($J$7-$J$6)),IF(A775=aux!$B$8,100*$C$5,"")))</f>
        <v/>
      </c>
      <c r="O775" s="26" t="str">
        <f t="shared" si="57"/>
        <v/>
      </c>
      <c r="P775" s="26" t="str">
        <f t="shared" si="58"/>
        <v/>
      </c>
      <c r="Q775" s="26" t="str">
        <f t="shared" si="59"/>
        <v/>
      </c>
    </row>
    <row r="776" spans="1:17" x14ac:dyDescent="0.25">
      <c r="A776" s="1" t="str">
        <f>IF(B776="","",IF(B776&lt;$J$2,aux!$B$2,IF(B776&lt;$J$3,aux!$B$3,IF(B776&lt;$J$4,aux!$B$4,IF(B776&lt;$J$5,aux!$B$5,IF(B776&lt;$J$6,aux!$B$6,IF(B776&lt;$J$7,aux!$B$7,aux!$B$8)))))))</f>
        <v/>
      </c>
      <c r="D776" s="2" t="str">
        <f t="shared" si="55"/>
        <v/>
      </c>
      <c r="E776" s="2" t="str">
        <f t="shared" si="56"/>
        <v/>
      </c>
      <c r="F776" s="28" t="str">
        <f>IF(A776=aux!$B$2,$C$3/9.81,IF(A776=aux!$B$3,$C$3*(1+($F$3-1)*(B776-$J$2)/($J$3-$J$2))/9.81,IF(A776=aux!$B$4,$F$3*$C$3/9.81,"")))</f>
        <v/>
      </c>
      <c r="G776" s="28" t="str">
        <f>IF(A776=aux!$B$5,2*PI()/(981*B776)*J776,"")</f>
        <v/>
      </c>
      <c r="H776" s="28" t="str">
        <f>IF(OR(A776=aux!$B$6,A776=aux!$B$7,A776=aux!$B$8),(2*PI()/B776)^2/981*N776,"")</f>
        <v/>
      </c>
      <c r="I776" s="28" t="str">
        <f>IF(OR(A776=aux!$B$2,A776=aux!$B$3,A776=aux!$B$4),981*B776/(2*PI())*F776,"")</f>
        <v/>
      </c>
      <c r="J776" s="28" t="str">
        <f>IF(A776=aux!$B$5,100*$F$4*$C$4,"")</f>
        <v/>
      </c>
      <c r="K776" s="28" t="str">
        <f>IF(OR(A776=aux!$B$6,A776=aux!$B$7,A776=aux!$B$8),(2*PI()/B776)*N776,"")</f>
        <v/>
      </c>
      <c r="L776" s="28" t="str">
        <f>IF(OR(A776=aux!$B$2,A776=aux!$B$3,A776=aux!$B$4),981*(B776/(2*PI()))^2*F776,"")</f>
        <v/>
      </c>
      <c r="M776" s="28" t="str">
        <f>IF(A776=aux!$B$5,B776/(2*PI())*J776,"")</f>
        <v/>
      </c>
      <c r="N776" s="28" t="str">
        <f>IF(A776=aux!$B$6,100*$F$5*$C$5,IF(A776=aux!$B$7,100*$C$5*($F$5-($F$5-1)*(B776-$J$6)/($J$7-$J$6)),IF(A776=aux!$B$8,100*$C$5,"")))</f>
        <v/>
      </c>
      <c r="O776" s="26" t="str">
        <f t="shared" si="57"/>
        <v/>
      </c>
      <c r="P776" s="26" t="str">
        <f t="shared" si="58"/>
        <v/>
      </c>
      <c r="Q776" s="26" t="str">
        <f t="shared" si="59"/>
        <v/>
      </c>
    </row>
    <row r="777" spans="1:17" x14ac:dyDescent="0.25">
      <c r="A777" s="1" t="str">
        <f>IF(B777="","",IF(B777&lt;$J$2,aux!$B$2,IF(B777&lt;$J$3,aux!$B$3,IF(B777&lt;$J$4,aux!$B$4,IF(B777&lt;$J$5,aux!$B$5,IF(B777&lt;$J$6,aux!$B$6,IF(B777&lt;$J$7,aux!$B$7,aux!$B$8)))))))</f>
        <v/>
      </c>
      <c r="D777" s="2" t="str">
        <f t="shared" si="55"/>
        <v/>
      </c>
      <c r="E777" s="2" t="str">
        <f t="shared" si="56"/>
        <v/>
      </c>
      <c r="F777" s="28" t="str">
        <f>IF(A777=aux!$B$2,$C$3/9.81,IF(A777=aux!$B$3,$C$3*(1+($F$3-1)*(B777-$J$2)/($J$3-$J$2))/9.81,IF(A777=aux!$B$4,$F$3*$C$3/9.81,"")))</f>
        <v/>
      </c>
      <c r="G777" s="28" t="str">
        <f>IF(A777=aux!$B$5,2*PI()/(981*B777)*J777,"")</f>
        <v/>
      </c>
      <c r="H777" s="28" t="str">
        <f>IF(OR(A777=aux!$B$6,A777=aux!$B$7,A777=aux!$B$8),(2*PI()/B777)^2/981*N777,"")</f>
        <v/>
      </c>
      <c r="I777" s="28" t="str">
        <f>IF(OR(A777=aux!$B$2,A777=aux!$B$3,A777=aux!$B$4),981*B777/(2*PI())*F777,"")</f>
        <v/>
      </c>
      <c r="J777" s="28" t="str">
        <f>IF(A777=aux!$B$5,100*$F$4*$C$4,"")</f>
        <v/>
      </c>
      <c r="K777" s="28" t="str">
        <f>IF(OR(A777=aux!$B$6,A777=aux!$B$7,A777=aux!$B$8),(2*PI()/B777)*N777,"")</f>
        <v/>
      </c>
      <c r="L777" s="28" t="str">
        <f>IF(OR(A777=aux!$B$2,A777=aux!$B$3,A777=aux!$B$4),981*(B777/(2*PI()))^2*F777,"")</f>
        <v/>
      </c>
      <c r="M777" s="28" t="str">
        <f>IF(A777=aux!$B$5,B777/(2*PI())*J777,"")</f>
        <v/>
      </c>
      <c r="N777" s="28" t="str">
        <f>IF(A777=aux!$B$6,100*$F$5*$C$5,IF(A777=aux!$B$7,100*$C$5*($F$5-($F$5-1)*(B777-$J$6)/($J$7-$J$6)),IF(A777=aux!$B$8,100*$C$5,"")))</f>
        <v/>
      </c>
      <c r="O777" s="26" t="str">
        <f t="shared" si="57"/>
        <v/>
      </c>
      <c r="P777" s="26" t="str">
        <f t="shared" si="58"/>
        <v/>
      </c>
      <c r="Q777" s="26" t="str">
        <f t="shared" si="59"/>
        <v/>
      </c>
    </row>
    <row r="778" spans="1:17" x14ac:dyDescent="0.25">
      <c r="A778" s="1" t="str">
        <f>IF(B778="","",IF(B778&lt;$J$2,aux!$B$2,IF(B778&lt;$J$3,aux!$B$3,IF(B778&lt;$J$4,aux!$B$4,IF(B778&lt;$J$5,aux!$B$5,IF(B778&lt;$J$6,aux!$B$6,IF(B778&lt;$J$7,aux!$B$7,aux!$B$8)))))))</f>
        <v/>
      </c>
      <c r="D778" s="2" t="str">
        <f t="shared" si="55"/>
        <v/>
      </c>
      <c r="E778" s="2" t="str">
        <f t="shared" si="56"/>
        <v/>
      </c>
      <c r="F778" s="28" t="str">
        <f>IF(A778=aux!$B$2,$C$3/9.81,IF(A778=aux!$B$3,$C$3*(1+($F$3-1)*(B778-$J$2)/($J$3-$J$2))/9.81,IF(A778=aux!$B$4,$F$3*$C$3/9.81,"")))</f>
        <v/>
      </c>
      <c r="G778" s="28" t="str">
        <f>IF(A778=aux!$B$5,2*PI()/(981*B778)*J778,"")</f>
        <v/>
      </c>
      <c r="H778" s="28" t="str">
        <f>IF(OR(A778=aux!$B$6,A778=aux!$B$7,A778=aux!$B$8),(2*PI()/B778)^2/981*N778,"")</f>
        <v/>
      </c>
      <c r="I778" s="28" t="str">
        <f>IF(OR(A778=aux!$B$2,A778=aux!$B$3,A778=aux!$B$4),981*B778/(2*PI())*F778,"")</f>
        <v/>
      </c>
      <c r="J778" s="28" t="str">
        <f>IF(A778=aux!$B$5,100*$F$4*$C$4,"")</f>
        <v/>
      </c>
      <c r="K778" s="28" t="str">
        <f>IF(OR(A778=aux!$B$6,A778=aux!$B$7,A778=aux!$B$8),(2*PI()/B778)*N778,"")</f>
        <v/>
      </c>
      <c r="L778" s="28" t="str">
        <f>IF(OR(A778=aux!$B$2,A778=aux!$B$3,A778=aux!$B$4),981*(B778/(2*PI()))^2*F778,"")</f>
        <v/>
      </c>
      <c r="M778" s="28" t="str">
        <f>IF(A778=aux!$B$5,B778/(2*PI())*J778,"")</f>
        <v/>
      </c>
      <c r="N778" s="28" t="str">
        <f>IF(A778=aux!$B$6,100*$F$5*$C$5,IF(A778=aux!$B$7,100*$C$5*($F$5-($F$5-1)*(B778-$J$6)/($J$7-$J$6)),IF(A778=aux!$B$8,100*$C$5,"")))</f>
        <v/>
      </c>
      <c r="O778" s="26" t="str">
        <f t="shared" si="57"/>
        <v/>
      </c>
      <c r="P778" s="26" t="str">
        <f t="shared" si="58"/>
        <v/>
      </c>
      <c r="Q778" s="26" t="str">
        <f t="shared" si="59"/>
        <v/>
      </c>
    </row>
    <row r="779" spans="1:17" x14ac:dyDescent="0.25">
      <c r="A779" s="1" t="str">
        <f>IF(B779="","",IF(B779&lt;$J$2,aux!$B$2,IF(B779&lt;$J$3,aux!$B$3,IF(B779&lt;$J$4,aux!$B$4,IF(B779&lt;$J$5,aux!$B$5,IF(B779&lt;$J$6,aux!$B$6,IF(B779&lt;$J$7,aux!$B$7,aux!$B$8)))))))</f>
        <v/>
      </c>
      <c r="D779" s="2" t="str">
        <f t="shared" si="55"/>
        <v/>
      </c>
      <c r="E779" s="2" t="str">
        <f t="shared" si="56"/>
        <v/>
      </c>
      <c r="F779" s="28" t="str">
        <f>IF(A779=aux!$B$2,$C$3/9.81,IF(A779=aux!$B$3,$C$3*(1+($F$3-1)*(B779-$J$2)/($J$3-$J$2))/9.81,IF(A779=aux!$B$4,$F$3*$C$3/9.81,"")))</f>
        <v/>
      </c>
      <c r="G779" s="28" t="str">
        <f>IF(A779=aux!$B$5,2*PI()/(981*B779)*J779,"")</f>
        <v/>
      </c>
      <c r="H779" s="28" t="str">
        <f>IF(OR(A779=aux!$B$6,A779=aux!$B$7,A779=aux!$B$8),(2*PI()/B779)^2/981*N779,"")</f>
        <v/>
      </c>
      <c r="I779" s="28" t="str">
        <f>IF(OR(A779=aux!$B$2,A779=aux!$B$3,A779=aux!$B$4),981*B779/(2*PI())*F779,"")</f>
        <v/>
      </c>
      <c r="J779" s="28" t="str">
        <f>IF(A779=aux!$B$5,100*$F$4*$C$4,"")</f>
        <v/>
      </c>
      <c r="K779" s="28" t="str">
        <f>IF(OR(A779=aux!$B$6,A779=aux!$B$7,A779=aux!$B$8),(2*PI()/B779)*N779,"")</f>
        <v/>
      </c>
      <c r="L779" s="28" t="str">
        <f>IF(OR(A779=aux!$B$2,A779=aux!$B$3,A779=aux!$B$4),981*(B779/(2*PI()))^2*F779,"")</f>
        <v/>
      </c>
      <c r="M779" s="28" t="str">
        <f>IF(A779=aux!$B$5,B779/(2*PI())*J779,"")</f>
        <v/>
      </c>
      <c r="N779" s="28" t="str">
        <f>IF(A779=aux!$B$6,100*$F$5*$C$5,IF(A779=aux!$B$7,100*$C$5*($F$5-($F$5-1)*(B779-$J$6)/($J$7-$J$6)),IF(A779=aux!$B$8,100*$C$5,"")))</f>
        <v/>
      </c>
      <c r="O779" s="26" t="str">
        <f t="shared" si="57"/>
        <v/>
      </c>
      <c r="P779" s="26" t="str">
        <f t="shared" si="58"/>
        <v/>
      </c>
      <c r="Q779" s="26" t="str">
        <f t="shared" si="59"/>
        <v/>
      </c>
    </row>
    <row r="780" spans="1:17" x14ac:dyDescent="0.25">
      <c r="A780" s="1" t="str">
        <f>IF(B780="","",IF(B780&lt;$J$2,aux!$B$2,IF(B780&lt;$J$3,aux!$B$3,IF(B780&lt;$J$4,aux!$B$4,IF(B780&lt;$J$5,aux!$B$5,IF(B780&lt;$J$6,aux!$B$6,IF(B780&lt;$J$7,aux!$B$7,aux!$B$8)))))))</f>
        <v/>
      </c>
      <c r="D780" s="2" t="str">
        <f t="shared" si="55"/>
        <v/>
      </c>
      <c r="E780" s="2" t="str">
        <f t="shared" si="56"/>
        <v/>
      </c>
      <c r="F780" s="28" t="str">
        <f>IF(A780=aux!$B$2,$C$3/9.81,IF(A780=aux!$B$3,$C$3*(1+($F$3-1)*(B780-$J$2)/($J$3-$J$2))/9.81,IF(A780=aux!$B$4,$F$3*$C$3/9.81,"")))</f>
        <v/>
      </c>
      <c r="G780" s="28" t="str">
        <f>IF(A780=aux!$B$5,2*PI()/(981*B780)*J780,"")</f>
        <v/>
      </c>
      <c r="H780" s="28" t="str">
        <f>IF(OR(A780=aux!$B$6,A780=aux!$B$7,A780=aux!$B$8),(2*PI()/B780)^2/981*N780,"")</f>
        <v/>
      </c>
      <c r="I780" s="28" t="str">
        <f>IF(OR(A780=aux!$B$2,A780=aux!$B$3,A780=aux!$B$4),981*B780/(2*PI())*F780,"")</f>
        <v/>
      </c>
      <c r="J780" s="28" t="str">
        <f>IF(A780=aux!$B$5,100*$F$4*$C$4,"")</f>
        <v/>
      </c>
      <c r="K780" s="28" t="str">
        <f>IF(OR(A780=aux!$B$6,A780=aux!$B$7,A780=aux!$B$8),(2*PI()/B780)*N780,"")</f>
        <v/>
      </c>
      <c r="L780" s="28" t="str">
        <f>IF(OR(A780=aux!$B$2,A780=aux!$B$3,A780=aux!$B$4),981*(B780/(2*PI()))^2*F780,"")</f>
        <v/>
      </c>
      <c r="M780" s="28" t="str">
        <f>IF(A780=aux!$B$5,B780/(2*PI())*J780,"")</f>
        <v/>
      </c>
      <c r="N780" s="28" t="str">
        <f>IF(A780=aux!$B$6,100*$F$5*$C$5,IF(A780=aux!$B$7,100*$C$5*($F$5-($F$5-1)*(B780-$J$6)/($J$7-$J$6)),IF(A780=aux!$B$8,100*$C$5,"")))</f>
        <v/>
      </c>
      <c r="O780" s="26" t="str">
        <f t="shared" si="57"/>
        <v/>
      </c>
      <c r="P780" s="26" t="str">
        <f t="shared" si="58"/>
        <v/>
      </c>
      <c r="Q780" s="26" t="str">
        <f t="shared" si="59"/>
        <v/>
      </c>
    </row>
    <row r="781" spans="1:17" x14ac:dyDescent="0.25">
      <c r="A781" s="1" t="str">
        <f>IF(B781="","",IF(B781&lt;$J$2,aux!$B$2,IF(B781&lt;$J$3,aux!$B$3,IF(B781&lt;$J$4,aux!$B$4,IF(B781&lt;$J$5,aux!$B$5,IF(B781&lt;$J$6,aux!$B$6,IF(B781&lt;$J$7,aux!$B$7,aux!$B$8)))))))</f>
        <v/>
      </c>
      <c r="D781" s="2" t="str">
        <f t="shared" si="55"/>
        <v/>
      </c>
      <c r="E781" s="2" t="str">
        <f t="shared" si="56"/>
        <v/>
      </c>
      <c r="F781" s="28" t="str">
        <f>IF(A781=aux!$B$2,$C$3/9.81,IF(A781=aux!$B$3,$C$3*(1+($F$3-1)*(B781-$J$2)/($J$3-$J$2))/9.81,IF(A781=aux!$B$4,$F$3*$C$3/9.81,"")))</f>
        <v/>
      </c>
      <c r="G781" s="28" t="str">
        <f>IF(A781=aux!$B$5,2*PI()/(981*B781)*J781,"")</f>
        <v/>
      </c>
      <c r="H781" s="28" t="str">
        <f>IF(OR(A781=aux!$B$6,A781=aux!$B$7,A781=aux!$B$8),(2*PI()/B781)^2/981*N781,"")</f>
        <v/>
      </c>
      <c r="I781" s="28" t="str">
        <f>IF(OR(A781=aux!$B$2,A781=aux!$B$3,A781=aux!$B$4),981*B781/(2*PI())*F781,"")</f>
        <v/>
      </c>
      <c r="J781" s="28" t="str">
        <f>IF(A781=aux!$B$5,100*$F$4*$C$4,"")</f>
        <v/>
      </c>
      <c r="K781" s="28" t="str">
        <f>IF(OR(A781=aux!$B$6,A781=aux!$B$7,A781=aux!$B$8),(2*PI()/B781)*N781,"")</f>
        <v/>
      </c>
      <c r="L781" s="28" t="str">
        <f>IF(OR(A781=aux!$B$2,A781=aux!$B$3,A781=aux!$B$4),981*(B781/(2*PI()))^2*F781,"")</f>
        <v/>
      </c>
      <c r="M781" s="28" t="str">
        <f>IF(A781=aux!$B$5,B781/(2*PI())*J781,"")</f>
        <v/>
      </c>
      <c r="N781" s="28" t="str">
        <f>IF(A781=aux!$B$6,100*$F$5*$C$5,IF(A781=aux!$B$7,100*$C$5*($F$5-($F$5-1)*(B781-$J$6)/($J$7-$J$6)),IF(A781=aux!$B$8,100*$C$5,"")))</f>
        <v/>
      </c>
      <c r="O781" s="26" t="str">
        <f t="shared" si="57"/>
        <v/>
      </c>
      <c r="P781" s="26" t="str">
        <f t="shared" si="58"/>
        <v/>
      </c>
      <c r="Q781" s="26" t="str">
        <f t="shared" si="59"/>
        <v/>
      </c>
    </row>
    <row r="782" spans="1:17" x14ac:dyDescent="0.25">
      <c r="A782" s="1" t="str">
        <f>IF(B782="","",IF(B782&lt;$J$2,aux!$B$2,IF(B782&lt;$J$3,aux!$B$3,IF(B782&lt;$J$4,aux!$B$4,IF(B782&lt;$J$5,aux!$B$5,IF(B782&lt;$J$6,aux!$B$6,IF(B782&lt;$J$7,aux!$B$7,aux!$B$8)))))))</f>
        <v/>
      </c>
      <c r="D782" s="2" t="str">
        <f t="shared" ref="D782:D845" si="60">IF(B782="","",981*B782/(2*PI())*C782)</f>
        <v/>
      </c>
      <c r="E782" s="2" t="str">
        <f t="shared" ref="E782:E845" si="61">IF(B782="","",981*(B782/(2*PI()))^2*C782)</f>
        <v/>
      </c>
      <c r="F782" s="28" t="str">
        <f>IF(A782=aux!$B$2,$C$3/9.81,IF(A782=aux!$B$3,$C$3*(1+($F$3-1)*(B782-$J$2)/($J$3-$J$2))/9.81,IF(A782=aux!$B$4,$F$3*$C$3/9.81,"")))</f>
        <v/>
      </c>
      <c r="G782" s="28" t="str">
        <f>IF(A782=aux!$B$5,2*PI()/(981*B782)*J782,"")</f>
        <v/>
      </c>
      <c r="H782" s="28" t="str">
        <f>IF(OR(A782=aux!$B$6,A782=aux!$B$7,A782=aux!$B$8),(2*PI()/B782)^2/981*N782,"")</f>
        <v/>
      </c>
      <c r="I782" s="28" t="str">
        <f>IF(OR(A782=aux!$B$2,A782=aux!$B$3,A782=aux!$B$4),981*B782/(2*PI())*F782,"")</f>
        <v/>
      </c>
      <c r="J782" s="28" t="str">
        <f>IF(A782=aux!$B$5,100*$F$4*$C$4,"")</f>
        <v/>
      </c>
      <c r="K782" s="28" t="str">
        <f>IF(OR(A782=aux!$B$6,A782=aux!$B$7,A782=aux!$B$8),(2*PI()/B782)*N782,"")</f>
        <v/>
      </c>
      <c r="L782" s="28" t="str">
        <f>IF(OR(A782=aux!$B$2,A782=aux!$B$3,A782=aux!$B$4),981*(B782/(2*PI()))^2*F782,"")</f>
        <v/>
      </c>
      <c r="M782" s="28" t="str">
        <f>IF(A782=aux!$B$5,B782/(2*PI())*J782,"")</f>
        <v/>
      </c>
      <c r="N782" s="28" t="str">
        <f>IF(A782=aux!$B$6,100*$F$5*$C$5,IF(A782=aux!$B$7,100*$C$5*($F$5-($F$5-1)*(B782-$J$6)/($J$7-$J$6)),IF(A782=aux!$B$8,100*$C$5,"")))</f>
        <v/>
      </c>
      <c r="O782" s="26" t="str">
        <f t="shared" ref="O782:O845" si="62">IF(B782="","",MAX(F782:H782))</f>
        <v/>
      </c>
      <c r="P782" s="26" t="str">
        <f t="shared" ref="P782:P845" si="63">IF(B782="","",MAX(I782:K782))</f>
        <v/>
      </c>
      <c r="Q782" s="26" t="str">
        <f t="shared" ref="Q782:Q845" si="64">IF(B782="","",MAX(L782:N782))</f>
        <v/>
      </c>
    </row>
    <row r="783" spans="1:17" x14ac:dyDescent="0.25">
      <c r="A783" s="1" t="str">
        <f>IF(B783="","",IF(B783&lt;$J$2,aux!$B$2,IF(B783&lt;$J$3,aux!$B$3,IF(B783&lt;$J$4,aux!$B$4,IF(B783&lt;$J$5,aux!$B$5,IF(B783&lt;$J$6,aux!$B$6,IF(B783&lt;$J$7,aux!$B$7,aux!$B$8)))))))</f>
        <v/>
      </c>
      <c r="D783" s="2" t="str">
        <f t="shared" si="60"/>
        <v/>
      </c>
      <c r="E783" s="2" t="str">
        <f t="shared" si="61"/>
        <v/>
      </c>
      <c r="F783" s="28" t="str">
        <f>IF(A783=aux!$B$2,$C$3/9.81,IF(A783=aux!$B$3,$C$3*(1+($F$3-1)*(B783-$J$2)/($J$3-$J$2))/9.81,IF(A783=aux!$B$4,$F$3*$C$3/9.81,"")))</f>
        <v/>
      </c>
      <c r="G783" s="28" t="str">
        <f>IF(A783=aux!$B$5,2*PI()/(981*B783)*J783,"")</f>
        <v/>
      </c>
      <c r="H783" s="28" t="str">
        <f>IF(OR(A783=aux!$B$6,A783=aux!$B$7,A783=aux!$B$8),(2*PI()/B783)^2/981*N783,"")</f>
        <v/>
      </c>
      <c r="I783" s="28" t="str">
        <f>IF(OR(A783=aux!$B$2,A783=aux!$B$3,A783=aux!$B$4),981*B783/(2*PI())*F783,"")</f>
        <v/>
      </c>
      <c r="J783" s="28" t="str">
        <f>IF(A783=aux!$B$5,100*$F$4*$C$4,"")</f>
        <v/>
      </c>
      <c r="K783" s="28" t="str">
        <f>IF(OR(A783=aux!$B$6,A783=aux!$B$7,A783=aux!$B$8),(2*PI()/B783)*N783,"")</f>
        <v/>
      </c>
      <c r="L783" s="28" t="str">
        <f>IF(OR(A783=aux!$B$2,A783=aux!$B$3,A783=aux!$B$4),981*(B783/(2*PI()))^2*F783,"")</f>
        <v/>
      </c>
      <c r="M783" s="28" t="str">
        <f>IF(A783=aux!$B$5,B783/(2*PI())*J783,"")</f>
        <v/>
      </c>
      <c r="N783" s="28" t="str">
        <f>IF(A783=aux!$B$6,100*$F$5*$C$5,IF(A783=aux!$B$7,100*$C$5*($F$5-($F$5-1)*(B783-$J$6)/($J$7-$J$6)),IF(A783=aux!$B$8,100*$C$5,"")))</f>
        <v/>
      </c>
      <c r="O783" s="26" t="str">
        <f t="shared" si="62"/>
        <v/>
      </c>
      <c r="P783" s="26" t="str">
        <f t="shared" si="63"/>
        <v/>
      </c>
      <c r="Q783" s="26" t="str">
        <f t="shared" si="64"/>
        <v/>
      </c>
    </row>
    <row r="784" spans="1:17" x14ac:dyDescent="0.25">
      <c r="A784" s="1" t="str">
        <f>IF(B784="","",IF(B784&lt;$J$2,aux!$B$2,IF(B784&lt;$J$3,aux!$B$3,IF(B784&lt;$J$4,aux!$B$4,IF(B784&lt;$J$5,aux!$B$5,IF(B784&lt;$J$6,aux!$B$6,IF(B784&lt;$J$7,aux!$B$7,aux!$B$8)))))))</f>
        <v/>
      </c>
      <c r="D784" s="2" t="str">
        <f t="shared" si="60"/>
        <v/>
      </c>
      <c r="E784" s="2" t="str">
        <f t="shared" si="61"/>
        <v/>
      </c>
      <c r="F784" s="28" t="str">
        <f>IF(A784=aux!$B$2,$C$3/9.81,IF(A784=aux!$B$3,$C$3*(1+($F$3-1)*(B784-$J$2)/($J$3-$J$2))/9.81,IF(A784=aux!$B$4,$F$3*$C$3/9.81,"")))</f>
        <v/>
      </c>
      <c r="G784" s="28" t="str">
        <f>IF(A784=aux!$B$5,2*PI()/(981*B784)*J784,"")</f>
        <v/>
      </c>
      <c r="H784" s="28" t="str">
        <f>IF(OR(A784=aux!$B$6,A784=aux!$B$7,A784=aux!$B$8),(2*PI()/B784)^2/981*N784,"")</f>
        <v/>
      </c>
      <c r="I784" s="28" t="str">
        <f>IF(OR(A784=aux!$B$2,A784=aux!$B$3,A784=aux!$B$4),981*B784/(2*PI())*F784,"")</f>
        <v/>
      </c>
      <c r="J784" s="28" t="str">
        <f>IF(A784=aux!$B$5,100*$F$4*$C$4,"")</f>
        <v/>
      </c>
      <c r="K784" s="28" t="str">
        <f>IF(OR(A784=aux!$B$6,A784=aux!$B$7,A784=aux!$B$8),(2*PI()/B784)*N784,"")</f>
        <v/>
      </c>
      <c r="L784" s="28" t="str">
        <f>IF(OR(A784=aux!$B$2,A784=aux!$B$3,A784=aux!$B$4),981*(B784/(2*PI()))^2*F784,"")</f>
        <v/>
      </c>
      <c r="M784" s="28" t="str">
        <f>IF(A784=aux!$B$5,B784/(2*PI())*J784,"")</f>
        <v/>
      </c>
      <c r="N784" s="28" t="str">
        <f>IF(A784=aux!$B$6,100*$F$5*$C$5,IF(A784=aux!$B$7,100*$C$5*($F$5-($F$5-1)*(B784-$J$6)/($J$7-$J$6)),IF(A784=aux!$B$8,100*$C$5,"")))</f>
        <v/>
      </c>
      <c r="O784" s="26" t="str">
        <f t="shared" si="62"/>
        <v/>
      </c>
      <c r="P784" s="26" t="str">
        <f t="shared" si="63"/>
        <v/>
      </c>
      <c r="Q784" s="26" t="str">
        <f t="shared" si="64"/>
        <v/>
      </c>
    </row>
    <row r="785" spans="1:17" x14ac:dyDescent="0.25">
      <c r="A785" s="1" t="str">
        <f>IF(B785="","",IF(B785&lt;$J$2,aux!$B$2,IF(B785&lt;$J$3,aux!$B$3,IF(B785&lt;$J$4,aux!$B$4,IF(B785&lt;$J$5,aux!$B$5,IF(B785&lt;$J$6,aux!$B$6,IF(B785&lt;$J$7,aux!$B$7,aux!$B$8)))))))</f>
        <v/>
      </c>
      <c r="D785" s="2" t="str">
        <f t="shared" si="60"/>
        <v/>
      </c>
      <c r="E785" s="2" t="str">
        <f t="shared" si="61"/>
        <v/>
      </c>
      <c r="F785" s="28" t="str">
        <f>IF(A785=aux!$B$2,$C$3/9.81,IF(A785=aux!$B$3,$C$3*(1+($F$3-1)*(B785-$J$2)/($J$3-$J$2))/9.81,IF(A785=aux!$B$4,$F$3*$C$3/9.81,"")))</f>
        <v/>
      </c>
      <c r="G785" s="28" t="str">
        <f>IF(A785=aux!$B$5,2*PI()/(981*B785)*J785,"")</f>
        <v/>
      </c>
      <c r="H785" s="28" t="str">
        <f>IF(OR(A785=aux!$B$6,A785=aux!$B$7,A785=aux!$B$8),(2*PI()/B785)^2/981*N785,"")</f>
        <v/>
      </c>
      <c r="I785" s="28" t="str">
        <f>IF(OR(A785=aux!$B$2,A785=aux!$B$3,A785=aux!$B$4),981*B785/(2*PI())*F785,"")</f>
        <v/>
      </c>
      <c r="J785" s="28" t="str">
        <f>IF(A785=aux!$B$5,100*$F$4*$C$4,"")</f>
        <v/>
      </c>
      <c r="K785" s="28" t="str">
        <f>IF(OR(A785=aux!$B$6,A785=aux!$B$7,A785=aux!$B$8),(2*PI()/B785)*N785,"")</f>
        <v/>
      </c>
      <c r="L785" s="28" t="str">
        <f>IF(OR(A785=aux!$B$2,A785=aux!$B$3,A785=aux!$B$4),981*(B785/(2*PI()))^2*F785,"")</f>
        <v/>
      </c>
      <c r="M785" s="28" t="str">
        <f>IF(A785=aux!$B$5,B785/(2*PI())*J785,"")</f>
        <v/>
      </c>
      <c r="N785" s="28" t="str">
        <f>IF(A785=aux!$B$6,100*$F$5*$C$5,IF(A785=aux!$B$7,100*$C$5*($F$5-($F$5-1)*(B785-$J$6)/($J$7-$J$6)),IF(A785=aux!$B$8,100*$C$5,"")))</f>
        <v/>
      </c>
      <c r="O785" s="26" t="str">
        <f t="shared" si="62"/>
        <v/>
      </c>
      <c r="P785" s="26" t="str">
        <f t="shared" si="63"/>
        <v/>
      </c>
      <c r="Q785" s="26" t="str">
        <f t="shared" si="64"/>
        <v/>
      </c>
    </row>
    <row r="786" spans="1:17" x14ac:dyDescent="0.25">
      <c r="A786" s="1" t="str">
        <f>IF(B786="","",IF(B786&lt;$J$2,aux!$B$2,IF(B786&lt;$J$3,aux!$B$3,IF(B786&lt;$J$4,aux!$B$4,IF(B786&lt;$J$5,aux!$B$5,IF(B786&lt;$J$6,aux!$B$6,IF(B786&lt;$J$7,aux!$B$7,aux!$B$8)))))))</f>
        <v/>
      </c>
      <c r="D786" s="2" t="str">
        <f t="shared" si="60"/>
        <v/>
      </c>
      <c r="E786" s="2" t="str">
        <f t="shared" si="61"/>
        <v/>
      </c>
      <c r="F786" s="28" t="str">
        <f>IF(A786=aux!$B$2,$C$3/9.81,IF(A786=aux!$B$3,$C$3*(1+($F$3-1)*(B786-$J$2)/($J$3-$J$2))/9.81,IF(A786=aux!$B$4,$F$3*$C$3/9.81,"")))</f>
        <v/>
      </c>
      <c r="G786" s="28" t="str">
        <f>IF(A786=aux!$B$5,2*PI()/(981*B786)*J786,"")</f>
        <v/>
      </c>
      <c r="H786" s="28" t="str">
        <f>IF(OR(A786=aux!$B$6,A786=aux!$B$7,A786=aux!$B$8),(2*PI()/B786)^2/981*N786,"")</f>
        <v/>
      </c>
      <c r="I786" s="28" t="str">
        <f>IF(OR(A786=aux!$B$2,A786=aux!$B$3,A786=aux!$B$4),981*B786/(2*PI())*F786,"")</f>
        <v/>
      </c>
      <c r="J786" s="28" t="str">
        <f>IF(A786=aux!$B$5,100*$F$4*$C$4,"")</f>
        <v/>
      </c>
      <c r="K786" s="28" t="str">
        <f>IF(OR(A786=aux!$B$6,A786=aux!$B$7,A786=aux!$B$8),(2*PI()/B786)*N786,"")</f>
        <v/>
      </c>
      <c r="L786" s="28" t="str">
        <f>IF(OR(A786=aux!$B$2,A786=aux!$B$3,A786=aux!$B$4),981*(B786/(2*PI()))^2*F786,"")</f>
        <v/>
      </c>
      <c r="M786" s="28" t="str">
        <f>IF(A786=aux!$B$5,B786/(2*PI())*J786,"")</f>
        <v/>
      </c>
      <c r="N786" s="28" t="str">
        <f>IF(A786=aux!$B$6,100*$F$5*$C$5,IF(A786=aux!$B$7,100*$C$5*($F$5-($F$5-1)*(B786-$J$6)/($J$7-$J$6)),IF(A786=aux!$B$8,100*$C$5,"")))</f>
        <v/>
      </c>
      <c r="O786" s="26" t="str">
        <f t="shared" si="62"/>
        <v/>
      </c>
      <c r="P786" s="26" t="str">
        <f t="shared" si="63"/>
        <v/>
      </c>
      <c r="Q786" s="26" t="str">
        <f t="shared" si="64"/>
        <v/>
      </c>
    </row>
    <row r="787" spans="1:17" x14ac:dyDescent="0.25">
      <c r="A787" s="1" t="str">
        <f>IF(B787="","",IF(B787&lt;$J$2,aux!$B$2,IF(B787&lt;$J$3,aux!$B$3,IF(B787&lt;$J$4,aux!$B$4,IF(B787&lt;$J$5,aux!$B$5,IF(B787&lt;$J$6,aux!$B$6,IF(B787&lt;$J$7,aux!$B$7,aux!$B$8)))))))</f>
        <v/>
      </c>
      <c r="D787" s="2" t="str">
        <f t="shared" si="60"/>
        <v/>
      </c>
      <c r="E787" s="2" t="str">
        <f t="shared" si="61"/>
        <v/>
      </c>
      <c r="F787" s="28" t="str">
        <f>IF(A787=aux!$B$2,$C$3/9.81,IF(A787=aux!$B$3,$C$3*(1+($F$3-1)*(B787-$J$2)/($J$3-$J$2))/9.81,IF(A787=aux!$B$4,$F$3*$C$3/9.81,"")))</f>
        <v/>
      </c>
      <c r="G787" s="28" t="str">
        <f>IF(A787=aux!$B$5,2*PI()/(981*B787)*J787,"")</f>
        <v/>
      </c>
      <c r="H787" s="28" t="str">
        <f>IF(OR(A787=aux!$B$6,A787=aux!$B$7,A787=aux!$B$8),(2*PI()/B787)^2/981*N787,"")</f>
        <v/>
      </c>
      <c r="I787" s="28" t="str">
        <f>IF(OR(A787=aux!$B$2,A787=aux!$B$3,A787=aux!$B$4),981*B787/(2*PI())*F787,"")</f>
        <v/>
      </c>
      <c r="J787" s="28" t="str">
        <f>IF(A787=aux!$B$5,100*$F$4*$C$4,"")</f>
        <v/>
      </c>
      <c r="K787" s="28" t="str">
        <f>IF(OR(A787=aux!$B$6,A787=aux!$B$7,A787=aux!$B$8),(2*PI()/B787)*N787,"")</f>
        <v/>
      </c>
      <c r="L787" s="28" t="str">
        <f>IF(OR(A787=aux!$B$2,A787=aux!$B$3,A787=aux!$B$4),981*(B787/(2*PI()))^2*F787,"")</f>
        <v/>
      </c>
      <c r="M787" s="28" t="str">
        <f>IF(A787=aux!$B$5,B787/(2*PI())*J787,"")</f>
        <v/>
      </c>
      <c r="N787" s="28" t="str">
        <f>IF(A787=aux!$B$6,100*$F$5*$C$5,IF(A787=aux!$B$7,100*$C$5*($F$5-($F$5-1)*(B787-$J$6)/($J$7-$J$6)),IF(A787=aux!$B$8,100*$C$5,"")))</f>
        <v/>
      </c>
      <c r="O787" s="26" t="str">
        <f t="shared" si="62"/>
        <v/>
      </c>
      <c r="P787" s="26" t="str">
        <f t="shared" si="63"/>
        <v/>
      </c>
      <c r="Q787" s="26" t="str">
        <f t="shared" si="64"/>
        <v/>
      </c>
    </row>
    <row r="788" spans="1:17" x14ac:dyDescent="0.25">
      <c r="A788" s="1" t="str">
        <f>IF(B788="","",IF(B788&lt;$J$2,aux!$B$2,IF(B788&lt;$J$3,aux!$B$3,IF(B788&lt;$J$4,aux!$B$4,IF(B788&lt;$J$5,aux!$B$5,IF(B788&lt;$J$6,aux!$B$6,IF(B788&lt;$J$7,aux!$B$7,aux!$B$8)))))))</f>
        <v/>
      </c>
      <c r="D788" s="2" t="str">
        <f t="shared" si="60"/>
        <v/>
      </c>
      <c r="E788" s="2" t="str">
        <f t="shared" si="61"/>
        <v/>
      </c>
      <c r="F788" s="28" t="str">
        <f>IF(A788=aux!$B$2,$C$3/9.81,IF(A788=aux!$B$3,$C$3*(1+($F$3-1)*(B788-$J$2)/($J$3-$J$2))/9.81,IF(A788=aux!$B$4,$F$3*$C$3/9.81,"")))</f>
        <v/>
      </c>
      <c r="G788" s="28" t="str">
        <f>IF(A788=aux!$B$5,2*PI()/(981*B788)*J788,"")</f>
        <v/>
      </c>
      <c r="H788" s="28" t="str">
        <f>IF(OR(A788=aux!$B$6,A788=aux!$B$7,A788=aux!$B$8),(2*PI()/B788)^2/981*N788,"")</f>
        <v/>
      </c>
      <c r="I788" s="28" t="str">
        <f>IF(OR(A788=aux!$B$2,A788=aux!$B$3,A788=aux!$B$4),981*B788/(2*PI())*F788,"")</f>
        <v/>
      </c>
      <c r="J788" s="28" t="str">
        <f>IF(A788=aux!$B$5,100*$F$4*$C$4,"")</f>
        <v/>
      </c>
      <c r="K788" s="28" t="str">
        <f>IF(OR(A788=aux!$B$6,A788=aux!$B$7,A788=aux!$B$8),(2*PI()/B788)*N788,"")</f>
        <v/>
      </c>
      <c r="L788" s="28" t="str">
        <f>IF(OR(A788=aux!$B$2,A788=aux!$B$3,A788=aux!$B$4),981*(B788/(2*PI()))^2*F788,"")</f>
        <v/>
      </c>
      <c r="M788" s="28" t="str">
        <f>IF(A788=aux!$B$5,B788/(2*PI())*J788,"")</f>
        <v/>
      </c>
      <c r="N788" s="28" t="str">
        <f>IF(A788=aux!$B$6,100*$F$5*$C$5,IF(A788=aux!$B$7,100*$C$5*($F$5-($F$5-1)*(B788-$J$6)/($J$7-$J$6)),IF(A788=aux!$B$8,100*$C$5,"")))</f>
        <v/>
      </c>
      <c r="O788" s="26" t="str">
        <f t="shared" si="62"/>
        <v/>
      </c>
      <c r="P788" s="26" t="str">
        <f t="shared" si="63"/>
        <v/>
      </c>
      <c r="Q788" s="26" t="str">
        <f t="shared" si="64"/>
        <v/>
      </c>
    </row>
    <row r="789" spans="1:17" x14ac:dyDescent="0.25">
      <c r="A789" s="1" t="str">
        <f>IF(B789="","",IF(B789&lt;$J$2,aux!$B$2,IF(B789&lt;$J$3,aux!$B$3,IF(B789&lt;$J$4,aux!$B$4,IF(B789&lt;$J$5,aux!$B$5,IF(B789&lt;$J$6,aux!$B$6,IF(B789&lt;$J$7,aux!$B$7,aux!$B$8)))))))</f>
        <v/>
      </c>
      <c r="D789" s="2" t="str">
        <f t="shared" si="60"/>
        <v/>
      </c>
      <c r="E789" s="2" t="str">
        <f t="shared" si="61"/>
        <v/>
      </c>
      <c r="F789" s="28" t="str">
        <f>IF(A789=aux!$B$2,$C$3/9.81,IF(A789=aux!$B$3,$C$3*(1+($F$3-1)*(B789-$J$2)/($J$3-$J$2))/9.81,IF(A789=aux!$B$4,$F$3*$C$3/9.81,"")))</f>
        <v/>
      </c>
      <c r="G789" s="28" t="str">
        <f>IF(A789=aux!$B$5,2*PI()/(981*B789)*J789,"")</f>
        <v/>
      </c>
      <c r="H789" s="28" t="str">
        <f>IF(OR(A789=aux!$B$6,A789=aux!$B$7,A789=aux!$B$8),(2*PI()/B789)^2/981*N789,"")</f>
        <v/>
      </c>
      <c r="I789" s="28" t="str">
        <f>IF(OR(A789=aux!$B$2,A789=aux!$B$3,A789=aux!$B$4),981*B789/(2*PI())*F789,"")</f>
        <v/>
      </c>
      <c r="J789" s="28" t="str">
        <f>IF(A789=aux!$B$5,100*$F$4*$C$4,"")</f>
        <v/>
      </c>
      <c r="K789" s="28" t="str">
        <f>IF(OR(A789=aux!$B$6,A789=aux!$B$7,A789=aux!$B$8),(2*PI()/B789)*N789,"")</f>
        <v/>
      </c>
      <c r="L789" s="28" t="str">
        <f>IF(OR(A789=aux!$B$2,A789=aux!$B$3,A789=aux!$B$4),981*(B789/(2*PI()))^2*F789,"")</f>
        <v/>
      </c>
      <c r="M789" s="28" t="str">
        <f>IF(A789=aux!$B$5,B789/(2*PI())*J789,"")</f>
        <v/>
      </c>
      <c r="N789" s="28" t="str">
        <f>IF(A789=aux!$B$6,100*$F$5*$C$5,IF(A789=aux!$B$7,100*$C$5*($F$5-($F$5-1)*(B789-$J$6)/($J$7-$J$6)),IF(A789=aux!$B$8,100*$C$5,"")))</f>
        <v/>
      </c>
      <c r="O789" s="26" t="str">
        <f t="shared" si="62"/>
        <v/>
      </c>
      <c r="P789" s="26" t="str">
        <f t="shared" si="63"/>
        <v/>
      </c>
      <c r="Q789" s="26" t="str">
        <f t="shared" si="64"/>
        <v/>
      </c>
    </row>
    <row r="790" spans="1:17" x14ac:dyDescent="0.25">
      <c r="A790" s="1" t="str">
        <f>IF(B790="","",IF(B790&lt;$J$2,aux!$B$2,IF(B790&lt;$J$3,aux!$B$3,IF(B790&lt;$J$4,aux!$B$4,IF(B790&lt;$J$5,aux!$B$5,IF(B790&lt;$J$6,aux!$B$6,IF(B790&lt;$J$7,aux!$B$7,aux!$B$8)))))))</f>
        <v/>
      </c>
      <c r="D790" s="2" t="str">
        <f t="shared" si="60"/>
        <v/>
      </c>
      <c r="E790" s="2" t="str">
        <f t="shared" si="61"/>
        <v/>
      </c>
      <c r="F790" s="28" t="str">
        <f>IF(A790=aux!$B$2,$C$3/9.81,IF(A790=aux!$B$3,$C$3*(1+($F$3-1)*(B790-$J$2)/($J$3-$J$2))/9.81,IF(A790=aux!$B$4,$F$3*$C$3/9.81,"")))</f>
        <v/>
      </c>
      <c r="G790" s="28" t="str">
        <f>IF(A790=aux!$B$5,2*PI()/(981*B790)*J790,"")</f>
        <v/>
      </c>
      <c r="H790" s="28" t="str">
        <f>IF(OR(A790=aux!$B$6,A790=aux!$B$7,A790=aux!$B$8),(2*PI()/B790)^2/981*N790,"")</f>
        <v/>
      </c>
      <c r="I790" s="28" t="str">
        <f>IF(OR(A790=aux!$B$2,A790=aux!$B$3,A790=aux!$B$4),981*B790/(2*PI())*F790,"")</f>
        <v/>
      </c>
      <c r="J790" s="28" t="str">
        <f>IF(A790=aux!$B$5,100*$F$4*$C$4,"")</f>
        <v/>
      </c>
      <c r="K790" s="28" t="str">
        <f>IF(OR(A790=aux!$B$6,A790=aux!$B$7,A790=aux!$B$8),(2*PI()/B790)*N790,"")</f>
        <v/>
      </c>
      <c r="L790" s="28" t="str">
        <f>IF(OR(A790=aux!$B$2,A790=aux!$B$3,A790=aux!$B$4),981*(B790/(2*PI()))^2*F790,"")</f>
        <v/>
      </c>
      <c r="M790" s="28" t="str">
        <f>IF(A790=aux!$B$5,B790/(2*PI())*J790,"")</f>
        <v/>
      </c>
      <c r="N790" s="28" t="str">
        <f>IF(A790=aux!$B$6,100*$F$5*$C$5,IF(A790=aux!$B$7,100*$C$5*($F$5-($F$5-1)*(B790-$J$6)/($J$7-$J$6)),IF(A790=aux!$B$8,100*$C$5,"")))</f>
        <v/>
      </c>
      <c r="O790" s="26" t="str">
        <f t="shared" si="62"/>
        <v/>
      </c>
      <c r="P790" s="26" t="str">
        <f t="shared" si="63"/>
        <v/>
      </c>
      <c r="Q790" s="26" t="str">
        <f t="shared" si="64"/>
        <v/>
      </c>
    </row>
    <row r="791" spans="1:17" x14ac:dyDescent="0.25">
      <c r="A791" s="1" t="str">
        <f>IF(B791="","",IF(B791&lt;$J$2,aux!$B$2,IF(B791&lt;$J$3,aux!$B$3,IF(B791&lt;$J$4,aux!$B$4,IF(B791&lt;$J$5,aux!$B$5,IF(B791&lt;$J$6,aux!$B$6,IF(B791&lt;$J$7,aux!$B$7,aux!$B$8)))))))</f>
        <v/>
      </c>
      <c r="D791" s="2" t="str">
        <f t="shared" si="60"/>
        <v/>
      </c>
      <c r="E791" s="2" t="str">
        <f t="shared" si="61"/>
        <v/>
      </c>
      <c r="F791" s="28" t="str">
        <f>IF(A791=aux!$B$2,$C$3/9.81,IF(A791=aux!$B$3,$C$3*(1+($F$3-1)*(B791-$J$2)/($J$3-$J$2))/9.81,IF(A791=aux!$B$4,$F$3*$C$3/9.81,"")))</f>
        <v/>
      </c>
      <c r="G791" s="28" t="str">
        <f>IF(A791=aux!$B$5,2*PI()/(981*B791)*J791,"")</f>
        <v/>
      </c>
      <c r="H791" s="28" t="str">
        <f>IF(OR(A791=aux!$B$6,A791=aux!$B$7,A791=aux!$B$8),(2*PI()/B791)^2/981*N791,"")</f>
        <v/>
      </c>
      <c r="I791" s="28" t="str">
        <f>IF(OR(A791=aux!$B$2,A791=aux!$B$3,A791=aux!$B$4),981*B791/(2*PI())*F791,"")</f>
        <v/>
      </c>
      <c r="J791" s="28" t="str">
        <f>IF(A791=aux!$B$5,100*$F$4*$C$4,"")</f>
        <v/>
      </c>
      <c r="K791" s="28" t="str">
        <f>IF(OR(A791=aux!$B$6,A791=aux!$B$7,A791=aux!$B$8),(2*PI()/B791)*N791,"")</f>
        <v/>
      </c>
      <c r="L791" s="28" t="str">
        <f>IF(OR(A791=aux!$B$2,A791=aux!$B$3,A791=aux!$B$4),981*(B791/(2*PI()))^2*F791,"")</f>
        <v/>
      </c>
      <c r="M791" s="28" t="str">
        <f>IF(A791=aux!$B$5,B791/(2*PI())*J791,"")</f>
        <v/>
      </c>
      <c r="N791" s="28" t="str">
        <f>IF(A791=aux!$B$6,100*$F$5*$C$5,IF(A791=aux!$B$7,100*$C$5*($F$5-($F$5-1)*(B791-$J$6)/($J$7-$J$6)),IF(A791=aux!$B$8,100*$C$5,"")))</f>
        <v/>
      </c>
      <c r="O791" s="26" t="str">
        <f t="shared" si="62"/>
        <v/>
      </c>
      <c r="P791" s="26" t="str">
        <f t="shared" si="63"/>
        <v/>
      </c>
      <c r="Q791" s="26" t="str">
        <f t="shared" si="64"/>
        <v/>
      </c>
    </row>
    <row r="792" spans="1:17" x14ac:dyDescent="0.25">
      <c r="A792" s="1" t="str">
        <f>IF(B792="","",IF(B792&lt;$J$2,aux!$B$2,IF(B792&lt;$J$3,aux!$B$3,IF(B792&lt;$J$4,aux!$B$4,IF(B792&lt;$J$5,aux!$B$5,IF(B792&lt;$J$6,aux!$B$6,IF(B792&lt;$J$7,aux!$B$7,aux!$B$8)))))))</f>
        <v/>
      </c>
      <c r="D792" s="2" t="str">
        <f t="shared" si="60"/>
        <v/>
      </c>
      <c r="E792" s="2" t="str">
        <f t="shared" si="61"/>
        <v/>
      </c>
      <c r="F792" s="28" t="str">
        <f>IF(A792=aux!$B$2,$C$3/9.81,IF(A792=aux!$B$3,$C$3*(1+($F$3-1)*(B792-$J$2)/($J$3-$J$2))/9.81,IF(A792=aux!$B$4,$F$3*$C$3/9.81,"")))</f>
        <v/>
      </c>
      <c r="G792" s="28" t="str">
        <f>IF(A792=aux!$B$5,2*PI()/(981*B792)*J792,"")</f>
        <v/>
      </c>
      <c r="H792" s="28" t="str">
        <f>IF(OR(A792=aux!$B$6,A792=aux!$B$7,A792=aux!$B$8),(2*PI()/B792)^2/981*N792,"")</f>
        <v/>
      </c>
      <c r="I792" s="28" t="str">
        <f>IF(OR(A792=aux!$B$2,A792=aux!$B$3,A792=aux!$B$4),981*B792/(2*PI())*F792,"")</f>
        <v/>
      </c>
      <c r="J792" s="28" t="str">
        <f>IF(A792=aux!$B$5,100*$F$4*$C$4,"")</f>
        <v/>
      </c>
      <c r="K792" s="28" t="str">
        <f>IF(OR(A792=aux!$B$6,A792=aux!$B$7,A792=aux!$B$8),(2*PI()/B792)*N792,"")</f>
        <v/>
      </c>
      <c r="L792" s="28" t="str">
        <f>IF(OR(A792=aux!$B$2,A792=aux!$B$3,A792=aux!$B$4),981*(B792/(2*PI()))^2*F792,"")</f>
        <v/>
      </c>
      <c r="M792" s="28" t="str">
        <f>IF(A792=aux!$B$5,B792/(2*PI())*J792,"")</f>
        <v/>
      </c>
      <c r="N792" s="28" t="str">
        <f>IF(A792=aux!$B$6,100*$F$5*$C$5,IF(A792=aux!$B$7,100*$C$5*($F$5-($F$5-1)*(B792-$J$6)/($J$7-$J$6)),IF(A792=aux!$B$8,100*$C$5,"")))</f>
        <v/>
      </c>
      <c r="O792" s="26" t="str">
        <f t="shared" si="62"/>
        <v/>
      </c>
      <c r="P792" s="26" t="str">
        <f t="shared" si="63"/>
        <v/>
      </c>
      <c r="Q792" s="26" t="str">
        <f t="shared" si="64"/>
        <v/>
      </c>
    </row>
    <row r="793" spans="1:17" x14ac:dyDescent="0.25">
      <c r="A793" s="1" t="str">
        <f>IF(B793="","",IF(B793&lt;$J$2,aux!$B$2,IF(B793&lt;$J$3,aux!$B$3,IF(B793&lt;$J$4,aux!$B$4,IF(B793&lt;$J$5,aux!$B$5,IF(B793&lt;$J$6,aux!$B$6,IF(B793&lt;$J$7,aux!$B$7,aux!$B$8)))))))</f>
        <v/>
      </c>
      <c r="D793" s="2" t="str">
        <f t="shared" si="60"/>
        <v/>
      </c>
      <c r="E793" s="2" t="str">
        <f t="shared" si="61"/>
        <v/>
      </c>
      <c r="F793" s="28" t="str">
        <f>IF(A793=aux!$B$2,$C$3/9.81,IF(A793=aux!$B$3,$C$3*(1+($F$3-1)*(B793-$J$2)/($J$3-$J$2))/9.81,IF(A793=aux!$B$4,$F$3*$C$3/9.81,"")))</f>
        <v/>
      </c>
      <c r="G793" s="28" t="str">
        <f>IF(A793=aux!$B$5,2*PI()/(981*B793)*J793,"")</f>
        <v/>
      </c>
      <c r="H793" s="28" t="str">
        <f>IF(OR(A793=aux!$B$6,A793=aux!$B$7,A793=aux!$B$8),(2*PI()/B793)^2/981*N793,"")</f>
        <v/>
      </c>
      <c r="I793" s="28" t="str">
        <f>IF(OR(A793=aux!$B$2,A793=aux!$B$3,A793=aux!$B$4),981*B793/(2*PI())*F793,"")</f>
        <v/>
      </c>
      <c r="J793" s="28" t="str">
        <f>IF(A793=aux!$B$5,100*$F$4*$C$4,"")</f>
        <v/>
      </c>
      <c r="K793" s="28" t="str">
        <f>IF(OR(A793=aux!$B$6,A793=aux!$B$7,A793=aux!$B$8),(2*PI()/B793)*N793,"")</f>
        <v/>
      </c>
      <c r="L793" s="28" t="str">
        <f>IF(OR(A793=aux!$B$2,A793=aux!$B$3,A793=aux!$B$4),981*(B793/(2*PI()))^2*F793,"")</f>
        <v/>
      </c>
      <c r="M793" s="28" t="str">
        <f>IF(A793=aux!$B$5,B793/(2*PI())*J793,"")</f>
        <v/>
      </c>
      <c r="N793" s="28" t="str">
        <f>IF(A793=aux!$B$6,100*$F$5*$C$5,IF(A793=aux!$B$7,100*$C$5*($F$5-($F$5-1)*(B793-$J$6)/($J$7-$J$6)),IF(A793=aux!$B$8,100*$C$5,"")))</f>
        <v/>
      </c>
      <c r="O793" s="26" t="str">
        <f t="shared" si="62"/>
        <v/>
      </c>
      <c r="P793" s="26" t="str">
        <f t="shared" si="63"/>
        <v/>
      </c>
      <c r="Q793" s="26" t="str">
        <f t="shared" si="64"/>
        <v/>
      </c>
    </row>
    <row r="794" spans="1:17" x14ac:dyDescent="0.25">
      <c r="A794" s="1" t="str">
        <f>IF(B794="","",IF(B794&lt;$J$2,aux!$B$2,IF(B794&lt;$J$3,aux!$B$3,IF(B794&lt;$J$4,aux!$B$4,IF(B794&lt;$J$5,aux!$B$5,IF(B794&lt;$J$6,aux!$B$6,IF(B794&lt;$J$7,aux!$B$7,aux!$B$8)))))))</f>
        <v/>
      </c>
      <c r="D794" s="2" t="str">
        <f t="shared" si="60"/>
        <v/>
      </c>
      <c r="E794" s="2" t="str">
        <f t="shared" si="61"/>
        <v/>
      </c>
      <c r="F794" s="28" t="str">
        <f>IF(A794=aux!$B$2,$C$3/9.81,IF(A794=aux!$B$3,$C$3*(1+($F$3-1)*(B794-$J$2)/($J$3-$J$2))/9.81,IF(A794=aux!$B$4,$F$3*$C$3/9.81,"")))</f>
        <v/>
      </c>
      <c r="G794" s="28" t="str">
        <f>IF(A794=aux!$B$5,2*PI()/(981*B794)*J794,"")</f>
        <v/>
      </c>
      <c r="H794" s="28" t="str">
        <f>IF(OR(A794=aux!$B$6,A794=aux!$B$7,A794=aux!$B$8),(2*PI()/B794)^2/981*N794,"")</f>
        <v/>
      </c>
      <c r="I794" s="28" t="str">
        <f>IF(OR(A794=aux!$B$2,A794=aux!$B$3,A794=aux!$B$4),981*B794/(2*PI())*F794,"")</f>
        <v/>
      </c>
      <c r="J794" s="28" t="str">
        <f>IF(A794=aux!$B$5,100*$F$4*$C$4,"")</f>
        <v/>
      </c>
      <c r="K794" s="28" t="str">
        <f>IF(OR(A794=aux!$B$6,A794=aux!$B$7,A794=aux!$B$8),(2*PI()/B794)*N794,"")</f>
        <v/>
      </c>
      <c r="L794" s="28" t="str">
        <f>IF(OR(A794=aux!$B$2,A794=aux!$B$3,A794=aux!$B$4),981*(B794/(2*PI()))^2*F794,"")</f>
        <v/>
      </c>
      <c r="M794" s="28" t="str">
        <f>IF(A794=aux!$B$5,B794/(2*PI())*J794,"")</f>
        <v/>
      </c>
      <c r="N794" s="28" t="str">
        <f>IF(A794=aux!$B$6,100*$F$5*$C$5,IF(A794=aux!$B$7,100*$C$5*($F$5-($F$5-1)*(B794-$J$6)/($J$7-$J$6)),IF(A794=aux!$B$8,100*$C$5,"")))</f>
        <v/>
      </c>
      <c r="O794" s="26" t="str">
        <f t="shared" si="62"/>
        <v/>
      </c>
      <c r="P794" s="26" t="str">
        <f t="shared" si="63"/>
        <v/>
      </c>
      <c r="Q794" s="26" t="str">
        <f t="shared" si="64"/>
        <v/>
      </c>
    </row>
    <row r="795" spans="1:17" x14ac:dyDescent="0.25">
      <c r="A795" s="1" t="str">
        <f>IF(B795="","",IF(B795&lt;$J$2,aux!$B$2,IF(B795&lt;$J$3,aux!$B$3,IF(B795&lt;$J$4,aux!$B$4,IF(B795&lt;$J$5,aux!$B$5,IF(B795&lt;$J$6,aux!$B$6,IF(B795&lt;$J$7,aux!$B$7,aux!$B$8)))))))</f>
        <v/>
      </c>
      <c r="D795" s="2" t="str">
        <f t="shared" si="60"/>
        <v/>
      </c>
      <c r="E795" s="2" t="str">
        <f t="shared" si="61"/>
        <v/>
      </c>
      <c r="F795" s="28" t="str">
        <f>IF(A795=aux!$B$2,$C$3/9.81,IF(A795=aux!$B$3,$C$3*(1+($F$3-1)*(B795-$J$2)/($J$3-$J$2))/9.81,IF(A795=aux!$B$4,$F$3*$C$3/9.81,"")))</f>
        <v/>
      </c>
      <c r="G795" s="28" t="str">
        <f>IF(A795=aux!$B$5,2*PI()/(981*B795)*J795,"")</f>
        <v/>
      </c>
      <c r="H795" s="28" t="str">
        <f>IF(OR(A795=aux!$B$6,A795=aux!$B$7,A795=aux!$B$8),(2*PI()/B795)^2/981*N795,"")</f>
        <v/>
      </c>
      <c r="I795" s="28" t="str">
        <f>IF(OR(A795=aux!$B$2,A795=aux!$B$3,A795=aux!$B$4),981*B795/(2*PI())*F795,"")</f>
        <v/>
      </c>
      <c r="J795" s="28" t="str">
        <f>IF(A795=aux!$B$5,100*$F$4*$C$4,"")</f>
        <v/>
      </c>
      <c r="K795" s="28" t="str">
        <f>IF(OR(A795=aux!$B$6,A795=aux!$B$7,A795=aux!$B$8),(2*PI()/B795)*N795,"")</f>
        <v/>
      </c>
      <c r="L795" s="28" t="str">
        <f>IF(OR(A795=aux!$B$2,A795=aux!$B$3,A795=aux!$B$4),981*(B795/(2*PI()))^2*F795,"")</f>
        <v/>
      </c>
      <c r="M795" s="28" t="str">
        <f>IF(A795=aux!$B$5,B795/(2*PI())*J795,"")</f>
        <v/>
      </c>
      <c r="N795" s="28" t="str">
        <f>IF(A795=aux!$B$6,100*$F$5*$C$5,IF(A795=aux!$B$7,100*$C$5*($F$5-($F$5-1)*(B795-$J$6)/($J$7-$J$6)),IF(A795=aux!$B$8,100*$C$5,"")))</f>
        <v/>
      </c>
      <c r="O795" s="26" t="str">
        <f t="shared" si="62"/>
        <v/>
      </c>
      <c r="P795" s="26" t="str">
        <f t="shared" si="63"/>
        <v/>
      </c>
      <c r="Q795" s="26" t="str">
        <f t="shared" si="64"/>
        <v/>
      </c>
    </row>
    <row r="796" spans="1:17" x14ac:dyDescent="0.25">
      <c r="A796" s="1" t="str">
        <f>IF(B796="","",IF(B796&lt;$J$2,aux!$B$2,IF(B796&lt;$J$3,aux!$B$3,IF(B796&lt;$J$4,aux!$B$4,IF(B796&lt;$J$5,aux!$B$5,IF(B796&lt;$J$6,aux!$B$6,IF(B796&lt;$J$7,aux!$B$7,aux!$B$8)))))))</f>
        <v/>
      </c>
      <c r="D796" s="2" t="str">
        <f t="shared" si="60"/>
        <v/>
      </c>
      <c r="E796" s="2" t="str">
        <f t="shared" si="61"/>
        <v/>
      </c>
      <c r="F796" s="28" t="str">
        <f>IF(A796=aux!$B$2,$C$3/9.81,IF(A796=aux!$B$3,$C$3*(1+($F$3-1)*(B796-$J$2)/($J$3-$J$2))/9.81,IF(A796=aux!$B$4,$F$3*$C$3/9.81,"")))</f>
        <v/>
      </c>
      <c r="G796" s="28" t="str">
        <f>IF(A796=aux!$B$5,2*PI()/(981*B796)*J796,"")</f>
        <v/>
      </c>
      <c r="H796" s="28" t="str">
        <f>IF(OR(A796=aux!$B$6,A796=aux!$B$7,A796=aux!$B$8),(2*PI()/B796)^2/981*N796,"")</f>
        <v/>
      </c>
      <c r="I796" s="28" t="str">
        <f>IF(OR(A796=aux!$B$2,A796=aux!$B$3,A796=aux!$B$4),981*B796/(2*PI())*F796,"")</f>
        <v/>
      </c>
      <c r="J796" s="28" t="str">
        <f>IF(A796=aux!$B$5,100*$F$4*$C$4,"")</f>
        <v/>
      </c>
      <c r="K796" s="28" t="str">
        <f>IF(OR(A796=aux!$B$6,A796=aux!$B$7,A796=aux!$B$8),(2*PI()/B796)*N796,"")</f>
        <v/>
      </c>
      <c r="L796" s="28" t="str">
        <f>IF(OR(A796=aux!$B$2,A796=aux!$B$3,A796=aux!$B$4),981*(B796/(2*PI()))^2*F796,"")</f>
        <v/>
      </c>
      <c r="M796" s="28" t="str">
        <f>IF(A796=aux!$B$5,B796/(2*PI())*J796,"")</f>
        <v/>
      </c>
      <c r="N796" s="28" t="str">
        <f>IF(A796=aux!$B$6,100*$F$5*$C$5,IF(A796=aux!$B$7,100*$C$5*($F$5-($F$5-1)*(B796-$J$6)/($J$7-$J$6)),IF(A796=aux!$B$8,100*$C$5,"")))</f>
        <v/>
      </c>
      <c r="O796" s="26" t="str">
        <f t="shared" si="62"/>
        <v/>
      </c>
      <c r="P796" s="26" t="str">
        <f t="shared" si="63"/>
        <v/>
      </c>
      <c r="Q796" s="26" t="str">
        <f t="shared" si="64"/>
        <v/>
      </c>
    </row>
    <row r="797" spans="1:17" x14ac:dyDescent="0.25">
      <c r="A797" s="1" t="str">
        <f>IF(B797="","",IF(B797&lt;$J$2,aux!$B$2,IF(B797&lt;$J$3,aux!$B$3,IF(B797&lt;$J$4,aux!$B$4,IF(B797&lt;$J$5,aux!$B$5,IF(B797&lt;$J$6,aux!$B$6,IF(B797&lt;$J$7,aux!$B$7,aux!$B$8)))))))</f>
        <v/>
      </c>
      <c r="D797" s="2" t="str">
        <f t="shared" si="60"/>
        <v/>
      </c>
      <c r="E797" s="2" t="str">
        <f t="shared" si="61"/>
        <v/>
      </c>
      <c r="F797" s="28" t="str">
        <f>IF(A797=aux!$B$2,$C$3/9.81,IF(A797=aux!$B$3,$C$3*(1+($F$3-1)*(B797-$J$2)/($J$3-$J$2))/9.81,IF(A797=aux!$B$4,$F$3*$C$3/9.81,"")))</f>
        <v/>
      </c>
      <c r="G797" s="28" t="str">
        <f>IF(A797=aux!$B$5,2*PI()/(981*B797)*J797,"")</f>
        <v/>
      </c>
      <c r="H797" s="28" t="str">
        <f>IF(OR(A797=aux!$B$6,A797=aux!$B$7,A797=aux!$B$8),(2*PI()/B797)^2/981*N797,"")</f>
        <v/>
      </c>
      <c r="I797" s="28" t="str">
        <f>IF(OR(A797=aux!$B$2,A797=aux!$B$3,A797=aux!$B$4),981*B797/(2*PI())*F797,"")</f>
        <v/>
      </c>
      <c r="J797" s="28" t="str">
        <f>IF(A797=aux!$B$5,100*$F$4*$C$4,"")</f>
        <v/>
      </c>
      <c r="K797" s="28" t="str">
        <f>IF(OR(A797=aux!$B$6,A797=aux!$B$7,A797=aux!$B$8),(2*PI()/B797)*N797,"")</f>
        <v/>
      </c>
      <c r="L797" s="28" t="str">
        <f>IF(OR(A797=aux!$B$2,A797=aux!$B$3,A797=aux!$B$4),981*(B797/(2*PI()))^2*F797,"")</f>
        <v/>
      </c>
      <c r="M797" s="28" t="str">
        <f>IF(A797=aux!$B$5,B797/(2*PI())*J797,"")</f>
        <v/>
      </c>
      <c r="N797" s="28" t="str">
        <f>IF(A797=aux!$B$6,100*$F$5*$C$5,IF(A797=aux!$B$7,100*$C$5*($F$5-($F$5-1)*(B797-$J$6)/($J$7-$J$6)),IF(A797=aux!$B$8,100*$C$5,"")))</f>
        <v/>
      </c>
      <c r="O797" s="26" t="str">
        <f t="shared" si="62"/>
        <v/>
      </c>
      <c r="P797" s="26" t="str">
        <f t="shared" si="63"/>
        <v/>
      </c>
      <c r="Q797" s="26" t="str">
        <f t="shared" si="64"/>
        <v/>
      </c>
    </row>
    <row r="798" spans="1:17" x14ac:dyDescent="0.25">
      <c r="A798" s="1" t="str">
        <f>IF(B798="","",IF(B798&lt;$J$2,aux!$B$2,IF(B798&lt;$J$3,aux!$B$3,IF(B798&lt;$J$4,aux!$B$4,IF(B798&lt;$J$5,aux!$B$5,IF(B798&lt;$J$6,aux!$B$6,IF(B798&lt;$J$7,aux!$B$7,aux!$B$8)))))))</f>
        <v/>
      </c>
      <c r="D798" s="2" t="str">
        <f t="shared" si="60"/>
        <v/>
      </c>
      <c r="E798" s="2" t="str">
        <f t="shared" si="61"/>
        <v/>
      </c>
      <c r="F798" s="28" t="str">
        <f>IF(A798=aux!$B$2,$C$3/9.81,IF(A798=aux!$B$3,$C$3*(1+($F$3-1)*(B798-$J$2)/($J$3-$J$2))/9.81,IF(A798=aux!$B$4,$F$3*$C$3/9.81,"")))</f>
        <v/>
      </c>
      <c r="G798" s="28" t="str">
        <f>IF(A798=aux!$B$5,2*PI()/(981*B798)*J798,"")</f>
        <v/>
      </c>
      <c r="H798" s="28" t="str">
        <f>IF(OR(A798=aux!$B$6,A798=aux!$B$7,A798=aux!$B$8),(2*PI()/B798)^2/981*N798,"")</f>
        <v/>
      </c>
      <c r="I798" s="28" t="str">
        <f>IF(OR(A798=aux!$B$2,A798=aux!$B$3,A798=aux!$B$4),981*B798/(2*PI())*F798,"")</f>
        <v/>
      </c>
      <c r="J798" s="28" t="str">
        <f>IF(A798=aux!$B$5,100*$F$4*$C$4,"")</f>
        <v/>
      </c>
      <c r="K798" s="28" t="str">
        <f>IF(OR(A798=aux!$B$6,A798=aux!$B$7,A798=aux!$B$8),(2*PI()/B798)*N798,"")</f>
        <v/>
      </c>
      <c r="L798" s="28" t="str">
        <f>IF(OR(A798=aux!$B$2,A798=aux!$B$3,A798=aux!$B$4),981*(B798/(2*PI()))^2*F798,"")</f>
        <v/>
      </c>
      <c r="M798" s="28" t="str">
        <f>IF(A798=aux!$B$5,B798/(2*PI())*J798,"")</f>
        <v/>
      </c>
      <c r="N798" s="28" t="str">
        <f>IF(A798=aux!$B$6,100*$F$5*$C$5,IF(A798=aux!$B$7,100*$C$5*($F$5-($F$5-1)*(B798-$J$6)/($J$7-$J$6)),IF(A798=aux!$B$8,100*$C$5,"")))</f>
        <v/>
      </c>
      <c r="O798" s="26" t="str">
        <f t="shared" si="62"/>
        <v/>
      </c>
      <c r="P798" s="26" t="str">
        <f t="shared" si="63"/>
        <v/>
      </c>
      <c r="Q798" s="26" t="str">
        <f t="shared" si="64"/>
        <v/>
      </c>
    </row>
    <row r="799" spans="1:17" x14ac:dyDescent="0.25">
      <c r="A799" s="1" t="str">
        <f>IF(B799="","",IF(B799&lt;$J$2,aux!$B$2,IF(B799&lt;$J$3,aux!$B$3,IF(B799&lt;$J$4,aux!$B$4,IF(B799&lt;$J$5,aux!$B$5,IF(B799&lt;$J$6,aux!$B$6,IF(B799&lt;$J$7,aux!$B$7,aux!$B$8)))))))</f>
        <v/>
      </c>
      <c r="D799" s="2" t="str">
        <f t="shared" si="60"/>
        <v/>
      </c>
      <c r="E799" s="2" t="str">
        <f t="shared" si="61"/>
        <v/>
      </c>
      <c r="F799" s="28" t="str">
        <f>IF(A799=aux!$B$2,$C$3/9.81,IF(A799=aux!$B$3,$C$3*(1+($F$3-1)*(B799-$J$2)/($J$3-$J$2))/9.81,IF(A799=aux!$B$4,$F$3*$C$3/9.81,"")))</f>
        <v/>
      </c>
      <c r="G799" s="28" t="str">
        <f>IF(A799=aux!$B$5,2*PI()/(981*B799)*J799,"")</f>
        <v/>
      </c>
      <c r="H799" s="28" t="str">
        <f>IF(OR(A799=aux!$B$6,A799=aux!$B$7,A799=aux!$B$8),(2*PI()/B799)^2/981*N799,"")</f>
        <v/>
      </c>
      <c r="I799" s="28" t="str">
        <f>IF(OR(A799=aux!$B$2,A799=aux!$B$3,A799=aux!$B$4),981*B799/(2*PI())*F799,"")</f>
        <v/>
      </c>
      <c r="J799" s="28" t="str">
        <f>IF(A799=aux!$B$5,100*$F$4*$C$4,"")</f>
        <v/>
      </c>
      <c r="K799" s="28" t="str">
        <f>IF(OR(A799=aux!$B$6,A799=aux!$B$7,A799=aux!$B$8),(2*PI()/B799)*N799,"")</f>
        <v/>
      </c>
      <c r="L799" s="28" t="str">
        <f>IF(OR(A799=aux!$B$2,A799=aux!$B$3,A799=aux!$B$4),981*(B799/(2*PI()))^2*F799,"")</f>
        <v/>
      </c>
      <c r="M799" s="28" t="str">
        <f>IF(A799=aux!$B$5,B799/(2*PI())*J799,"")</f>
        <v/>
      </c>
      <c r="N799" s="28" t="str">
        <f>IF(A799=aux!$B$6,100*$F$5*$C$5,IF(A799=aux!$B$7,100*$C$5*($F$5-($F$5-1)*(B799-$J$6)/($J$7-$J$6)),IF(A799=aux!$B$8,100*$C$5,"")))</f>
        <v/>
      </c>
      <c r="O799" s="26" t="str">
        <f t="shared" si="62"/>
        <v/>
      </c>
      <c r="P799" s="26" t="str">
        <f t="shared" si="63"/>
        <v/>
      </c>
      <c r="Q799" s="26" t="str">
        <f t="shared" si="64"/>
        <v/>
      </c>
    </row>
    <row r="800" spans="1:17" x14ac:dyDescent="0.25">
      <c r="A800" s="1" t="str">
        <f>IF(B800="","",IF(B800&lt;$J$2,aux!$B$2,IF(B800&lt;$J$3,aux!$B$3,IF(B800&lt;$J$4,aux!$B$4,IF(B800&lt;$J$5,aux!$B$5,IF(B800&lt;$J$6,aux!$B$6,IF(B800&lt;$J$7,aux!$B$7,aux!$B$8)))))))</f>
        <v/>
      </c>
      <c r="D800" s="2" t="str">
        <f t="shared" si="60"/>
        <v/>
      </c>
      <c r="E800" s="2" t="str">
        <f t="shared" si="61"/>
        <v/>
      </c>
      <c r="F800" s="28" t="str">
        <f>IF(A800=aux!$B$2,$C$3/9.81,IF(A800=aux!$B$3,$C$3*(1+($F$3-1)*(B800-$J$2)/($J$3-$J$2))/9.81,IF(A800=aux!$B$4,$F$3*$C$3/9.81,"")))</f>
        <v/>
      </c>
      <c r="G800" s="28" t="str">
        <f>IF(A800=aux!$B$5,2*PI()/(981*B800)*J800,"")</f>
        <v/>
      </c>
      <c r="H800" s="28" t="str">
        <f>IF(OR(A800=aux!$B$6,A800=aux!$B$7,A800=aux!$B$8),(2*PI()/B800)^2/981*N800,"")</f>
        <v/>
      </c>
      <c r="I800" s="28" t="str">
        <f>IF(OR(A800=aux!$B$2,A800=aux!$B$3,A800=aux!$B$4),981*B800/(2*PI())*F800,"")</f>
        <v/>
      </c>
      <c r="J800" s="28" t="str">
        <f>IF(A800=aux!$B$5,100*$F$4*$C$4,"")</f>
        <v/>
      </c>
      <c r="K800" s="28" t="str">
        <f>IF(OR(A800=aux!$B$6,A800=aux!$B$7,A800=aux!$B$8),(2*PI()/B800)*N800,"")</f>
        <v/>
      </c>
      <c r="L800" s="28" t="str">
        <f>IF(OR(A800=aux!$B$2,A800=aux!$B$3,A800=aux!$B$4),981*(B800/(2*PI()))^2*F800,"")</f>
        <v/>
      </c>
      <c r="M800" s="28" t="str">
        <f>IF(A800=aux!$B$5,B800/(2*PI())*J800,"")</f>
        <v/>
      </c>
      <c r="N800" s="28" t="str">
        <f>IF(A800=aux!$B$6,100*$F$5*$C$5,IF(A800=aux!$B$7,100*$C$5*($F$5-($F$5-1)*(B800-$J$6)/($J$7-$J$6)),IF(A800=aux!$B$8,100*$C$5,"")))</f>
        <v/>
      </c>
      <c r="O800" s="26" t="str">
        <f t="shared" si="62"/>
        <v/>
      </c>
      <c r="P800" s="26" t="str">
        <f t="shared" si="63"/>
        <v/>
      </c>
      <c r="Q800" s="26" t="str">
        <f t="shared" si="64"/>
        <v/>
      </c>
    </row>
    <row r="801" spans="1:17" x14ac:dyDescent="0.25">
      <c r="A801" s="1" t="str">
        <f>IF(B801="","",IF(B801&lt;$J$2,aux!$B$2,IF(B801&lt;$J$3,aux!$B$3,IF(B801&lt;$J$4,aux!$B$4,IF(B801&lt;$J$5,aux!$B$5,IF(B801&lt;$J$6,aux!$B$6,IF(B801&lt;$J$7,aux!$B$7,aux!$B$8)))))))</f>
        <v/>
      </c>
      <c r="D801" s="2" t="str">
        <f t="shared" si="60"/>
        <v/>
      </c>
      <c r="E801" s="2" t="str">
        <f t="shared" si="61"/>
        <v/>
      </c>
      <c r="F801" s="28" t="str">
        <f>IF(A801=aux!$B$2,$C$3/9.81,IF(A801=aux!$B$3,$C$3*(1+($F$3-1)*(B801-$J$2)/($J$3-$J$2))/9.81,IF(A801=aux!$B$4,$F$3*$C$3/9.81,"")))</f>
        <v/>
      </c>
      <c r="G801" s="28" t="str">
        <f>IF(A801=aux!$B$5,2*PI()/(981*B801)*J801,"")</f>
        <v/>
      </c>
      <c r="H801" s="28" t="str">
        <f>IF(OR(A801=aux!$B$6,A801=aux!$B$7,A801=aux!$B$8),(2*PI()/B801)^2/981*N801,"")</f>
        <v/>
      </c>
      <c r="I801" s="28" t="str">
        <f>IF(OR(A801=aux!$B$2,A801=aux!$B$3,A801=aux!$B$4),981*B801/(2*PI())*F801,"")</f>
        <v/>
      </c>
      <c r="J801" s="28" t="str">
        <f>IF(A801=aux!$B$5,100*$F$4*$C$4,"")</f>
        <v/>
      </c>
      <c r="K801" s="28" t="str">
        <f>IF(OR(A801=aux!$B$6,A801=aux!$B$7,A801=aux!$B$8),(2*PI()/B801)*N801,"")</f>
        <v/>
      </c>
      <c r="L801" s="28" t="str">
        <f>IF(OR(A801=aux!$B$2,A801=aux!$B$3,A801=aux!$B$4),981*(B801/(2*PI()))^2*F801,"")</f>
        <v/>
      </c>
      <c r="M801" s="28" t="str">
        <f>IF(A801=aux!$B$5,B801/(2*PI())*J801,"")</f>
        <v/>
      </c>
      <c r="N801" s="28" t="str">
        <f>IF(A801=aux!$B$6,100*$F$5*$C$5,IF(A801=aux!$B$7,100*$C$5*($F$5-($F$5-1)*(B801-$J$6)/($J$7-$J$6)),IF(A801=aux!$B$8,100*$C$5,"")))</f>
        <v/>
      </c>
      <c r="O801" s="26" t="str">
        <f t="shared" si="62"/>
        <v/>
      </c>
      <c r="P801" s="26" t="str">
        <f t="shared" si="63"/>
        <v/>
      </c>
      <c r="Q801" s="26" t="str">
        <f t="shared" si="64"/>
        <v/>
      </c>
    </row>
    <row r="802" spans="1:17" x14ac:dyDescent="0.25">
      <c r="A802" s="1" t="str">
        <f>IF(B802="","",IF(B802&lt;$J$2,aux!$B$2,IF(B802&lt;$J$3,aux!$B$3,IF(B802&lt;$J$4,aux!$B$4,IF(B802&lt;$J$5,aux!$B$5,IF(B802&lt;$J$6,aux!$B$6,IF(B802&lt;$J$7,aux!$B$7,aux!$B$8)))))))</f>
        <v/>
      </c>
      <c r="D802" s="2" t="str">
        <f t="shared" si="60"/>
        <v/>
      </c>
      <c r="E802" s="2" t="str">
        <f t="shared" si="61"/>
        <v/>
      </c>
      <c r="F802" s="28" t="str">
        <f>IF(A802=aux!$B$2,$C$3/9.81,IF(A802=aux!$B$3,$C$3*(1+($F$3-1)*(B802-$J$2)/($J$3-$J$2))/9.81,IF(A802=aux!$B$4,$F$3*$C$3/9.81,"")))</f>
        <v/>
      </c>
      <c r="G802" s="28" t="str">
        <f>IF(A802=aux!$B$5,2*PI()/(981*B802)*J802,"")</f>
        <v/>
      </c>
      <c r="H802" s="28" t="str">
        <f>IF(OR(A802=aux!$B$6,A802=aux!$B$7,A802=aux!$B$8),(2*PI()/B802)^2/981*N802,"")</f>
        <v/>
      </c>
      <c r="I802" s="28" t="str">
        <f>IF(OR(A802=aux!$B$2,A802=aux!$B$3,A802=aux!$B$4),981*B802/(2*PI())*F802,"")</f>
        <v/>
      </c>
      <c r="J802" s="28" t="str">
        <f>IF(A802=aux!$B$5,100*$F$4*$C$4,"")</f>
        <v/>
      </c>
      <c r="K802" s="28" t="str">
        <f>IF(OR(A802=aux!$B$6,A802=aux!$B$7,A802=aux!$B$8),(2*PI()/B802)*N802,"")</f>
        <v/>
      </c>
      <c r="L802" s="28" t="str">
        <f>IF(OR(A802=aux!$B$2,A802=aux!$B$3,A802=aux!$B$4),981*(B802/(2*PI()))^2*F802,"")</f>
        <v/>
      </c>
      <c r="M802" s="28" t="str">
        <f>IF(A802=aux!$B$5,B802/(2*PI())*J802,"")</f>
        <v/>
      </c>
      <c r="N802" s="28" t="str">
        <f>IF(A802=aux!$B$6,100*$F$5*$C$5,IF(A802=aux!$B$7,100*$C$5*($F$5-($F$5-1)*(B802-$J$6)/($J$7-$J$6)),IF(A802=aux!$B$8,100*$C$5,"")))</f>
        <v/>
      </c>
      <c r="O802" s="26" t="str">
        <f t="shared" si="62"/>
        <v/>
      </c>
      <c r="P802" s="26" t="str">
        <f t="shared" si="63"/>
        <v/>
      </c>
      <c r="Q802" s="26" t="str">
        <f t="shared" si="64"/>
        <v/>
      </c>
    </row>
    <row r="803" spans="1:17" x14ac:dyDescent="0.25">
      <c r="A803" s="1" t="str">
        <f>IF(B803="","",IF(B803&lt;$J$2,aux!$B$2,IF(B803&lt;$J$3,aux!$B$3,IF(B803&lt;$J$4,aux!$B$4,IF(B803&lt;$J$5,aux!$B$5,IF(B803&lt;$J$6,aux!$B$6,IF(B803&lt;$J$7,aux!$B$7,aux!$B$8)))))))</f>
        <v/>
      </c>
      <c r="D803" s="2" t="str">
        <f t="shared" si="60"/>
        <v/>
      </c>
      <c r="E803" s="2" t="str">
        <f t="shared" si="61"/>
        <v/>
      </c>
      <c r="F803" s="28" t="str">
        <f>IF(A803=aux!$B$2,$C$3/9.81,IF(A803=aux!$B$3,$C$3*(1+($F$3-1)*(B803-$J$2)/($J$3-$J$2))/9.81,IF(A803=aux!$B$4,$F$3*$C$3/9.81,"")))</f>
        <v/>
      </c>
      <c r="G803" s="28" t="str">
        <f>IF(A803=aux!$B$5,2*PI()/(981*B803)*J803,"")</f>
        <v/>
      </c>
      <c r="H803" s="28" t="str">
        <f>IF(OR(A803=aux!$B$6,A803=aux!$B$7,A803=aux!$B$8),(2*PI()/B803)^2/981*N803,"")</f>
        <v/>
      </c>
      <c r="I803" s="28" t="str">
        <f>IF(OR(A803=aux!$B$2,A803=aux!$B$3,A803=aux!$B$4),981*B803/(2*PI())*F803,"")</f>
        <v/>
      </c>
      <c r="J803" s="28" t="str">
        <f>IF(A803=aux!$B$5,100*$F$4*$C$4,"")</f>
        <v/>
      </c>
      <c r="K803" s="28" t="str">
        <f>IF(OR(A803=aux!$B$6,A803=aux!$B$7,A803=aux!$B$8),(2*PI()/B803)*N803,"")</f>
        <v/>
      </c>
      <c r="L803" s="28" t="str">
        <f>IF(OR(A803=aux!$B$2,A803=aux!$B$3,A803=aux!$B$4),981*(B803/(2*PI()))^2*F803,"")</f>
        <v/>
      </c>
      <c r="M803" s="28" t="str">
        <f>IF(A803=aux!$B$5,B803/(2*PI())*J803,"")</f>
        <v/>
      </c>
      <c r="N803" s="28" t="str">
        <f>IF(A803=aux!$B$6,100*$F$5*$C$5,IF(A803=aux!$B$7,100*$C$5*($F$5-($F$5-1)*(B803-$J$6)/($J$7-$J$6)),IF(A803=aux!$B$8,100*$C$5,"")))</f>
        <v/>
      </c>
      <c r="O803" s="26" t="str">
        <f t="shared" si="62"/>
        <v/>
      </c>
      <c r="P803" s="26" t="str">
        <f t="shared" si="63"/>
        <v/>
      </c>
      <c r="Q803" s="26" t="str">
        <f t="shared" si="64"/>
        <v/>
      </c>
    </row>
    <row r="804" spans="1:17" x14ac:dyDescent="0.25">
      <c r="A804" s="1" t="str">
        <f>IF(B804="","",IF(B804&lt;$J$2,aux!$B$2,IF(B804&lt;$J$3,aux!$B$3,IF(B804&lt;$J$4,aux!$B$4,IF(B804&lt;$J$5,aux!$B$5,IF(B804&lt;$J$6,aux!$B$6,IF(B804&lt;$J$7,aux!$B$7,aux!$B$8)))))))</f>
        <v/>
      </c>
      <c r="D804" s="2" t="str">
        <f t="shared" si="60"/>
        <v/>
      </c>
      <c r="E804" s="2" t="str">
        <f t="shared" si="61"/>
        <v/>
      </c>
      <c r="F804" s="28" t="str">
        <f>IF(A804=aux!$B$2,$C$3/9.81,IF(A804=aux!$B$3,$C$3*(1+($F$3-1)*(B804-$J$2)/($J$3-$J$2))/9.81,IF(A804=aux!$B$4,$F$3*$C$3/9.81,"")))</f>
        <v/>
      </c>
      <c r="G804" s="28" t="str">
        <f>IF(A804=aux!$B$5,2*PI()/(981*B804)*J804,"")</f>
        <v/>
      </c>
      <c r="H804" s="28" t="str">
        <f>IF(OR(A804=aux!$B$6,A804=aux!$B$7,A804=aux!$B$8),(2*PI()/B804)^2/981*N804,"")</f>
        <v/>
      </c>
      <c r="I804" s="28" t="str">
        <f>IF(OR(A804=aux!$B$2,A804=aux!$B$3,A804=aux!$B$4),981*B804/(2*PI())*F804,"")</f>
        <v/>
      </c>
      <c r="J804" s="28" t="str">
        <f>IF(A804=aux!$B$5,100*$F$4*$C$4,"")</f>
        <v/>
      </c>
      <c r="K804" s="28" t="str">
        <f>IF(OR(A804=aux!$B$6,A804=aux!$B$7,A804=aux!$B$8),(2*PI()/B804)*N804,"")</f>
        <v/>
      </c>
      <c r="L804" s="28" t="str">
        <f>IF(OR(A804=aux!$B$2,A804=aux!$B$3,A804=aux!$B$4),981*(B804/(2*PI()))^2*F804,"")</f>
        <v/>
      </c>
      <c r="M804" s="28" t="str">
        <f>IF(A804=aux!$B$5,B804/(2*PI())*J804,"")</f>
        <v/>
      </c>
      <c r="N804" s="28" t="str">
        <f>IF(A804=aux!$B$6,100*$F$5*$C$5,IF(A804=aux!$B$7,100*$C$5*($F$5-($F$5-1)*(B804-$J$6)/($J$7-$J$6)),IF(A804=aux!$B$8,100*$C$5,"")))</f>
        <v/>
      </c>
      <c r="O804" s="26" t="str">
        <f t="shared" si="62"/>
        <v/>
      </c>
      <c r="P804" s="26" t="str">
        <f t="shared" si="63"/>
        <v/>
      </c>
      <c r="Q804" s="26" t="str">
        <f t="shared" si="64"/>
        <v/>
      </c>
    </row>
    <row r="805" spans="1:17" x14ac:dyDescent="0.25">
      <c r="A805" s="1" t="str">
        <f>IF(B805="","",IF(B805&lt;$J$2,aux!$B$2,IF(B805&lt;$J$3,aux!$B$3,IF(B805&lt;$J$4,aux!$B$4,IF(B805&lt;$J$5,aux!$B$5,IF(B805&lt;$J$6,aux!$B$6,IF(B805&lt;$J$7,aux!$B$7,aux!$B$8)))))))</f>
        <v/>
      </c>
      <c r="D805" s="2" t="str">
        <f t="shared" si="60"/>
        <v/>
      </c>
      <c r="E805" s="2" t="str">
        <f t="shared" si="61"/>
        <v/>
      </c>
      <c r="F805" s="28" t="str">
        <f>IF(A805=aux!$B$2,$C$3/9.81,IF(A805=aux!$B$3,$C$3*(1+($F$3-1)*(B805-$J$2)/($J$3-$J$2))/9.81,IF(A805=aux!$B$4,$F$3*$C$3/9.81,"")))</f>
        <v/>
      </c>
      <c r="G805" s="28" t="str">
        <f>IF(A805=aux!$B$5,2*PI()/(981*B805)*J805,"")</f>
        <v/>
      </c>
      <c r="H805" s="28" t="str">
        <f>IF(OR(A805=aux!$B$6,A805=aux!$B$7,A805=aux!$B$8),(2*PI()/B805)^2/981*N805,"")</f>
        <v/>
      </c>
      <c r="I805" s="28" t="str">
        <f>IF(OR(A805=aux!$B$2,A805=aux!$B$3,A805=aux!$B$4),981*B805/(2*PI())*F805,"")</f>
        <v/>
      </c>
      <c r="J805" s="28" t="str">
        <f>IF(A805=aux!$B$5,100*$F$4*$C$4,"")</f>
        <v/>
      </c>
      <c r="K805" s="28" t="str">
        <f>IF(OR(A805=aux!$B$6,A805=aux!$B$7,A805=aux!$B$8),(2*PI()/B805)*N805,"")</f>
        <v/>
      </c>
      <c r="L805" s="28" t="str">
        <f>IF(OR(A805=aux!$B$2,A805=aux!$B$3,A805=aux!$B$4),981*(B805/(2*PI()))^2*F805,"")</f>
        <v/>
      </c>
      <c r="M805" s="28" t="str">
        <f>IF(A805=aux!$B$5,B805/(2*PI())*J805,"")</f>
        <v/>
      </c>
      <c r="N805" s="28" t="str">
        <f>IF(A805=aux!$B$6,100*$F$5*$C$5,IF(A805=aux!$B$7,100*$C$5*($F$5-($F$5-1)*(B805-$J$6)/($J$7-$J$6)),IF(A805=aux!$B$8,100*$C$5,"")))</f>
        <v/>
      </c>
      <c r="O805" s="26" t="str">
        <f t="shared" si="62"/>
        <v/>
      </c>
      <c r="P805" s="26" t="str">
        <f t="shared" si="63"/>
        <v/>
      </c>
      <c r="Q805" s="26" t="str">
        <f t="shared" si="64"/>
        <v/>
      </c>
    </row>
    <row r="806" spans="1:17" x14ac:dyDescent="0.25">
      <c r="A806" s="1" t="str">
        <f>IF(B806="","",IF(B806&lt;$J$2,aux!$B$2,IF(B806&lt;$J$3,aux!$B$3,IF(B806&lt;$J$4,aux!$B$4,IF(B806&lt;$J$5,aux!$B$5,IF(B806&lt;$J$6,aux!$B$6,IF(B806&lt;$J$7,aux!$B$7,aux!$B$8)))))))</f>
        <v/>
      </c>
      <c r="D806" s="2" t="str">
        <f t="shared" si="60"/>
        <v/>
      </c>
      <c r="E806" s="2" t="str">
        <f t="shared" si="61"/>
        <v/>
      </c>
      <c r="F806" s="28" t="str">
        <f>IF(A806=aux!$B$2,$C$3/9.81,IF(A806=aux!$B$3,$C$3*(1+($F$3-1)*(B806-$J$2)/($J$3-$J$2))/9.81,IF(A806=aux!$B$4,$F$3*$C$3/9.81,"")))</f>
        <v/>
      </c>
      <c r="G806" s="28" t="str">
        <f>IF(A806=aux!$B$5,2*PI()/(981*B806)*J806,"")</f>
        <v/>
      </c>
      <c r="H806" s="28" t="str">
        <f>IF(OR(A806=aux!$B$6,A806=aux!$B$7,A806=aux!$B$8),(2*PI()/B806)^2/981*N806,"")</f>
        <v/>
      </c>
      <c r="I806" s="28" t="str">
        <f>IF(OR(A806=aux!$B$2,A806=aux!$B$3,A806=aux!$B$4),981*B806/(2*PI())*F806,"")</f>
        <v/>
      </c>
      <c r="J806" s="28" t="str">
        <f>IF(A806=aux!$B$5,100*$F$4*$C$4,"")</f>
        <v/>
      </c>
      <c r="K806" s="28" t="str">
        <f>IF(OR(A806=aux!$B$6,A806=aux!$B$7,A806=aux!$B$8),(2*PI()/B806)*N806,"")</f>
        <v/>
      </c>
      <c r="L806" s="28" t="str">
        <f>IF(OR(A806=aux!$B$2,A806=aux!$B$3,A806=aux!$B$4),981*(B806/(2*PI()))^2*F806,"")</f>
        <v/>
      </c>
      <c r="M806" s="28" t="str">
        <f>IF(A806=aux!$B$5,B806/(2*PI())*J806,"")</f>
        <v/>
      </c>
      <c r="N806" s="28" t="str">
        <f>IF(A806=aux!$B$6,100*$F$5*$C$5,IF(A806=aux!$B$7,100*$C$5*($F$5-($F$5-1)*(B806-$J$6)/($J$7-$J$6)),IF(A806=aux!$B$8,100*$C$5,"")))</f>
        <v/>
      </c>
      <c r="O806" s="26" t="str">
        <f t="shared" si="62"/>
        <v/>
      </c>
      <c r="P806" s="26" t="str">
        <f t="shared" si="63"/>
        <v/>
      </c>
      <c r="Q806" s="26" t="str">
        <f t="shared" si="64"/>
        <v/>
      </c>
    </row>
    <row r="807" spans="1:17" x14ac:dyDescent="0.25">
      <c r="A807" s="1" t="str">
        <f>IF(B807="","",IF(B807&lt;$J$2,aux!$B$2,IF(B807&lt;$J$3,aux!$B$3,IF(B807&lt;$J$4,aux!$B$4,IF(B807&lt;$J$5,aux!$B$5,IF(B807&lt;$J$6,aux!$B$6,IF(B807&lt;$J$7,aux!$B$7,aux!$B$8)))))))</f>
        <v/>
      </c>
      <c r="D807" s="2" t="str">
        <f t="shared" si="60"/>
        <v/>
      </c>
      <c r="E807" s="2" t="str">
        <f t="shared" si="61"/>
        <v/>
      </c>
      <c r="F807" s="28" t="str">
        <f>IF(A807=aux!$B$2,$C$3/9.81,IF(A807=aux!$B$3,$C$3*(1+($F$3-1)*(B807-$J$2)/($J$3-$J$2))/9.81,IF(A807=aux!$B$4,$F$3*$C$3/9.81,"")))</f>
        <v/>
      </c>
      <c r="G807" s="28" t="str">
        <f>IF(A807=aux!$B$5,2*PI()/(981*B807)*J807,"")</f>
        <v/>
      </c>
      <c r="H807" s="28" t="str">
        <f>IF(OR(A807=aux!$B$6,A807=aux!$B$7,A807=aux!$B$8),(2*PI()/B807)^2/981*N807,"")</f>
        <v/>
      </c>
      <c r="I807" s="28" t="str">
        <f>IF(OR(A807=aux!$B$2,A807=aux!$B$3,A807=aux!$B$4),981*B807/(2*PI())*F807,"")</f>
        <v/>
      </c>
      <c r="J807" s="28" t="str">
        <f>IF(A807=aux!$B$5,100*$F$4*$C$4,"")</f>
        <v/>
      </c>
      <c r="K807" s="28" t="str">
        <f>IF(OR(A807=aux!$B$6,A807=aux!$B$7,A807=aux!$B$8),(2*PI()/B807)*N807,"")</f>
        <v/>
      </c>
      <c r="L807" s="28" t="str">
        <f>IF(OR(A807=aux!$B$2,A807=aux!$B$3,A807=aux!$B$4),981*(B807/(2*PI()))^2*F807,"")</f>
        <v/>
      </c>
      <c r="M807" s="28" t="str">
        <f>IF(A807=aux!$B$5,B807/(2*PI())*J807,"")</f>
        <v/>
      </c>
      <c r="N807" s="28" t="str">
        <f>IF(A807=aux!$B$6,100*$F$5*$C$5,IF(A807=aux!$B$7,100*$C$5*($F$5-($F$5-1)*(B807-$J$6)/($J$7-$J$6)),IF(A807=aux!$B$8,100*$C$5,"")))</f>
        <v/>
      </c>
      <c r="O807" s="26" t="str">
        <f t="shared" si="62"/>
        <v/>
      </c>
      <c r="P807" s="26" t="str">
        <f t="shared" si="63"/>
        <v/>
      </c>
      <c r="Q807" s="26" t="str">
        <f t="shared" si="64"/>
        <v/>
      </c>
    </row>
    <row r="808" spans="1:17" x14ac:dyDescent="0.25">
      <c r="A808" s="1" t="str">
        <f>IF(B808="","",IF(B808&lt;$J$2,aux!$B$2,IF(B808&lt;$J$3,aux!$B$3,IF(B808&lt;$J$4,aux!$B$4,IF(B808&lt;$J$5,aux!$B$5,IF(B808&lt;$J$6,aux!$B$6,IF(B808&lt;$J$7,aux!$B$7,aux!$B$8)))))))</f>
        <v/>
      </c>
      <c r="D808" s="2" t="str">
        <f t="shared" si="60"/>
        <v/>
      </c>
      <c r="E808" s="2" t="str">
        <f t="shared" si="61"/>
        <v/>
      </c>
      <c r="F808" s="28" t="str">
        <f>IF(A808=aux!$B$2,$C$3/9.81,IF(A808=aux!$B$3,$C$3*(1+($F$3-1)*(B808-$J$2)/($J$3-$J$2))/9.81,IF(A808=aux!$B$4,$F$3*$C$3/9.81,"")))</f>
        <v/>
      </c>
      <c r="G808" s="28" t="str">
        <f>IF(A808=aux!$B$5,2*PI()/(981*B808)*J808,"")</f>
        <v/>
      </c>
      <c r="H808" s="28" t="str">
        <f>IF(OR(A808=aux!$B$6,A808=aux!$B$7,A808=aux!$B$8),(2*PI()/B808)^2/981*N808,"")</f>
        <v/>
      </c>
      <c r="I808" s="28" t="str">
        <f>IF(OR(A808=aux!$B$2,A808=aux!$B$3,A808=aux!$B$4),981*B808/(2*PI())*F808,"")</f>
        <v/>
      </c>
      <c r="J808" s="28" t="str">
        <f>IF(A808=aux!$B$5,100*$F$4*$C$4,"")</f>
        <v/>
      </c>
      <c r="K808" s="28" t="str">
        <f>IF(OR(A808=aux!$B$6,A808=aux!$B$7,A808=aux!$B$8),(2*PI()/B808)*N808,"")</f>
        <v/>
      </c>
      <c r="L808" s="28" t="str">
        <f>IF(OR(A808=aux!$B$2,A808=aux!$B$3,A808=aux!$B$4),981*(B808/(2*PI()))^2*F808,"")</f>
        <v/>
      </c>
      <c r="M808" s="28" t="str">
        <f>IF(A808=aux!$B$5,B808/(2*PI())*J808,"")</f>
        <v/>
      </c>
      <c r="N808" s="28" t="str">
        <f>IF(A808=aux!$B$6,100*$F$5*$C$5,IF(A808=aux!$B$7,100*$C$5*($F$5-($F$5-1)*(B808-$J$6)/($J$7-$J$6)),IF(A808=aux!$B$8,100*$C$5,"")))</f>
        <v/>
      </c>
      <c r="O808" s="26" t="str">
        <f t="shared" si="62"/>
        <v/>
      </c>
      <c r="P808" s="26" t="str">
        <f t="shared" si="63"/>
        <v/>
      </c>
      <c r="Q808" s="26" t="str">
        <f t="shared" si="64"/>
        <v/>
      </c>
    </row>
    <row r="809" spans="1:17" x14ac:dyDescent="0.25">
      <c r="A809" s="1" t="str">
        <f>IF(B809="","",IF(B809&lt;$J$2,aux!$B$2,IF(B809&lt;$J$3,aux!$B$3,IF(B809&lt;$J$4,aux!$B$4,IF(B809&lt;$J$5,aux!$B$5,IF(B809&lt;$J$6,aux!$B$6,IF(B809&lt;$J$7,aux!$B$7,aux!$B$8)))))))</f>
        <v/>
      </c>
      <c r="D809" s="2" t="str">
        <f t="shared" si="60"/>
        <v/>
      </c>
      <c r="E809" s="2" t="str">
        <f t="shared" si="61"/>
        <v/>
      </c>
      <c r="F809" s="28" t="str">
        <f>IF(A809=aux!$B$2,$C$3/9.81,IF(A809=aux!$B$3,$C$3*(1+($F$3-1)*(B809-$J$2)/($J$3-$J$2))/9.81,IF(A809=aux!$B$4,$F$3*$C$3/9.81,"")))</f>
        <v/>
      </c>
      <c r="G809" s="28" t="str">
        <f>IF(A809=aux!$B$5,2*PI()/(981*B809)*J809,"")</f>
        <v/>
      </c>
      <c r="H809" s="28" t="str">
        <f>IF(OR(A809=aux!$B$6,A809=aux!$B$7,A809=aux!$B$8),(2*PI()/B809)^2/981*N809,"")</f>
        <v/>
      </c>
      <c r="I809" s="28" t="str">
        <f>IF(OR(A809=aux!$B$2,A809=aux!$B$3,A809=aux!$B$4),981*B809/(2*PI())*F809,"")</f>
        <v/>
      </c>
      <c r="J809" s="28" t="str">
        <f>IF(A809=aux!$B$5,100*$F$4*$C$4,"")</f>
        <v/>
      </c>
      <c r="K809" s="28" t="str">
        <f>IF(OR(A809=aux!$B$6,A809=aux!$B$7,A809=aux!$B$8),(2*PI()/B809)*N809,"")</f>
        <v/>
      </c>
      <c r="L809" s="28" t="str">
        <f>IF(OR(A809=aux!$B$2,A809=aux!$B$3,A809=aux!$B$4),981*(B809/(2*PI()))^2*F809,"")</f>
        <v/>
      </c>
      <c r="M809" s="28" t="str">
        <f>IF(A809=aux!$B$5,B809/(2*PI())*J809,"")</f>
        <v/>
      </c>
      <c r="N809" s="28" t="str">
        <f>IF(A809=aux!$B$6,100*$F$5*$C$5,IF(A809=aux!$B$7,100*$C$5*($F$5-($F$5-1)*(B809-$J$6)/($J$7-$J$6)),IF(A809=aux!$B$8,100*$C$5,"")))</f>
        <v/>
      </c>
      <c r="O809" s="26" t="str">
        <f t="shared" si="62"/>
        <v/>
      </c>
      <c r="P809" s="26" t="str">
        <f t="shared" si="63"/>
        <v/>
      </c>
      <c r="Q809" s="26" t="str">
        <f t="shared" si="64"/>
        <v/>
      </c>
    </row>
    <row r="810" spans="1:17" x14ac:dyDescent="0.25">
      <c r="A810" s="1" t="str">
        <f>IF(B810="","",IF(B810&lt;$J$2,aux!$B$2,IF(B810&lt;$J$3,aux!$B$3,IF(B810&lt;$J$4,aux!$B$4,IF(B810&lt;$J$5,aux!$B$5,IF(B810&lt;$J$6,aux!$B$6,IF(B810&lt;$J$7,aux!$B$7,aux!$B$8)))))))</f>
        <v/>
      </c>
      <c r="D810" s="2" t="str">
        <f t="shared" si="60"/>
        <v/>
      </c>
      <c r="E810" s="2" t="str">
        <f t="shared" si="61"/>
        <v/>
      </c>
      <c r="F810" s="28" t="str">
        <f>IF(A810=aux!$B$2,$C$3/9.81,IF(A810=aux!$B$3,$C$3*(1+($F$3-1)*(B810-$J$2)/($J$3-$J$2))/9.81,IF(A810=aux!$B$4,$F$3*$C$3/9.81,"")))</f>
        <v/>
      </c>
      <c r="G810" s="28" t="str">
        <f>IF(A810=aux!$B$5,2*PI()/(981*B810)*J810,"")</f>
        <v/>
      </c>
      <c r="H810" s="28" t="str">
        <f>IF(OR(A810=aux!$B$6,A810=aux!$B$7,A810=aux!$B$8),(2*PI()/B810)^2/981*N810,"")</f>
        <v/>
      </c>
      <c r="I810" s="28" t="str">
        <f>IF(OR(A810=aux!$B$2,A810=aux!$B$3,A810=aux!$B$4),981*B810/(2*PI())*F810,"")</f>
        <v/>
      </c>
      <c r="J810" s="28" t="str">
        <f>IF(A810=aux!$B$5,100*$F$4*$C$4,"")</f>
        <v/>
      </c>
      <c r="K810" s="28" t="str">
        <f>IF(OR(A810=aux!$B$6,A810=aux!$B$7,A810=aux!$B$8),(2*PI()/B810)*N810,"")</f>
        <v/>
      </c>
      <c r="L810" s="28" t="str">
        <f>IF(OR(A810=aux!$B$2,A810=aux!$B$3,A810=aux!$B$4),981*(B810/(2*PI()))^2*F810,"")</f>
        <v/>
      </c>
      <c r="M810" s="28" t="str">
        <f>IF(A810=aux!$B$5,B810/(2*PI())*J810,"")</f>
        <v/>
      </c>
      <c r="N810" s="28" t="str">
        <f>IF(A810=aux!$B$6,100*$F$5*$C$5,IF(A810=aux!$B$7,100*$C$5*($F$5-($F$5-1)*(B810-$J$6)/($J$7-$J$6)),IF(A810=aux!$B$8,100*$C$5,"")))</f>
        <v/>
      </c>
      <c r="O810" s="26" t="str">
        <f t="shared" si="62"/>
        <v/>
      </c>
      <c r="P810" s="26" t="str">
        <f t="shared" si="63"/>
        <v/>
      </c>
      <c r="Q810" s="26" t="str">
        <f t="shared" si="64"/>
        <v/>
      </c>
    </row>
    <row r="811" spans="1:17" x14ac:dyDescent="0.25">
      <c r="A811" s="1" t="str">
        <f>IF(B811="","",IF(B811&lt;$J$2,aux!$B$2,IF(B811&lt;$J$3,aux!$B$3,IF(B811&lt;$J$4,aux!$B$4,IF(B811&lt;$J$5,aux!$B$5,IF(B811&lt;$J$6,aux!$B$6,IF(B811&lt;$J$7,aux!$B$7,aux!$B$8)))))))</f>
        <v/>
      </c>
      <c r="D811" s="2" t="str">
        <f t="shared" si="60"/>
        <v/>
      </c>
      <c r="E811" s="2" t="str">
        <f t="shared" si="61"/>
        <v/>
      </c>
      <c r="F811" s="28" t="str">
        <f>IF(A811=aux!$B$2,$C$3/9.81,IF(A811=aux!$B$3,$C$3*(1+($F$3-1)*(B811-$J$2)/($J$3-$J$2))/9.81,IF(A811=aux!$B$4,$F$3*$C$3/9.81,"")))</f>
        <v/>
      </c>
      <c r="G811" s="28" t="str">
        <f>IF(A811=aux!$B$5,2*PI()/(981*B811)*J811,"")</f>
        <v/>
      </c>
      <c r="H811" s="28" t="str">
        <f>IF(OR(A811=aux!$B$6,A811=aux!$B$7,A811=aux!$B$8),(2*PI()/B811)^2/981*N811,"")</f>
        <v/>
      </c>
      <c r="I811" s="28" t="str">
        <f>IF(OR(A811=aux!$B$2,A811=aux!$B$3,A811=aux!$B$4),981*B811/(2*PI())*F811,"")</f>
        <v/>
      </c>
      <c r="J811" s="28" t="str">
        <f>IF(A811=aux!$B$5,100*$F$4*$C$4,"")</f>
        <v/>
      </c>
      <c r="K811" s="28" t="str">
        <f>IF(OR(A811=aux!$B$6,A811=aux!$B$7,A811=aux!$B$8),(2*PI()/B811)*N811,"")</f>
        <v/>
      </c>
      <c r="L811" s="28" t="str">
        <f>IF(OR(A811=aux!$B$2,A811=aux!$B$3,A811=aux!$B$4),981*(B811/(2*PI()))^2*F811,"")</f>
        <v/>
      </c>
      <c r="M811" s="28" t="str">
        <f>IF(A811=aux!$B$5,B811/(2*PI())*J811,"")</f>
        <v/>
      </c>
      <c r="N811" s="28" t="str">
        <f>IF(A811=aux!$B$6,100*$F$5*$C$5,IF(A811=aux!$B$7,100*$C$5*($F$5-($F$5-1)*(B811-$J$6)/($J$7-$J$6)),IF(A811=aux!$B$8,100*$C$5,"")))</f>
        <v/>
      </c>
      <c r="O811" s="26" t="str">
        <f t="shared" si="62"/>
        <v/>
      </c>
      <c r="P811" s="26" t="str">
        <f t="shared" si="63"/>
        <v/>
      </c>
      <c r="Q811" s="26" t="str">
        <f t="shared" si="64"/>
        <v/>
      </c>
    </row>
    <row r="812" spans="1:17" x14ac:dyDescent="0.25">
      <c r="A812" s="1" t="str">
        <f>IF(B812="","",IF(B812&lt;$J$2,aux!$B$2,IF(B812&lt;$J$3,aux!$B$3,IF(B812&lt;$J$4,aux!$B$4,IF(B812&lt;$J$5,aux!$B$5,IF(B812&lt;$J$6,aux!$B$6,IF(B812&lt;$J$7,aux!$B$7,aux!$B$8)))))))</f>
        <v/>
      </c>
      <c r="D812" s="2" t="str">
        <f t="shared" si="60"/>
        <v/>
      </c>
      <c r="E812" s="2" t="str">
        <f t="shared" si="61"/>
        <v/>
      </c>
      <c r="F812" s="28" t="str">
        <f>IF(A812=aux!$B$2,$C$3/9.81,IF(A812=aux!$B$3,$C$3*(1+($F$3-1)*(B812-$J$2)/($J$3-$J$2))/9.81,IF(A812=aux!$B$4,$F$3*$C$3/9.81,"")))</f>
        <v/>
      </c>
      <c r="G812" s="28" t="str">
        <f>IF(A812=aux!$B$5,2*PI()/(981*B812)*J812,"")</f>
        <v/>
      </c>
      <c r="H812" s="28" t="str">
        <f>IF(OR(A812=aux!$B$6,A812=aux!$B$7,A812=aux!$B$8),(2*PI()/B812)^2/981*N812,"")</f>
        <v/>
      </c>
      <c r="I812" s="28" t="str">
        <f>IF(OR(A812=aux!$B$2,A812=aux!$B$3,A812=aux!$B$4),981*B812/(2*PI())*F812,"")</f>
        <v/>
      </c>
      <c r="J812" s="28" t="str">
        <f>IF(A812=aux!$B$5,100*$F$4*$C$4,"")</f>
        <v/>
      </c>
      <c r="K812" s="28" t="str">
        <f>IF(OR(A812=aux!$B$6,A812=aux!$B$7,A812=aux!$B$8),(2*PI()/B812)*N812,"")</f>
        <v/>
      </c>
      <c r="L812" s="28" t="str">
        <f>IF(OR(A812=aux!$B$2,A812=aux!$B$3,A812=aux!$B$4),981*(B812/(2*PI()))^2*F812,"")</f>
        <v/>
      </c>
      <c r="M812" s="28" t="str">
        <f>IF(A812=aux!$B$5,B812/(2*PI())*J812,"")</f>
        <v/>
      </c>
      <c r="N812" s="28" t="str">
        <f>IF(A812=aux!$B$6,100*$F$5*$C$5,IF(A812=aux!$B$7,100*$C$5*($F$5-($F$5-1)*(B812-$J$6)/($J$7-$J$6)),IF(A812=aux!$B$8,100*$C$5,"")))</f>
        <v/>
      </c>
      <c r="O812" s="26" t="str">
        <f t="shared" si="62"/>
        <v/>
      </c>
      <c r="P812" s="26" t="str">
        <f t="shared" si="63"/>
        <v/>
      </c>
      <c r="Q812" s="26" t="str">
        <f t="shared" si="64"/>
        <v/>
      </c>
    </row>
    <row r="813" spans="1:17" x14ac:dyDescent="0.25">
      <c r="A813" s="1" t="str">
        <f>IF(B813="","",IF(B813&lt;$J$2,aux!$B$2,IF(B813&lt;$J$3,aux!$B$3,IF(B813&lt;$J$4,aux!$B$4,IF(B813&lt;$J$5,aux!$B$5,IF(B813&lt;$J$6,aux!$B$6,IF(B813&lt;$J$7,aux!$B$7,aux!$B$8)))))))</f>
        <v/>
      </c>
      <c r="D813" s="2" t="str">
        <f t="shared" si="60"/>
        <v/>
      </c>
      <c r="E813" s="2" t="str">
        <f t="shared" si="61"/>
        <v/>
      </c>
      <c r="F813" s="28" t="str">
        <f>IF(A813=aux!$B$2,$C$3/9.81,IF(A813=aux!$B$3,$C$3*(1+($F$3-1)*(B813-$J$2)/($J$3-$J$2))/9.81,IF(A813=aux!$B$4,$F$3*$C$3/9.81,"")))</f>
        <v/>
      </c>
      <c r="G813" s="28" t="str">
        <f>IF(A813=aux!$B$5,2*PI()/(981*B813)*J813,"")</f>
        <v/>
      </c>
      <c r="H813" s="28" t="str">
        <f>IF(OR(A813=aux!$B$6,A813=aux!$B$7,A813=aux!$B$8),(2*PI()/B813)^2/981*N813,"")</f>
        <v/>
      </c>
      <c r="I813" s="28" t="str">
        <f>IF(OR(A813=aux!$B$2,A813=aux!$B$3,A813=aux!$B$4),981*B813/(2*PI())*F813,"")</f>
        <v/>
      </c>
      <c r="J813" s="28" t="str">
        <f>IF(A813=aux!$B$5,100*$F$4*$C$4,"")</f>
        <v/>
      </c>
      <c r="K813" s="28" t="str">
        <f>IF(OR(A813=aux!$B$6,A813=aux!$B$7,A813=aux!$B$8),(2*PI()/B813)*N813,"")</f>
        <v/>
      </c>
      <c r="L813" s="28" t="str">
        <f>IF(OR(A813=aux!$B$2,A813=aux!$B$3,A813=aux!$B$4),981*(B813/(2*PI()))^2*F813,"")</f>
        <v/>
      </c>
      <c r="M813" s="28" t="str">
        <f>IF(A813=aux!$B$5,B813/(2*PI())*J813,"")</f>
        <v/>
      </c>
      <c r="N813" s="28" t="str">
        <f>IF(A813=aux!$B$6,100*$F$5*$C$5,IF(A813=aux!$B$7,100*$C$5*($F$5-($F$5-1)*(B813-$J$6)/($J$7-$J$6)),IF(A813=aux!$B$8,100*$C$5,"")))</f>
        <v/>
      </c>
      <c r="O813" s="26" t="str">
        <f t="shared" si="62"/>
        <v/>
      </c>
      <c r="P813" s="26" t="str">
        <f t="shared" si="63"/>
        <v/>
      </c>
      <c r="Q813" s="26" t="str">
        <f t="shared" si="64"/>
        <v/>
      </c>
    </row>
    <row r="814" spans="1:17" x14ac:dyDescent="0.25">
      <c r="A814" s="1" t="str">
        <f>IF(B814="","",IF(B814&lt;$J$2,aux!$B$2,IF(B814&lt;$J$3,aux!$B$3,IF(B814&lt;$J$4,aux!$B$4,IF(B814&lt;$J$5,aux!$B$5,IF(B814&lt;$J$6,aux!$B$6,IF(B814&lt;$J$7,aux!$B$7,aux!$B$8)))))))</f>
        <v/>
      </c>
      <c r="D814" s="2" t="str">
        <f t="shared" si="60"/>
        <v/>
      </c>
      <c r="E814" s="2" t="str">
        <f t="shared" si="61"/>
        <v/>
      </c>
      <c r="F814" s="28" t="str">
        <f>IF(A814=aux!$B$2,$C$3/9.81,IF(A814=aux!$B$3,$C$3*(1+($F$3-1)*(B814-$J$2)/($J$3-$J$2))/9.81,IF(A814=aux!$B$4,$F$3*$C$3/9.81,"")))</f>
        <v/>
      </c>
      <c r="G814" s="28" t="str">
        <f>IF(A814=aux!$B$5,2*PI()/(981*B814)*J814,"")</f>
        <v/>
      </c>
      <c r="H814" s="28" t="str">
        <f>IF(OR(A814=aux!$B$6,A814=aux!$B$7,A814=aux!$B$8),(2*PI()/B814)^2/981*N814,"")</f>
        <v/>
      </c>
      <c r="I814" s="28" t="str">
        <f>IF(OR(A814=aux!$B$2,A814=aux!$B$3,A814=aux!$B$4),981*B814/(2*PI())*F814,"")</f>
        <v/>
      </c>
      <c r="J814" s="28" t="str">
        <f>IF(A814=aux!$B$5,100*$F$4*$C$4,"")</f>
        <v/>
      </c>
      <c r="K814" s="28" t="str">
        <f>IF(OR(A814=aux!$B$6,A814=aux!$B$7,A814=aux!$B$8),(2*PI()/B814)*N814,"")</f>
        <v/>
      </c>
      <c r="L814" s="28" t="str">
        <f>IF(OR(A814=aux!$B$2,A814=aux!$B$3,A814=aux!$B$4),981*(B814/(2*PI()))^2*F814,"")</f>
        <v/>
      </c>
      <c r="M814" s="28" t="str">
        <f>IF(A814=aux!$B$5,B814/(2*PI())*J814,"")</f>
        <v/>
      </c>
      <c r="N814" s="28" t="str">
        <f>IF(A814=aux!$B$6,100*$F$5*$C$5,IF(A814=aux!$B$7,100*$C$5*($F$5-($F$5-1)*(B814-$J$6)/($J$7-$J$6)),IF(A814=aux!$B$8,100*$C$5,"")))</f>
        <v/>
      </c>
      <c r="O814" s="26" t="str">
        <f t="shared" si="62"/>
        <v/>
      </c>
      <c r="P814" s="26" t="str">
        <f t="shared" si="63"/>
        <v/>
      </c>
      <c r="Q814" s="26" t="str">
        <f t="shared" si="64"/>
        <v/>
      </c>
    </row>
    <row r="815" spans="1:17" x14ac:dyDescent="0.25">
      <c r="A815" s="1" t="str">
        <f>IF(B815="","",IF(B815&lt;$J$2,aux!$B$2,IF(B815&lt;$J$3,aux!$B$3,IF(B815&lt;$J$4,aux!$B$4,IF(B815&lt;$J$5,aux!$B$5,IF(B815&lt;$J$6,aux!$B$6,IF(B815&lt;$J$7,aux!$B$7,aux!$B$8)))))))</f>
        <v/>
      </c>
      <c r="D815" s="2" t="str">
        <f t="shared" si="60"/>
        <v/>
      </c>
      <c r="E815" s="2" t="str">
        <f t="shared" si="61"/>
        <v/>
      </c>
      <c r="F815" s="28" t="str">
        <f>IF(A815=aux!$B$2,$C$3/9.81,IF(A815=aux!$B$3,$C$3*(1+($F$3-1)*(B815-$J$2)/($J$3-$J$2))/9.81,IF(A815=aux!$B$4,$F$3*$C$3/9.81,"")))</f>
        <v/>
      </c>
      <c r="G815" s="28" t="str">
        <f>IF(A815=aux!$B$5,2*PI()/(981*B815)*J815,"")</f>
        <v/>
      </c>
      <c r="H815" s="28" t="str">
        <f>IF(OR(A815=aux!$B$6,A815=aux!$B$7,A815=aux!$B$8),(2*PI()/B815)^2/981*N815,"")</f>
        <v/>
      </c>
      <c r="I815" s="28" t="str">
        <f>IF(OR(A815=aux!$B$2,A815=aux!$B$3,A815=aux!$B$4),981*B815/(2*PI())*F815,"")</f>
        <v/>
      </c>
      <c r="J815" s="28" t="str">
        <f>IF(A815=aux!$B$5,100*$F$4*$C$4,"")</f>
        <v/>
      </c>
      <c r="K815" s="28" t="str">
        <f>IF(OR(A815=aux!$B$6,A815=aux!$B$7,A815=aux!$B$8),(2*PI()/B815)*N815,"")</f>
        <v/>
      </c>
      <c r="L815" s="28" t="str">
        <f>IF(OR(A815=aux!$B$2,A815=aux!$B$3,A815=aux!$B$4),981*(B815/(2*PI()))^2*F815,"")</f>
        <v/>
      </c>
      <c r="M815" s="28" t="str">
        <f>IF(A815=aux!$B$5,B815/(2*PI())*J815,"")</f>
        <v/>
      </c>
      <c r="N815" s="28" t="str">
        <f>IF(A815=aux!$B$6,100*$F$5*$C$5,IF(A815=aux!$B$7,100*$C$5*($F$5-($F$5-1)*(B815-$J$6)/($J$7-$J$6)),IF(A815=aux!$B$8,100*$C$5,"")))</f>
        <v/>
      </c>
      <c r="O815" s="26" t="str">
        <f t="shared" si="62"/>
        <v/>
      </c>
      <c r="P815" s="26" t="str">
        <f t="shared" si="63"/>
        <v/>
      </c>
      <c r="Q815" s="26" t="str">
        <f t="shared" si="64"/>
        <v/>
      </c>
    </row>
    <row r="816" spans="1:17" x14ac:dyDescent="0.25">
      <c r="A816" s="1" t="str">
        <f>IF(B816="","",IF(B816&lt;$J$2,aux!$B$2,IF(B816&lt;$J$3,aux!$B$3,IF(B816&lt;$J$4,aux!$B$4,IF(B816&lt;$J$5,aux!$B$5,IF(B816&lt;$J$6,aux!$B$6,IF(B816&lt;$J$7,aux!$B$7,aux!$B$8)))))))</f>
        <v/>
      </c>
      <c r="D816" s="2" t="str">
        <f t="shared" si="60"/>
        <v/>
      </c>
      <c r="E816" s="2" t="str">
        <f t="shared" si="61"/>
        <v/>
      </c>
      <c r="F816" s="28" t="str">
        <f>IF(A816=aux!$B$2,$C$3/9.81,IF(A816=aux!$B$3,$C$3*(1+($F$3-1)*(B816-$J$2)/($J$3-$J$2))/9.81,IF(A816=aux!$B$4,$F$3*$C$3/9.81,"")))</f>
        <v/>
      </c>
      <c r="G816" s="28" t="str">
        <f>IF(A816=aux!$B$5,2*PI()/(981*B816)*J816,"")</f>
        <v/>
      </c>
      <c r="H816" s="28" t="str">
        <f>IF(OR(A816=aux!$B$6,A816=aux!$B$7,A816=aux!$B$8),(2*PI()/B816)^2/981*N816,"")</f>
        <v/>
      </c>
      <c r="I816" s="28" t="str">
        <f>IF(OR(A816=aux!$B$2,A816=aux!$B$3,A816=aux!$B$4),981*B816/(2*PI())*F816,"")</f>
        <v/>
      </c>
      <c r="J816" s="28" t="str">
        <f>IF(A816=aux!$B$5,100*$F$4*$C$4,"")</f>
        <v/>
      </c>
      <c r="K816" s="28" t="str">
        <f>IF(OR(A816=aux!$B$6,A816=aux!$B$7,A816=aux!$B$8),(2*PI()/B816)*N816,"")</f>
        <v/>
      </c>
      <c r="L816" s="28" t="str">
        <f>IF(OR(A816=aux!$B$2,A816=aux!$B$3,A816=aux!$B$4),981*(B816/(2*PI()))^2*F816,"")</f>
        <v/>
      </c>
      <c r="M816" s="28" t="str">
        <f>IF(A816=aux!$B$5,B816/(2*PI())*J816,"")</f>
        <v/>
      </c>
      <c r="N816" s="28" t="str">
        <f>IF(A816=aux!$B$6,100*$F$5*$C$5,IF(A816=aux!$B$7,100*$C$5*($F$5-($F$5-1)*(B816-$J$6)/($J$7-$J$6)),IF(A816=aux!$B$8,100*$C$5,"")))</f>
        <v/>
      </c>
      <c r="O816" s="26" t="str">
        <f t="shared" si="62"/>
        <v/>
      </c>
      <c r="P816" s="26" t="str">
        <f t="shared" si="63"/>
        <v/>
      </c>
      <c r="Q816" s="26" t="str">
        <f t="shared" si="64"/>
        <v/>
      </c>
    </row>
    <row r="817" spans="1:17" x14ac:dyDescent="0.25">
      <c r="A817" s="1" t="str">
        <f>IF(B817="","",IF(B817&lt;$J$2,aux!$B$2,IF(B817&lt;$J$3,aux!$B$3,IF(B817&lt;$J$4,aux!$B$4,IF(B817&lt;$J$5,aux!$B$5,IF(B817&lt;$J$6,aux!$B$6,IF(B817&lt;$J$7,aux!$B$7,aux!$B$8)))))))</f>
        <v/>
      </c>
      <c r="D817" s="2" t="str">
        <f t="shared" si="60"/>
        <v/>
      </c>
      <c r="E817" s="2" t="str">
        <f t="shared" si="61"/>
        <v/>
      </c>
      <c r="F817" s="28" t="str">
        <f>IF(A817=aux!$B$2,$C$3/9.81,IF(A817=aux!$B$3,$C$3*(1+($F$3-1)*(B817-$J$2)/($J$3-$J$2))/9.81,IF(A817=aux!$B$4,$F$3*$C$3/9.81,"")))</f>
        <v/>
      </c>
      <c r="G817" s="28" t="str">
        <f>IF(A817=aux!$B$5,2*PI()/(981*B817)*J817,"")</f>
        <v/>
      </c>
      <c r="H817" s="28" t="str">
        <f>IF(OR(A817=aux!$B$6,A817=aux!$B$7,A817=aux!$B$8),(2*PI()/B817)^2/981*N817,"")</f>
        <v/>
      </c>
      <c r="I817" s="28" t="str">
        <f>IF(OR(A817=aux!$B$2,A817=aux!$B$3,A817=aux!$B$4),981*B817/(2*PI())*F817,"")</f>
        <v/>
      </c>
      <c r="J817" s="28" t="str">
        <f>IF(A817=aux!$B$5,100*$F$4*$C$4,"")</f>
        <v/>
      </c>
      <c r="K817" s="28" t="str">
        <f>IF(OR(A817=aux!$B$6,A817=aux!$B$7,A817=aux!$B$8),(2*PI()/B817)*N817,"")</f>
        <v/>
      </c>
      <c r="L817" s="28" t="str">
        <f>IF(OR(A817=aux!$B$2,A817=aux!$B$3,A817=aux!$B$4),981*(B817/(2*PI()))^2*F817,"")</f>
        <v/>
      </c>
      <c r="M817" s="28" t="str">
        <f>IF(A817=aux!$B$5,B817/(2*PI())*J817,"")</f>
        <v/>
      </c>
      <c r="N817" s="28" t="str">
        <f>IF(A817=aux!$B$6,100*$F$5*$C$5,IF(A817=aux!$B$7,100*$C$5*($F$5-($F$5-1)*(B817-$J$6)/($J$7-$J$6)),IF(A817=aux!$B$8,100*$C$5,"")))</f>
        <v/>
      </c>
      <c r="O817" s="26" t="str">
        <f t="shared" si="62"/>
        <v/>
      </c>
      <c r="P817" s="26" t="str">
        <f t="shared" si="63"/>
        <v/>
      </c>
      <c r="Q817" s="26" t="str">
        <f t="shared" si="64"/>
        <v/>
      </c>
    </row>
    <row r="818" spans="1:17" x14ac:dyDescent="0.25">
      <c r="A818" s="1" t="str">
        <f>IF(B818="","",IF(B818&lt;$J$2,aux!$B$2,IF(B818&lt;$J$3,aux!$B$3,IF(B818&lt;$J$4,aux!$B$4,IF(B818&lt;$J$5,aux!$B$5,IF(B818&lt;$J$6,aux!$B$6,IF(B818&lt;$J$7,aux!$B$7,aux!$B$8)))))))</f>
        <v/>
      </c>
      <c r="D818" s="2" t="str">
        <f t="shared" si="60"/>
        <v/>
      </c>
      <c r="E818" s="2" t="str">
        <f t="shared" si="61"/>
        <v/>
      </c>
      <c r="F818" s="28" t="str">
        <f>IF(A818=aux!$B$2,$C$3/9.81,IF(A818=aux!$B$3,$C$3*(1+($F$3-1)*(B818-$J$2)/($J$3-$J$2))/9.81,IF(A818=aux!$B$4,$F$3*$C$3/9.81,"")))</f>
        <v/>
      </c>
      <c r="G818" s="28" t="str">
        <f>IF(A818=aux!$B$5,2*PI()/(981*B818)*J818,"")</f>
        <v/>
      </c>
      <c r="H818" s="28" t="str">
        <f>IF(OR(A818=aux!$B$6,A818=aux!$B$7,A818=aux!$B$8),(2*PI()/B818)^2/981*N818,"")</f>
        <v/>
      </c>
      <c r="I818" s="28" t="str">
        <f>IF(OR(A818=aux!$B$2,A818=aux!$B$3,A818=aux!$B$4),981*B818/(2*PI())*F818,"")</f>
        <v/>
      </c>
      <c r="J818" s="28" t="str">
        <f>IF(A818=aux!$B$5,100*$F$4*$C$4,"")</f>
        <v/>
      </c>
      <c r="K818" s="28" t="str">
        <f>IF(OR(A818=aux!$B$6,A818=aux!$B$7,A818=aux!$B$8),(2*PI()/B818)*N818,"")</f>
        <v/>
      </c>
      <c r="L818" s="28" t="str">
        <f>IF(OR(A818=aux!$B$2,A818=aux!$B$3,A818=aux!$B$4),981*(B818/(2*PI()))^2*F818,"")</f>
        <v/>
      </c>
      <c r="M818" s="28" t="str">
        <f>IF(A818=aux!$B$5,B818/(2*PI())*J818,"")</f>
        <v/>
      </c>
      <c r="N818" s="28" t="str">
        <f>IF(A818=aux!$B$6,100*$F$5*$C$5,IF(A818=aux!$B$7,100*$C$5*($F$5-($F$5-1)*(B818-$J$6)/($J$7-$J$6)),IF(A818=aux!$B$8,100*$C$5,"")))</f>
        <v/>
      </c>
      <c r="O818" s="26" t="str">
        <f t="shared" si="62"/>
        <v/>
      </c>
      <c r="P818" s="26" t="str">
        <f t="shared" si="63"/>
        <v/>
      </c>
      <c r="Q818" s="26" t="str">
        <f t="shared" si="64"/>
        <v/>
      </c>
    </row>
    <row r="819" spans="1:17" x14ac:dyDescent="0.25">
      <c r="A819" s="1" t="str">
        <f>IF(B819="","",IF(B819&lt;$J$2,aux!$B$2,IF(B819&lt;$J$3,aux!$B$3,IF(B819&lt;$J$4,aux!$B$4,IF(B819&lt;$J$5,aux!$B$5,IF(B819&lt;$J$6,aux!$B$6,IF(B819&lt;$J$7,aux!$B$7,aux!$B$8)))))))</f>
        <v/>
      </c>
      <c r="D819" s="2" t="str">
        <f t="shared" si="60"/>
        <v/>
      </c>
      <c r="E819" s="2" t="str">
        <f t="shared" si="61"/>
        <v/>
      </c>
      <c r="F819" s="28" t="str">
        <f>IF(A819=aux!$B$2,$C$3/9.81,IF(A819=aux!$B$3,$C$3*(1+($F$3-1)*(B819-$J$2)/($J$3-$J$2))/9.81,IF(A819=aux!$B$4,$F$3*$C$3/9.81,"")))</f>
        <v/>
      </c>
      <c r="G819" s="28" t="str">
        <f>IF(A819=aux!$B$5,2*PI()/(981*B819)*J819,"")</f>
        <v/>
      </c>
      <c r="H819" s="28" t="str">
        <f>IF(OR(A819=aux!$B$6,A819=aux!$B$7,A819=aux!$B$8),(2*PI()/B819)^2/981*N819,"")</f>
        <v/>
      </c>
      <c r="I819" s="28" t="str">
        <f>IF(OR(A819=aux!$B$2,A819=aux!$B$3,A819=aux!$B$4),981*B819/(2*PI())*F819,"")</f>
        <v/>
      </c>
      <c r="J819" s="28" t="str">
        <f>IF(A819=aux!$B$5,100*$F$4*$C$4,"")</f>
        <v/>
      </c>
      <c r="K819" s="28" t="str">
        <f>IF(OR(A819=aux!$B$6,A819=aux!$B$7,A819=aux!$B$8),(2*PI()/B819)*N819,"")</f>
        <v/>
      </c>
      <c r="L819" s="28" t="str">
        <f>IF(OR(A819=aux!$B$2,A819=aux!$B$3,A819=aux!$B$4),981*(B819/(2*PI()))^2*F819,"")</f>
        <v/>
      </c>
      <c r="M819" s="28" t="str">
        <f>IF(A819=aux!$B$5,B819/(2*PI())*J819,"")</f>
        <v/>
      </c>
      <c r="N819" s="28" t="str">
        <f>IF(A819=aux!$B$6,100*$F$5*$C$5,IF(A819=aux!$B$7,100*$C$5*($F$5-($F$5-1)*(B819-$J$6)/($J$7-$J$6)),IF(A819=aux!$B$8,100*$C$5,"")))</f>
        <v/>
      </c>
      <c r="O819" s="26" t="str">
        <f t="shared" si="62"/>
        <v/>
      </c>
      <c r="P819" s="26" t="str">
        <f t="shared" si="63"/>
        <v/>
      </c>
      <c r="Q819" s="26" t="str">
        <f t="shared" si="64"/>
        <v/>
      </c>
    </row>
    <row r="820" spans="1:17" x14ac:dyDescent="0.25">
      <c r="A820" s="1" t="str">
        <f>IF(B820="","",IF(B820&lt;$J$2,aux!$B$2,IF(B820&lt;$J$3,aux!$B$3,IF(B820&lt;$J$4,aux!$B$4,IF(B820&lt;$J$5,aux!$B$5,IF(B820&lt;$J$6,aux!$B$6,IF(B820&lt;$J$7,aux!$B$7,aux!$B$8)))))))</f>
        <v/>
      </c>
      <c r="D820" s="2" t="str">
        <f t="shared" si="60"/>
        <v/>
      </c>
      <c r="E820" s="2" t="str">
        <f t="shared" si="61"/>
        <v/>
      </c>
      <c r="F820" s="28" t="str">
        <f>IF(A820=aux!$B$2,$C$3/9.81,IF(A820=aux!$B$3,$C$3*(1+($F$3-1)*(B820-$J$2)/($J$3-$J$2))/9.81,IF(A820=aux!$B$4,$F$3*$C$3/9.81,"")))</f>
        <v/>
      </c>
      <c r="G820" s="28" t="str">
        <f>IF(A820=aux!$B$5,2*PI()/(981*B820)*J820,"")</f>
        <v/>
      </c>
      <c r="H820" s="28" t="str">
        <f>IF(OR(A820=aux!$B$6,A820=aux!$B$7,A820=aux!$B$8),(2*PI()/B820)^2/981*N820,"")</f>
        <v/>
      </c>
      <c r="I820" s="28" t="str">
        <f>IF(OR(A820=aux!$B$2,A820=aux!$B$3,A820=aux!$B$4),981*B820/(2*PI())*F820,"")</f>
        <v/>
      </c>
      <c r="J820" s="28" t="str">
        <f>IF(A820=aux!$B$5,100*$F$4*$C$4,"")</f>
        <v/>
      </c>
      <c r="K820" s="28" t="str">
        <f>IF(OR(A820=aux!$B$6,A820=aux!$B$7,A820=aux!$B$8),(2*PI()/B820)*N820,"")</f>
        <v/>
      </c>
      <c r="L820" s="28" t="str">
        <f>IF(OR(A820=aux!$B$2,A820=aux!$B$3,A820=aux!$B$4),981*(B820/(2*PI()))^2*F820,"")</f>
        <v/>
      </c>
      <c r="M820" s="28" t="str">
        <f>IF(A820=aux!$B$5,B820/(2*PI())*J820,"")</f>
        <v/>
      </c>
      <c r="N820" s="28" t="str">
        <f>IF(A820=aux!$B$6,100*$F$5*$C$5,IF(A820=aux!$B$7,100*$C$5*($F$5-($F$5-1)*(B820-$J$6)/($J$7-$J$6)),IF(A820=aux!$B$8,100*$C$5,"")))</f>
        <v/>
      </c>
      <c r="O820" s="26" t="str">
        <f t="shared" si="62"/>
        <v/>
      </c>
      <c r="P820" s="26" t="str">
        <f t="shared" si="63"/>
        <v/>
      </c>
      <c r="Q820" s="26" t="str">
        <f t="shared" si="64"/>
        <v/>
      </c>
    </row>
    <row r="821" spans="1:17" x14ac:dyDescent="0.25">
      <c r="A821" s="1" t="str">
        <f>IF(B821="","",IF(B821&lt;$J$2,aux!$B$2,IF(B821&lt;$J$3,aux!$B$3,IF(B821&lt;$J$4,aux!$B$4,IF(B821&lt;$J$5,aux!$B$5,IF(B821&lt;$J$6,aux!$B$6,IF(B821&lt;$J$7,aux!$B$7,aux!$B$8)))))))</f>
        <v/>
      </c>
      <c r="D821" s="2" t="str">
        <f t="shared" si="60"/>
        <v/>
      </c>
      <c r="E821" s="2" t="str">
        <f t="shared" si="61"/>
        <v/>
      </c>
      <c r="F821" s="28" t="str">
        <f>IF(A821=aux!$B$2,$C$3/9.81,IF(A821=aux!$B$3,$C$3*(1+($F$3-1)*(B821-$J$2)/($J$3-$J$2))/9.81,IF(A821=aux!$B$4,$F$3*$C$3/9.81,"")))</f>
        <v/>
      </c>
      <c r="G821" s="28" t="str">
        <f>IF(A821=aux!$B$5,2*PI()/(981*B821)*J821,"")</f>
        <v/>
      </c>
      <c r="H821" s="28" t="str">
        <f>IF(OR(A821=aux!$B$6,A821=aux!$B$7,A821=aux!$B$8),(2*PI()/B821)^2/981*N821,"")</f>
        <v/>
      </c>
      <c r="I821" s="28" t="str">
        <f>IF(OR(A821=aux!$B$2,A821=aux!$B$3,A821=aux!$B$4),981*B821/(2*PI())*F821,"")</f>
        <v/>
      </c>
      <c r="J821" s="28" t="str">
        <f>IF(A821=aux!$B$5,100*$F$4*$C$4,"")</f>
        <v/>
      </c>
      <c r="K821" s="28" t="str">
        <f>IF(OR(A821=aux!$B$6,A821=aux!$B$7,A821=aux!$B$8),(2*PI()/B821)*N821,"")</f>
        <v/>
      </c>
      <c r="L821" s="28" t="str">
        <f>IF(OR(A821=aux!$B$2,A821=aux!$B$3,A821=aux!$B$4),981*(B821/(2*PI()))^2*F821,"")</f>
        <v/>
      </c>
      <c r="M821" s="28" t="str">
        <f>IF(A821=aux!$B$5,B821/(2*PI())*J821,"")</f>
        <v/>
      </c>
      <c r="N821" s="28" t="str">
        <f>IF(A821=aux!$B$6,100*$F$5*$C$5,IF(A821=aux!$B$7,100*$C$5*($F$5-($F$5-1)*(B821-$J$6)/($J$7-$J$6)),IF(A821=aux!$B$8,100*$C$5,"")))</f>
        <v/>
      </c>
      <c r="O821" s="26" t="str">
        <f t="shared" si="62"/>
        <v/>
      </c>
      <c r="P821" s="26" t="str">
        <f t="shared" si="63"/>
        <v/>
      </c>
      <c r="Q821" s="26" t="str">
        <f t="shared" si="64"/>
        <v/>
      </c>
    </row>
    <row r="822" spans="1:17" x14ac:dyDescent="0.25">
      <c r="A822" s="1" t="str">
        <f>IF(B822="","",IF(B822&lt;$J$2,aux!$B$2,IF(B822&lt;$J$3,aux!$B$3,IF(B822&lt;$J$4,aux!$B$4,IF(B822&lt;$J$5,aux!$B$5,IF(B822&lt;$J$6,aux!$B$6,IF(B822&lt;$J$7,aux!$B$7,aux!$B$8)))))))</f>
        <v/>
      </c>
      <c r="D822" s="2" t="str">
        <f t="shared" si="60"/>
        <v/>
      </c>
      <c r="E822" s="2" t="str">
        <f t="shared" si="61"/>
        <v/>
      </c>
      <c r="F822" s="28" t="str">
        <f>IF(A822=aux!$B$2,$C$3/9.81,IF(A822=aux!$B$3,$C$3*(1+($F$3-1)*(B822-$J$2)/($J$3-$J$2))/9.81,IF(A822=aux!$B$4,$F$3*$C$3/9.81,"")))</f>
        <v/>
      </c>
      <c r="G822" s="28" t="str">
        <f>IF(A822=aux!$B$5,2*PI()/(981*B822)*J822,"")</f>
        <v/>
      </c>
      <c r="H822" s="28" t="str">
        <f>IF(OR(A822=aux!$B$6,A822=aux!$B$7,A822=aux!$B$8),(2*PI()/B822)^2/981*N822,"")</f>
        <v/>
      </c>
      <c r="I822" s="28" t="str">
        <f>IF(OR(A822=aux!$B$2,A822=aux!$B$3,A822=aux!$B$4),981*B822/(2*PI())*F822,"")</f>
        <v/>
      </c>
      <c r="J822" s="28" t="str">
        <f>IF(A822=aux!$B$5,100*$F$4*$C$4,"")</f>
        <v/>
      </c>
      <c r="K822" s="28" t="str">
        <f>IF(OR(A822=aux!$B$6,A822=aux!$B$7,A822=aux!$B$8),(2*PI()/B822)*N822,"")</f>
        <v/>
      </c>
      <c r="L822" s="28" t="str">
        <f>IF(OR(A822=aux!$B$2,A822=aux!$B$3,A822=aux!$B$4),981*(B822/(2*PI()))^2*F822,"")</f>
        <v/>
      </c>
      <c r="M822" s="28" t="str">
        <f>IF(A822=aux!$B$5,B822/(2*PI())*J822,"")</f>
        <v/>
      </c>
      <c r="N822" s="28" t="str">
        <f>IF(A822=aux!$B$6,100*$F$5*$C$5,IF(A822=aux!$B$7,100*$C$5*($F$5-($F$5-1)*(B822-$J$6)/($J$7-$J$6)),IF(A822=aux!$B$8,100*$C$5,"")))</f>
        <v/>
      </c>
      <c r="O822" s="26" t="str">
        <f t="shared" si="62"/>
        <v/>
      </c>
      <c r="P822" s="26" t="str">
        <f t="shared" si="63"/>
        <v/>
      </c>
      <c r="Q822" s="26" t="str">
        <f t="shared" si="64"/>
        <v/>
      </c>
    </row>
    <row r="823" spans="1:17" x14ac:dyDescent="0.25">
      <c r="A823" s="1" t="str">
        <f>IF(B823="","",IF(B823&lt;$J$2,aux!$B$2,IF(B823&lt;$J$3,aux!$B$3,IF(B823&lt;$J$4,aux!$B$4,IF(B823&lt;$J$5,aux!$B$5,IF(B823&lt;$J$6,aux!$B$6,IF(B823&lt;$J$7,aux!$B$7,aux!$B$8)))))))</f>
        <v/>
      </c>
      <c r="D823" s="2" t="str">
        <f t="shared" si="60"/>
        <v/>
      </c>
      <c r="E823" s="2" t="str">
        <f t="shared" si="61"/>
        <v/>
      </c>
      <c r="F823" s="28" t="str">
        <f>IF(A823=aux!$B$2,$C$3/9.81,IF(A823=aux!$B$3,$C$3*(1+($F$3-1)*(B823-$J$2)/($J$3-$J$2))/9.81,IF(A823=aux!$B$4,$F$3*$C$3/9.81,"")))</f>
        <v/>
      </c>
      <c r="G823" s="28" t="str">
        <f>IF(A823=aux!$B$5,2*PI()/(981*B823)*J823,"")</f>
        <v/>
      </c>
      <c r="H823" s="28" t="str">
        <f>IF(OR(A823=aux!$B$6,A823=aux!$B$7,A823=aux!$B$8),(2*PI()/B823)^2/981*N823,"")</f>
        <v/>
      </c>
      <c r="I823" s="28" t="str">
        <f>IF(OR(A823=aux!$B$2,A823=aux!$B$3,A823=aux!$B$4),981*B823/(2*PI())*F823,"")</f>
        <v/>
      </c>
      <c r="J823" s="28" t="str">
        <f>IF(A823=aux!$B$5,100*$F$4*$C$4,"")</f>
        <v/>
      </c>
      <c r="K823" s="28" t="str">
        <f>IF(OR(A823=aux!$B$6,A823=aux!$B$7,A823=aux!$B$8),(2*PI()/B823)*N823,"")</f>
        <v/>
      </c>
      <c r="L823" s="28" t="str">
        <f>IF(OR(A823=aux!$B$2,A823=aux!$B$3,A823=aux!$B$4),981*(B823/(2*PI()))^2*F823,"")</f>
        <v/>
      </c>
      <c r="M823" s="28" t="str">
        <f>IF(A823=aux!$B$5,B823/(2*PI())*J823,"")</f>
        <v/>
      </c>
      <c r="N823" s="28" t="str">
        <f>IF(A823=aux!$B$6,100*$F$5*$C$5,IF(A823=aux!$B$7,100*$C$5*($F$5-($F$5-1)*(B823-$J$6)/($J$7-$J$6)),IF(A823=aux!$B$8,100*$C$5,"")))</f>
        <v/>
      </c>
      <c r="O823" s="26" t="str">
        <f t="shared" si="62"/>
        <v/>
      </c>
      <c r="P823" s="26" t="str">
        <f t="shared" si="63"/>
        <v/>
      </c>
      <c r="Q823" s="26" t="str">
        <f t="shared" si="64"/>
        <v/>
      </c>
    </row>
    <row r="824" spans="1:17" x14ac:dyDescent="0.25">
      <c r="A824" s="1" t="str">
        <f>IF(B824="","",IF(B824&lt;$J$2,aux!$B$2,IF(B824&lt;$J$3,aux!$B$3,IF(B824&lt;$J$4,aux!$B$4,IF(B824&lt;$J$5,aux!$B$5,IF(B824&lt;$J$6,aux!$B$6,IF(B824&lt;$J$7,aux!$B$7,aux!$B$8)))))))</f>
        <v/>
      </c>
      <c r="D824" s="2" t="str">
        <f t="shared" si="60"/>
        <v/>
      </c>
      <c r="E824" s="2" t="str">
        <f t="shared" si="61"/>
        <v/>
      </c>
      <c r="F824" s="28" t="str">
        <f>IF(A824=aux!$B$2,$C$3/9.81,IF(A824=aux!$B$3,$C$3*(1+($F$3-1)*(B824-$J$2)/($J$3-$J$2))/9.81,IF(A824=aux!$B$4,$F$3*$C$3/9.81,"")))</f>
        <v/>
      </c>
      <c r="G824" s="28" t="str">
        <f>IF(A824=aux!$B$5,2*PI()/(981*B824)*J824,"")</f>
        <v/>
      </c>
      <c r="H824" s="28" t="str">
        <f>IF(OR(A824=aux!$B$6,A824=aux!$B$7,A824=aux!$B$8),(2*PI()/B824)^2/981*N824,"")</f>
        <v/>
      </c>
      <c r="I824" s="28" t="str">
        <f>IF(OR(A824=aux!$B$2,A824=aux!$B$3,A824=aux!$B$4),981*B824/(2*PI())*F824,"")</f>
        <v/>
      </c>
      <c r="J824" s="28" t="str">
        <f>IF(A824=aux!$B$5,100*$F$4*$C$4,"")</f>
        <v/>
      </c>
      <c r="K824" s="28" t="str">
        <f>IF(OR(A824=aux!$B$6,A824=aux!$B$7,A824=aux!$B$8),(2*PI()/B824)*N824,"")</f>
        <v/>
      </c>
      <c r="L824" s="28" t="str">
        <f>IF(OR(A824=aux!$B$2,A824=aux!$B$3,A824=aux!$B$4),981*(B824/(2*PI()))^2*F824,"")</f>
        <v/>
      </c>
      <c r="M824" s="28" t="str">
        <f>IF(A824=aux!$B$5,B824/(2*PI())*J824,"")</f>
        <v/>
      </c>
      <c r="N824" s="28" t="str">
        <f>IF(A824=aux!$B$6,100*$F$5*$C$5,IF(A824=aux!$B$7,100*$C$5*($F$5-($F$5-1)*(B824-$J$6)/($J$7-$J$6)),IF(A824=aux!$B$8,100*$C$5,"")))</f>
        <v/>
      </c>
      <c r="O824" s="26" t="str">
        <f t="shared" si="62"/>
        <v/>
      </c>
      <c r="P824" s="26" t="str">
        <f t="shared" si="63"/>
        <v/>
      </c>
      <c r="Q824" s="26" t="str">
        <f t="shared" si="64"/>
        <v/>
      </c>
    </row>
    <row r="825" spans="1:17" x14ac:dyDescent="0.25">
      <c r="A825" s="1" t="str">
        <f>IF(B825="","",IF(B825&lt;$J$2,aux!$B$2,IF(B825&lt;$J$3,aux!$B$3,IF(B825&lt;$J$4,aux!$B$4,IF(B825&lt;$J$5,aux!$B$5,IF(B825&lt;$J$6,aux!$B$6,IF(B825&lt;$J$7,aux!$B$7,aux!$B$8)))))))</f>
        <v/>
      </c>
      <c r="D825" s="2" t="str">
        <f t="shared" si="60"/>
        <v/>
      </c>
      <c r="E825" s="2" t="str">
        <f t="shared" si="61"/>
        <v/>
      </c>
      <c r="F825" s="28" t="str">
        <f>IF(A825=aux!$B$2,$C$3/9.81,IF(A825=aux!$B$3,$C$3*(1+($F$3-1)*(B825-$J$2)/($J$3-$J$2))/9.81,IF(A825=aux!$B$4,$F$3*$C$3/9.81,"")))</f>
        <v/>
      </c>
      <c r="G825" s="28" t="str">
        <f>IF(A825=aux!$B$5,2*PI()/(981*B825)*J825,"")</f>
        <v/>
      </c>
      <c r="H825" s="28" t="str">
        <f>IF(OR(A825=aux!$B$6,A825=aux!$B$7,A825=aux!$B$8),(2*PI()/B825)^2/981*N825,"")</f>
        <v/>
      </c>
      <c r="I825" s="28" t="str">
        <f>IF(OR(A825=aux!$B$2,A825=aux!$B$3,A825=aux!$B$4),981*B825/(2*PI())*F825,"")</f>
        <v/>
      </c>
      <c r="J825" s="28" t="str">
        <f>IF(A825=aux!$B$5,100*$F$4*$C$4,"")</f>
        <v/>
      </c>
      <c r="K825" s="28" t="str">
        <f>IF(OR(A825=aux!$B$6,A825=aux!$B$7,A825=aux!$B$8),(2*PI()/B825)*N825,"")</f>
        <v/>
      </c>
      <c r="L825" s="28" t="str">
        <f>IF(OR(A825=aux!$B$2,A825=aux!$B$3,A825=aux!$B$4),981*(B825/(2*PI()))^2*F825,"")</f>
        <v/>
      </c>
      <c r="M825" s="28" t="str">
        <f>IF(A825=aux!$B$5,B825/(2*PI())*J825,"")</f>
        <v/>
      </c>
      <c r="N825" s="28" t="str">
        <f>IF(A825=aux!$B$6,100*$F$5*$C$5,IF(A825=aux!$B$7,100*$C$5*($F$5-($F$5-1)*(B825-$J$6)/($J$7-$J$6)),IF(A825=aux!$B$8,100*$C$5,"")))</f>
        <v/>
      </c>
      <c r="O825" s="26" t="str">
        <f t="shared" si="62"/>
        <v/>
      </c>
      <c r="P825" s="26" t="str">
        <f t="shared" si="63"/>
        <v/>
      </c>
      <c r="Q825" s="26" t="str">
        <f t="shared" si="64"/>
        <v/>
      </c>
    </row>
    <row r="826" spans="1:17" x14ac:dyDescent="0.25">
      <c r="A826" s="1" t="str">
        <f>IF(B826="","",IF(B826&lt;$J$2,aux!$B$2,IF(B826&lt;$J$3,aux!$B$3,IF(B826&lt;$J$4,aux!$B$4,IF(B826&lt;$J$5,aux!$B$5,IF(B826&lt;$J$6,aux!$B$6,IF(B826&lt;$J$7,aux!$B$7,aux!$B$8)))))))</f>
        <v/>
      </c>
      <c r="D826" s="2" t="str">
        <f t="shared" si="60"/>
        <v/>
      </c>
      <c r="E826" s="2" t="str">
        <f t="shared" si="61"/>
        <v/>
      </c>
      <c r="F826" s="28" t="str">
        <f>IF(A826=aux!$B$2,$C$3/9.81,IF(A826=aux!$B$3,$C$3*(1+($F$3-1)*(B826-$J$2)/($J$3-$J$2))/9.81,IF(A826=aux!$B$4,$F$3*$C$3/9.81,"")))</f>
        <v/>
      </c>
      <c r="G826" s="28" t="str">
        <f>IF(A826=aux!$B$5,2*PI()/(981*B826)*J826,"")</f>
        <v/>
      </c>
      <c r="H826" s="28" t="str">
        <f>IF(OR(A826=aux!$B$6,A826=aux!$B$7,A826=aux!$B$8),(2*PI()/B826)^2/981*N826,"")</f>
        <v/>
      </c>
      <c r="I826" s="28" t="str">
        <f>IF(OR(A826=aux!$B$2,A826=aux!$B$3,A826=aux!$B$4),981*B826/(2*PI())*F826,"")</f>
        <v/>
      </c>
      <c r="J826" s="28" t="str">
        <f>IF(A826=aux!$B$5,100*$F$4*$C$4,"")</f>
        <v/>
      </c>
      <c r="K826" s="28" t="str">
        <f>IF(OR(A826=aux!$B$6,A826=aux!$B$7,A826=aux!$B$8),(2*PI()/B826)*N826,"")</f>
        <v/>
      </c>
      <c r="L826" s="28" t="str">
        <f>IF(OR(A826=aux!$B$2,A826=aux!$B$3,A826=aux!$B$4),981*(B826/(2*PI()))^2*F826,"")</f>
        <v/>
      </c>
      <c r="M826" s="28" t="str">
        <f>IF(A826=aux!$B$5,B826/(2*PI())*J826,"")</f>
        <v/>
      </c>
      <c r="N826" s="28" t="str">
        <f>IF(A826=aux!$B$6,100*$F$5*$C$5,IF(A826=aux!$B$7,100*$C$5*($F$5-($F$5-1)*(B826-$J$6)/($J$7-$J$6)),IF(A826=aux!$B$8,100*$C$5,"")))</f>
        <v/>
      </c>
      <c r="O826" s="26" t="str">
        <f t="shared" si="62"/>
        <v/>
      </c>
      <c r="P826" s="26" t="str">
        <f t="shared" si="63"/>
        <v/>
      </c>
      <c r="Q826" s="26" t="str">
        <f t="shared" si="64"/>
        <v/>
      </c>
    </row>
    <row r="827" spans="1:17" x14ac:dyDescent="0.25">
      <c r="A827" s="1" t="str">
        <f>IF(B827="","",IF(B827&lt;$J$2,aux!$B$2,IF(B827&lt;$J$3,aux!$B$3,IF(B827&lt;$J$4,aux!$B$4,IF(B827&lt;$J$5,aux!$B$5,IF(B827&lt;$J$6,aux!$B$6,IF(B827&lt;$J$7,aux!$B$7,aux!$B$8)))))))</f>
        <v/>
      </c>
      <c r="D827" s="2" t="str">
        <f t="shared" si="60"/>
        <v/>
      </c>
      <c r="E827" s="2" t="str">
        <f t="shared" si="61"/>
        <v/>
      </c>
      <c r="F827" s="28" t="str">
        <f>IF(A827=aux!$B$2,$C$3/9.81,IF(A827=aux!$B$3,$C$3*(1+($F$3-1)*(B827-$J$2)/($J$3-$J$2))/9.81,IF(A827=aux!$B$4,$F$3*$C$3/9.81,"")))</f>
        <v/>
      </c>
      <c r="G827" s="28" t="str">
        <f>IF(A827=aux!$B$5,2*PI()/(981*B827)*J827,"")</f>
        <v/>
      </c>
      <c r="H827" s="28" t="str">
        <f>IF(OR(A827=aux!$B$6,A827=aux!$B$7,A827=aux!$B$8),(2*PI()/B827)^2/981*N827,"")</f>
        <v/>
      </c>
      <c r="I827" s="28" t="str">
        <f>IF(OR(A827=aux!$B$2,A827=aux!$B$3,A827=aux!$B$4),981*B827/(2*PI())*F827,"")</f>
        <v/>
      </c>
      <c r="J827" s="28" t="str">
        <f>IF(A827=aux!$B$5,100*$F$4*$C$4,"")</f>
        <v/>
      </c>
      <c r="K827" s="28" t="str">
        <f>IF(OR(A827=aux!$B$6,A827=aux!$B$7,A827=aux!$B$8),(2*PI()/B827)*N827,"")</f>
        <v/>
      </c>
      <c r="L827" s="28" t="str">
        <f>IF(OR(A827=aux!$B$2,A827=aux!$B$3,A827=aux!$B$4),981*(B827/(2*PI()))^2*F827,"")</f>
        <v/>
      </c>
      <c r="M827" s="28" t="str">
        <f>IF(A827=aux!$B$5,B827/(2*PI())*J827,"")</f>
        <v/>
      </c>
      <c r="N827" s="28" t="str">
        <f>IF(A827=aux!$B$6,100*$F$5*$C$5,IF(A827=aux!$B$7,100*$C$5*($F$5-($F$5-1)*(B827-$J$6)/($J$7-$J$6)),IF(A827=aux!$B$8,100*$C$5,"")))</f>
        <v/>
      </c>
      <c r="O827" s="26" t="str">
        <f t="shared" si="62"/>
        <v/>
      </c>
      <c r="P827" s="26" t="str">
        <f t="shared" si="63"/>
        <v/>
      </c>
      <c r="Q827" s="26" t="str">
        <f t="shared" si="64"/>
        <v/>
      </c>
    </row>
    <row r="828" spans="1:17" x14ac:dyDescent="0.25">
      <c r="A828" s="1" t="str">
        <f>IF(B828="","",IF(B828&lt;$J$2,aux!$B$2,IF(B828&lt;$J$3,aux!$B$3,IF(B828&lt;$J$4,aux!$B$4,IF(B828&lt;$J$5,aux!$B$5,IF(B828&lt;$J$6,aux!$B$6,IF(B828&lt;$J$7,aux!$B$7,aux!$B$8)))))))</f>
        <v/>
      </c>
      <c r="D828" s="2" t="str">
        <f t="shared" si="60"/>
        <v/>
      </c>
      <c r="E828" s="2" t="str">
        <f t="shared" si="61"/>
        <v/>
      </c>
      <c r="F828" s="28" t="str">
        <f>IF(A828=aux!$B$2,$C$3/9.81,IF(A828=aux!$B$3,$C$3*(1+($F$3-1)*(B828-$J$2)/($J$3-$J$2))/9.81,IF(A828=aux!$B$4,$F$3*$C$3/9.81,"")))</f>
        <v/>
      </c>
      <c r="G828" s="28" t="str">
        <f>IF(A828=aux!$B$5,2*PI()/(981*B828)*J828,"")</f>
        <v/>
      </c>
      <c r="H828" s="28" t="str">
        <f>IF(OR(A828=aux!$B$6,A828=aux!$B$7,A828=aux!$B$8),(2*PI()/B828)^2/981*N828,"")</f>
        <v/>
      </c>
      <c r="I828" s="28" t="str">
        <f>IF(OR(A828=aux!$B$2,A828=aux!$B$3,A828=aux!$B$4),981*B828/(2*PI())*F828,"")</f>
        <v/>
      </c>
      <c r="J828" s="28" t="str">
        <f>IF(A828=aux!$B$5,100*$F$4*$C$4,"")</f>
        <v/>
      </c>
      <c r="K828" s="28" t="str">
        <f>IF(OR(A828=aux!$B$6,A828=aux!$B$7,A828=aux!$B$8),(2*PI()/B828)*N828,"")</f>
        <v/>
      </c>
      <c r="L828" s="28" t="str">
        <f>IF(OR(A828=aux!$B$2,A828=aux!$B$3,A828=aux!$B$4),981*(B828/(2*PI()))^2*F828,"")</f>
        <v/>
      </c>
      <c r="M828" s="28" t="str">
        <f>IF(A828=aux!$B$5,B828/(2*PI())*J828,"")</f>
        <v/>
      </c>
      <c r="N828" s="28" t="str">
        <f>IF(A828=aux!$B$6,100*$F$5*$C$5,IF(A828=aux!$B$7,100*$C$5*($F$5-($F$5-1)*(B828-$J$6)/($J$7-$J$6)),IF(A828=aux!$B$8,100*$C$5,"")))</f>
        <v/>
      </c>
      <c r="O828" s="26" t="str">
        <f t="shared" si="62"/>
        <v/>
      </c>
      <c r="P828" s="26" t="str">
        <f t="shared" si="63"/>
        <v/>
      </c>
      <c r="Q828" s="26" t="str">
        <f t="shared" si="64"/>
        <v/>
      </c>
    </row>
    <row r="829" spans="1:17" x14ac:dyDescent="0.25">
      <c r="A829" s="1" t="str">
        <f>IF(B829="","",IF(B829&lt;$J$2,aux!$B$2,IF(B829&lt;$J$3,aux!$B$3,IF(B829&lt;$J$4,aux!$B$4,IF(B829&lt;$J$5,aux!$B$5,IF(B829&lt;$J$6,aux!$B$6,IF(B829&lt;$J$7,aux!$B$7,aux!$B$8)))))))</f>
        <v/>
      </c>
      <c r="D829" s="2" t="str">
        <f t="shared" si="60"/>
        <v/>
      </c>
      <c r="E829" s="2" t="str">
        <f t="shared" si="61"/>
        <v/>
      </c>
      <c r="F829" s="28" t="str">
        <f>IF(A829=aux!$B$2,$C$3/9.81,IF(A829=aux!$B$3,$C$3*(1+($F$3-1)*(B829-$J$2)/($J$3-$J$2))/9.81,IF(A829=aux!$B$4,$F$3*$C$3/9.81,"")))</f>
        <v/>
      </c>
      <c r="G829" s="28" t="str">
        <f>IF(A829=aux!$B$5,2*PI()/(981*B829)*J829,"")</f>
        <v/>
      </c>
      <c r="H829" s="28" t="str">
        <f>IF(OR(A829=aux!$B$6,A829=aux!$B$7,A829=aux!$B$8),(2*PI()/B829)^2/981*N829,"")</f>
        <v/>
      </c>
      <c r="I829" s="28" t="str">
        <f>IF(OR(A829=aux!$B$2,A829=aux!$B$3,A829=aux!$B$4),981*B829/(2*PI())*F829,"")</f>
        <v/>
      </c>
      <c r="J829" s="28" t="str">
        <f>IF(A829=aux!$B$5,100*$F$4*$C$4,"")</f>
        <v/>
      </c>
      <c r="K829" s="28" t="str">
        <f>IF(OR(A829=aux!$B$6,A829=aux!$B$7,A829=aux!$B$8),(2*PI()/B829)*N829,"")</f>
        <v/>
      </c>
      <c r="L829" s="28" t="str">
        <f>IF(OR(A829=aux!$B$2,A829=aux!$B$3,A829=aux!$B$4),981*(B829/(2*PI()))^2*F829,"")</f>
        <v/>
      </c>
      <c r="M829" s="28" t="str">
        <f>IF(A829=aux!$B$5,B829/(2*PI())*J829,"")</f>
        <v/>
      </c>
      <c r="N829" s="28" t="str">
        <f>IF(A829=aux!$B$6,100*$F$5*$C$5,IF(A829=aux!$B$7,100*$C$5*($F$5-($F$5-1)*(B829-$J$6)/($J$7-$J$6)),IF(A829=aux!$B$8,100*$C$5,"")))</f>
        <v/>
      </c>
      <c r="O829" s="26" t="str">
        <f t="shared" si="62"/>
        <v/>
      </c>
      <c r="P829" s="26" t="str">
        <f t="shared" si="63"/>
        <v/>
      </c>
      <c r="Q829" s="26" t="str">
        <f t="shared" si="64"/>
        <v/>
      </c>
    </row>
    <row r="830" spans="1:17" x14ac:dyDescent="0.25">
      <c r="A830" s="1" t="str">
        <f>IF(B830="","",IF(B830&lt;$J$2,aux!$B$2,IF(B830&lt;$J$3,aux!$B$3,IF(B830&lt;$J$4,aux!$B$4,IF(B830&lt;$J$5,aux!$B$5,IF(B830&lt;$J$6,aux!$B$6,IF(B830&lt;$J$7,aux!$B$7,aux!$B$8)))))))</f>
        <v/>
      </c>
      <c r="D830" s="2" t="str">
        <f t="shared" si="60"/>
        <v/>
      </c>
      <c r="E830" s="2" t="str">
        <f t="shared" si="61"/>
        <v/>
      </c>
      <c r="F830" s="28" t="str">
        <f>IF(A830=aux!$B$2,$C$3/9.81,IF(A830=aux!$B$3,$C$3*(1+($F$3-1)*(B830-$J$2)/($J$3-$J$2))/9.81,IF(A830=aux!$B$4,$F$3*$C$3/9.81,"")))</f>
        <v/>
      </c>
      <c r="G830" s="28" t="str">
        <f>IF(A830=aux!$B$5,2*PI()/(981*B830)*J830,"")</f>
        <v/>
      </c>
      <c r="H830" s="28" t="str">
        <f>IF(OR(A830=aux!$B$6,A830=aux!$B$7,A830=aux!$B$8),(2*PI()/B830)^2/981*N830,"")</f>
        <v/>
      </c>
      <c r="I830" s="28" t="str">
        <f>IF(OR(A830=aux!$B$2,A830=aux!$B$3,A830=aux!$B$4),981*B830/(2*PI())*F830,"")</f>
        <v/>
      </c>
      <c r="J830" s="28" t="str">
        <f>IF(A830=aux!$B$5,100*$F$4*$C$4,"")</f>
        <v/>
      </c>
      <c r="K830" s="28" t="str">
        <f>IF(OR(A830=aux!$B$6,A830=aux!$B$7,A830=aux!$B$8),(2*PI()/B830)*N830,"")</f>
        <v/>
      </c>
      <c r="L830" s="28" t="str">
        <f>IF(OR(A830=aux!$B$2,A830=aux!$B$3,A830=aux!$B$4),981*(B830/(2*PI()))^2*F830,"")</f>
        <v/>
      </c>
      <c r="M830" s="28" t="str">
        <f>IF(A830=aux!$B$5,B830/(2*PI())*J830,"")</f>
        <v/>
      </c>
      <c r="N830" s="28" t="str">
        <f>IF(A830=aux!$B$6,100*$F$5*$C$5,IF(A830=aux!$B$7,100*$C$5*($F$5-($F$5-1)*(B830-$J$6)/($J$7-$J$6)),IF(A830=aux!$B$8,100*$C$5,"")))</f>
        <v/>
      </c>
      <c r="O830" s="26" t="str">
        <f t="shared" si="62"/>
        <v/>
      </c>
      <c r="P830" s="26" t="str">
        <f t="shared" si="63"/>
        <v/>
      </c>
      <c r="Q830" s="26" t="str">
        <f t="shared" si="64"/>
        <v/>
      </c>
    </row>
    <row r="831" spans="1:17" x14ac:dyDescent="0.25">
      <c r="A831" s="1" t="str">
        <f>IF(B831="","",IF(B831&lt;$J$2,aux!$B$2,IF(B831&lt;$J$3,aux!$B$3,IF(B831&lt;$J$4,aux!$B$4,IF(B831&lt;$J$5,aux!$B$5,IF(B831&lt;$J$6,aux!$B$6,IF(B831&lt;$J$7,aux!$B$7,aux!$B$8)))))))</f>
        <v/>
      </c>
      <c r="D831" s="2" t="str">
        <f t="shared" si="60"/>
        <v/>
      </c>
      <c r="E831" s="2" t="str">
        <f t="shared" si="61"/>
        <v/>
      </c>
      <c r="F831" s="28" t="str">
        <f>IF(A831=aux!$B$2,$C$3/9.81,IF(A831=aux!$B$3,$C$3*(1+($F$3-1)*(B831-$J$2)/($J$3-$J$2))/9.81,IF(A831=aux!$B$4,$F$3*$C$3/9.81,"")))</f>
        <v/>
      </c>
      <c r="G831" s="28" t="str">
        <f>IF(A831=aux!$B$5,2*PI()/(981*B831)*J831,"")</f>
        <v/>
      </c>
      <c r="H831" s="28" t="str">
        <f>IF(OR(A831=aux!$B$6,A831=aux!$B$7,A831=aux!$B$8),(2*PI()/B831)^2/981*N831,"")</f>
        <v/>
      </c>
      <c r="I831" s="28" t="str">
        <f>IF(OR(A831=aux!$B$2,A831=aux!$B$3,A831=aux!$B$4),981*B831/(2*PI())*F831,"")</f>
        <v/>
      </c>
      <c r="J831" s="28" t="str">
        <f>IF(A831=aux!$B$5,100*$F$4*$C$4,"")</f>
        <v/>
      </c>
      <c r="K831" s="28" t="str">
        <f>IF(OR(A831=aux!$B$6,A831=aux!$B$7,A831=aux!$B$8),(2*PI()/B831)*N831,"")</f>
        <v/>
      </c>
      <c r="L831" s="28" t="str">
        <f>IF(OR(A831=aux!$B$2,A831=aux!$B$3,A831=aux!$B$4),981*(B831/(2*PI()))^2*F831,"")</f>
        <v/>
      </c>
      <c r="M831" s="28" t="str">
        <f>IF(A831=aux!$B$5,B831/(2*PI())*J831,"")</f>
        <v/>
      </c>
      <c r="N831" s="28" t="str">
        <f>IF(A831=aux!$B$6,100*$F$5*$C$5,IF(A831=aux!$B$7,100*$C$5*($F$5-($F$5-1)*(B831-$J$6)/($J$7-$J$6)),IF(A831=aux!$B$8,100*$C$5,"")))</f>
        <v/>
      </c>
      <c r="O831" s="26" t="str">
        <f t="shared" si="62"/>
        <v/>
      </c>
      <c r="P831" s="26" t="str">
        <f t="shared" si="63"/>
        <v/>
      </c>
      <c r="Q831" s="26" t="str">
        <f t="shared" si="64"/>
        <v/>
      </c>
    </row>
    <row r="832" spans="1:17" x14ac:dyDescent="0.25">
      <c r="A832" s="1" t="str">
        <f>IF(B832="","",IF(B832&lt;$J$2,aux!$B$2,IF(B832&lt;$J$3,aux!$B$3,IF(B832&lt;$J$4,aux!$B$4,IF(B832&lt;$J$5,aux!$B$5,IF(B832&lt;$J$6,aux!$B$6,IF(B832&lt;$J$7,aux!$B$7,aux!$B$8)))))))</f>
        <v/>
      </c>
      <c r="D832" s="2" t="str">
        <f t="shared" si="60"/>
        <v/>
      </c>
      <c r="E832" s="2" t="str">
        <f t="shared" si="61"/>
        <v/>
      </c>
      <c r="F832" s="28" t="str">
        <f>IF(A832=aux!$B$2,$C$3/9.81,IF(A832=aux!$B$3,$C$3*(1+($F$3-1)*(B832-$J$2)/($J$3-$J$2))/9.81,IF(A832=aux!$B$4,$F$3*$C$3/9.81,"")))</f>
        <v/>
      </c>
      <c r="G832" s="28" t="str">
        <f>IF(A832=aux!$B$5,2*PI()/(981*B832)*J832,"")</f>
        <v/>
      </c>
      <c r="H832" s="28" t="str">
        <f>IF(OR(A832=aux!$B$6,A832=aux!$B$7,A832=aux!$B$8),(2*PI()/B832)^2/981*N832,"")</f>
        <v/>
      </c>
      <c r="I832" s="28" t="str">
        <f>IF(OR(A832=aux!$B$2,A832=aux!$B$3,A832=aux!$B$4),981*B832/(2*PI())*F832,"")</f>
        <v/>
      </c>
      <c r="J832" s="28" t="str">
        <f>IF(A832=aux!$B$5,100*$F$4*$C$4,"")</f>
        <v/>
      </c>
      <c r="K832" s="28" t="str">
        <f>IF(OR(A832=aux!$B$6,A832=aux!$B$7,A832=aux!$B$8),(2*PI()/B832)*N832,"")</f>
        <v/>
      </c>
      <c r="L832" s="28" t="str">
        <f>IF(OR(A832=aux!$B$2,A832=aux!$B$3,A832=aux!$B$4),981*(B832/(2*PI()))^2*F832,"")</f>
        <v/>
      </c>
      <c r="M832" s="28" t="str">
        <f>IF(A832=aux!$B$5,B832/(2*PI())*J832,"")</f>
        <v/>
      </c>
      <c r="N832" s="28" t="str">
        <f>IF(A832=aux!$B$6,100*$F$5*$C$5,IF(A832=aux!$B$7,100*$C$5*($F$5-($F$5-1)*(B832-$J$6)/($J$7-$J$6)),IF(A832=aux!$B$8,100*$C$5,"")))</f>
        <v/>
      </c>
      <c r="O832" s="26" t="str">
        <f t="shared" si="62"/>
        <v/>
      </c>
      <c r="P832" s="26" t="str">
        <f t="shared" si="63"/>
        <v/>
      </c>
      <c r="Q832" s="26" t="str">
        <f t="shared" si="64"/>
        <v/>
      </c>
    </row>
    <row r="833" spans="1:17" x14ac:dyDescent="0.25">
      <c r="A833" s="1" t="str">
        <f>IF(B833="","",IF(B833&lt;$J$2,aux!$B$2,IF(B833&lt;$J$3,aux!$B$3,IF(B833&lt;$J$4,aux!$B$4,IF(B833&lt;$J$5,aux!$B$5,IF(B833&lt;$J$6,aux!$B$6,IF(B833&lt;$J$7,aux!$B$7,aux!$B$8)))))))</f>
        <v/>
      </c>
      <c r="D833" s="2" t="str">
        <f t="shared" si="60"/>
        <v/>
      </c>
      <c r="E833" s="2" t="str">
        <f t="shared" si="61"/>
        <v/>
      </c>
      <c r="F833" s="28" t="str">
        <f>IF(A833=aux!$B$2,$C$3/9.81,IF(A833=aux!$B$3,$C$3*(1+($F$3-1)*(B833-$J$2)/($J$3-$J$2))/9.81,IF(A833=aux!$B$4,$F$3*$C$3/9.81,"")))</f>
        <v/>
      </c>
      <c r="G833" s="28" t="str">
        <f>IF(A833=aux!$B$5,2*PI()/(981*B833)*J833,"")</f>
        <v/>
      </c>
      <c r="H833" s="28" t="str">
        <f>IF(OR(A833=aux!$B$6,A833=aux!$B$7,A833=aux!$B$8),(2*PI()/B833)^2/981*N833,"")</f>
        <v/>
      </c>
      <c r="I833" s="28" t="str">
        <f>IF(OR(A833=aux!$B$2,A833=aux!$B$3,A833=aux!$B$4),981*B833/(2*PI())*F833,"")</f>
        <v/>
      </c>
      <c r="J833" s="28" t="str">
        <f>IF(A833=aux!$B$5,100*$F$4*$C$4,"")</f>
        <v/>
      </c>
      <c r="K833" s="28" t="str">
        <f>IF(OR(A833=aux!$B$6,A833=aux!$B$7,A833=aux!$B$8),(2*PI()/B833)*N833,"")</f>
        <v/>
      </c>
      <c r="L833" s="28" t="str">
        <f>IF(OR(A833=aux!$B$2,A833=aux!$B$3,A833=aux!$B$4),981*(B833/(2*PI()))^2*F833,"")</f>
        <v/>
      </c>
      <c r="M833" s="28" t="str">
        <f>IF(A833=aux!$B$5,B833/(2*PI())*J833,"")</f>
        <v/>
      </c>
      <c r="N833" s="28" t="str">
        <f>IF(A833=aux!$B$6,100*$F$5*$C$5,IF(A833=aux!$B$7,100*$C$5*($F$5-($F$5-1)*(B833-$J$6)/($J$7-$J$6)),IF(A833=aux!$B$8,100*$C$5,"")))</f>
        <v/>
      </c>
      <c r="O833" s="26" t="str">
        <f t="shared" si="62"/>
        <v/>
      </c>
      <c r="P833" s="26" t="str">
        <f t="shared" si="63"/>
        <v/>
      </c>
      <c r="Q833" s="26" t="str">
        <f t="shared" si="64"/>
        <v/>
      </c>
    </row>
    <row r="834" spans="1:17" x14ac:dyDescent="0.25">
      <c r="A834" s="1" t="str">
        <f>IF(B834="","",IF(B834&lt;$J$2,aux!$B$2,IF(B834&lt;$J$3,aux!$B$3,IF(B834&lt;$J$4,aux!$B$4,IF(B834&lt;$J$5,aux!$B$5,IF(B834&lt;$J$6,aux!$B$6,IF(B834&lt;$J$7,aux!$B$7,aux!$B$8)))))))</f>
        <v/>
      </c>
      <c r="D834" s="2" t="str">
        <f t="shared" si="60"/>
        <v/>
      </c>
      <c r="E834" s="2" t="str">
        <f t="shared" si="61"/>
        <v/>
      </c>
      <c r="F834" s="28" t="str">
        <f>IF(A834=aux!$B$2,$C$3/9.81,IF(A834=aux!$B$3,$C$3*(1+($F$3-1)*(B834-$J$2)/($J$3-$J$2))/9.81,IF(A834=aux!$B$4,$F$3*$C$3/9.81,"")))</f>
        <v/>
      </c>
      <c r="G834" s="28" t="str">
        <f>IF(A834=aux!$B$5,2*PI()/(981*B834)*J834,"")</f>
        <v/>
      </c>
      <c r="H834" s="28" t="str">
        <f>IF(OR(A834=aux!$B$6,A834=aux!$B$7,A834=aux!$B$8),(2*PI()/B834)^2/981*N834,"")</f>
        <v/>
      </c>
      <c r="I834" s="28" t="str">
        <f>IF(OR(A834=aux!$B$2,A834=aux!$B$3,A834=aux!$B$4),981*B834/(2*PI())*F834,"")</f>
        <v/>
      </c>
      <c r="J834" s="28" t="str">
        <f>IF(A834=aux!$B$5,100*$F$4*$C$4,"")</f>
        <v/>
      </c>
      <c r="K834" s="28" t="str">
        <f>IF(OR(A834=aux!$B$6,A834=aux!$B$7,A834=aux!$B$8),(2*PI()/B834)*N834,"")</f>
        <v/>
      </c>
      <c r="L834" s="28" t="str">
        <f>IF(OR(A834=aux!$B$2,A834=aux!$B$3,A834=aux!$B$4),981*(B834/(2*PI()))^2*F834,"")</f>
        <v/>
      </c>
      <c r="M834" s="28" t="str">
        <f>IF(A834=aux!$B$5,B834/(2*PI())*J834,"")</f>
        <v/>
      </c>
      <c r="N834" s="28" t="str">
        <f>IF(A834=aux!$B$6,100*$F$5*$C$5,IF(A834=aux!$B$7,100*$C$5*($F$5-($F$5-1)*(B834-$J$6)/($J$7-$J$6)),IF(A834=aux!$B$8,100*$C$5,"")))</f>
        <v/>
      </c>
      <c r="O834" s="26" t="str">
        <f t="shared" si="62"/>
        <v/>
      </c>
      <c r="P834" s="26" t="str">
        <f t="shared" si="63"/>
        <v/>
      </c>
      <c r="Q834" s="26" t="str">
        <f t="shared" si="64"/>
        <v/>
      </c>
    </row>
    <row r="835" spans="1:17" x14ac:dyDescent="0.25">
      <c r="A835" s="1" t="str">
        <f>IF(B835="","",IF(B835&lt;$J$2,aux!$B$2,IF(B835&lt;$J$3,aux!$B$3,IF(B835&lt;$J$4,aux!$B$4,IF(B835&lt;$J$5,aux!$B$5,IF(B835&lt;$J$6,aux!$B$6,IF(B835&lt;$J$7,aux!$B$7,aux!$B$8)))))))</f>
        <v/>
      </c>
      <c r="D835" s="2" t="str">
        <f t="shared" si="60"/>
        <v/>
      </c>
      <c r="E835" s="2" t="str">
        <f t="shared" si="61"/>
        <v/>
      </c>
      <c r="F835" s="28" t="str">
        <f>IF(A835=aux!$B$2,$C$3/9.81,IF(A835=aux!$B$3,$C$3*(1+($F$3-1)*(B835-$J$2)/($J$3-$J$2))/9.81,IF(A835=aux!$B$4,$F$3*$C$3/9.81,"")))</f>
        <v/>
      </c>
      <c r="G835" s="28" t="str">
        <f>IF(A835=aux!$B$5,2*PI()/(981*B835)*J835,"")</f>
        <v/>
      </c>
      <c r="H835" s="28" t="str">
        <f>IF(OR(A835=aux!$B$6,A835=aux!$B$7,A835=aux!$B$8),(2*PI()/B835)^2/981*N835,"")</f>
        <v/>
      </c>
      <c r="I835" s="28" t="str">
        <f>IF(OR(A835=aux!$B$2,A835=aux!$B$3,A835=aux!$B$4),981*B835/(2*PI())*F835,"")</f>
        <v/>
      </c>
      <c r="J835" s="28" t="str">
        <f>IF(A835=aux!$B$5,100*$F$4*$C$4,"")</f>
        <v/>
      </c>
      <c r="K835" s="28" t="str">
        <f>IF(OR(A835=aux!$B$6,A835=aux!$B$7,A835=aux!$B$8),(2*PI()/B835)*N835,"")</f>
        <v/>
      </c>
      <c r="L835" s="28" t="str">
        <f>IF(OR(A835=aux!$B$2,A835=aux!$B$3,A835=aux!$B$4),981*(B835/(2*PI()))^2*F835,"")</f>
        <v/>
      </c>
      <c r="M835" s="28" t="str">
        <f>IF(A835=aux!$B$5,B835/(2*PI())*J835,"")</f>
        <v/>
      </c>
      <c r="N835" s="28" t="str">
        <f>IF(A835=aux!$B$6,100*$F$5*$C$5,IF(A835=aux!$B$7,100*$C$5*($F$5-($F$5-1)*(B835-$J$6)/($J$7-$J$6)),IF(A835=aux!$B$8,100*$C$5,"")))</f>
        <v/>
      </c>
      <c r="O835" s="26" t="str">
        <f t="shared" si="62"/>
        <v/>
      </c>
      <c r="P835" s="26" t="str">
        <f t="shared" si="63"/>
        <v/>
      </c>
      <c r="Q835" s="26" t="str">
        <f t="shared" si="64"/>
        <v/>
      </c>
    </row>
    <row r="836" spans="1:17" x14ac:dyDescent="0.25">
      <c r="A836" s="1" t="str">
        <f>IF(B836="","",IF(B836&lt;$J$2,aux!$B$2,IF(B836&lt;$J$3,aux!$B$3,IF(B836&lt;$J$4,aux!$B$4,IF(B836&lt;$J$5,aux!$B$5,IF(B836&lt;$J$6,aux!$B$6,IF(B836&lt;$J$7,aux!$B$7,aux!$B$8)))))))</f>
        <v/>
      </c>
      <c r="D836" s="2" t="str">
        <f t="shared" si="60"/>
        <v/>
      </c>
      <c r="E836" s="2" t="str">
        <f t="shared" si="61"/>
        <v/>
      </c>
      <c r="F836" s="28" t="str">
        <f>IF(A836=aux!$B$2,$C$3/9.81,IF(A836=aux!$B$3,$C$3*(1+($F$3-1)*(B836-$J$2)/($J$3-$J$2))/9.81,IF(A836=aux!$B$4,$F$3*$C$3/9.81,"")))</f>
        <v/>
      </c>
      <c r="G836" s="28" t="str">
        <f>IF(A836=aux!$B$5,2*PI()/(981*B836)*J836,"")</f>
        <v/>
      </c>
      <c r="H836" s="28" t="str">
        <f>IF(OR(A836=aux!$B$6,A836=aux!$B$7,A836=aux!$B$8),(2*PI()/B836)^2/981*N836,"")</f>
        <v/>
      </c>
      <c r="I836" s="28" t="str">
        <f>IF(OR(A836=aux!$B$2,A836=aux!$B$3,A836=aux!$B$4),981*B836/(2*PI())*F836,"")</f>
        <v/>
      </c>
      <c r="J836" s="28" t="str">
        <f>IF(A836=aux!$B$5,100*$F$4*$C$4,"")</f>
        <v/>
      </c>
      <c r="K836" s="28" t="str">
        <f>IF(OR(A836=aux!$B$6,A836=aux!$B$7,A836=aux!$B$8),(2*PI()/B836)*N836,"")</f>
        <v/>
      </c>
      <c r="L836" s="28" t="str">
        <f>IF(OR(A836=aux!$B$2,A836=aux!$B$3,A836=aux!$B$4),981*(B836/(2*PI()))^2*F836,"")</f>
        <v/>
      </c>
      <c r="M836" s="28" t="str">
        <f>IF(A836=aux!$B$5,B836/(2*PI())*J836,"")</f>
        <v/>
      </c>
      <c r="N836" s="28" t="str">
        <f>IF(A836=aux!$B$6,100*$F$5*$C$5,IF(A836=aux!$B$7,100*$C$5*($F$5-($F$5-1)*(B836-$J$6)/($J$7-$J$6)),IF(A836=aux!$B$8,100*$C$5,"")))</f>
        <v/>
      </c>
      <c r="O836" s="26" t="str">
        <f t="shared" si="62"/>
        <v/>
      </c>
      <c r="P836" s="26" t="str">
        <f t="shared" si="63"/>
        <v/>
      </c>
      <c r="Q836" s="26" t="str">
        <f t="shared" si="64"/>
        <v/>
      </c>
    </row>
    <row r="837" spans="1:17" x14ac:dyDescent="0.25">
      <c r="A837" s="1" t="str">
        <f>IF(B837="","",IF(B837&lt;$J$2,aux!$B$2,IF(B837&lt;$J$3,aux!$B$3,IF(B837&lt;$J$4,aux!$B$4,IF(B837&lt;$J$5,aux!$B$5,IF(B837&lt;$J$6,aux!$B$6,IF(B837&lt;$J$7,aux!$B$7,aux!$B$8)))))))</f>
        <v/>
      </c>
      <c r="D837" s="2" t="str">
        <f t="shared" si="60"/>
        <v/>
      </c>
      <c r="E837" s="2" t="str">
        <f t="shared" si="61"/>
        <v/>
      </c>
      <c r="F837" s="28" t="str">
        <f>IF(A837=aux!$B$2,$C$3/9.81,IF(A837=aux!$B$3,$C$3*(1+($F$3-1)*(B837-$J$2)/($J$3-$J$2))/9.81,IF(A837=aux!$B$4,$F$3*$C$3/9.81,"")))</f>
        <v/>
      </c>
      <c r="G837" s="28" t="str">
        <f>IF(A837=aux!$B$5,2*PI()/(981*B837)*J837,"")</f>
        <v/>
      </c>
      <c r="H837" s="28" t="str">
        <f>IF(OR(A837=aux!$B$6,A837=aux!$B$7,A837=aux!$B$8),(2*PI()/B837)^2/981*N837,"")</f>
        <v/>
      </c>
      <c r="I837" s="28" t="str">
        <f>IF(OR(A837=aux!$B$2,A837=aux!$B$3,A837=aux!$B$4),981*B837/(2*PI())*F837,"")</f>
        <v/>
      </c>
      <c r="J837" s="28" t="str">
        <f>IF(A837=aux!$B$5,100*$F$4*$C$4,"")</f>
        <v/>
      </c>
      <c r="K837" s="28" t="str">
        <f>IF(OR(A837=aux!$B$6,A837=aux!$B$7,A837=aux!$B$8),(2*PI()/B837)*N837,"")</f>
        <v/>
      </c>
      <c r="L837" s="28" t="str">
        <f>IF(OR(A837=aux!$B$2,A837=aux!$B$3,A837=aux!$B$4),981*(B837/(2*PI()))^2*F837,"")</f>
        <v/>
      </c>
      <c r="M837" s="28" t="str">
        <f>IF(A837=aux!$B$5,B837/(2*PI())*J837,"")</f>
        <v/>
      </c>
      <c r="N837" s="28" t="str">
        <f>IF(A837=aux!$B$6,100*$F$5*$C$5,IF(A837=aux!$B$7,100*$C$5*($F$5-($F$5-1)*(B837-$J$6)/($J$7-$J$6)),IF(A837=aux!$B$8,100*$C$5,"")))</f>
        <v/>
      </c>
      <c r="O837" s="26" t="str">
        <f t="shared" si="62"/>
        <v/>
      </c>
      <c r="P837" s="26" t="str">
        <f t="shared" si="63"/>
        <v/>
      </c>
      <c r="Q837" s="26" t="str">
        <f t="shared" si="64"/>
        <v/>
      </c>
    </row>
    <row r="838" spans="1:17" x14ac:dyDescent="0.25">
      <c r="A838" s="1" t="str">
        <f>IF(B838="","",IF(B838&lt;$J$2,aux!$B$2,IF(B838&lt;$J$3,aux!$B$3,IF(B838&lt;$J$4,aux!$B$4,IF(B838&lt;$J$5,aux!$B$5,IF(B838&lt;$J$6,aux!$B$6,IF(B838&lt;$J$7,aux!$B$7,aux!$B$8)))))))</f>
        <v/>
      </c>
      <c r="D838" s="2" t="str">
        <f t="shared" si="60"/>
        <v/>
      </c>
      <c r="E838" s="2" t="str">
        <f t="shared" si="61"/>
        <v/>
      </c>
      <c r="F838" s="28" t="str">
        <f>IF(A838=aux!$B$2,$C$3/9.81,IF(A838=aux!$B$3,$C$3*(1+($F$3-1)*(B838-$J$2)/($J$3-$J$2))/9.81,IF(A838=aux!$B$4,$F$3*$C$3/9.81,"")))</f>
        <v/>
      </c>
      <c r="G838" s="28" t="str">
        <f>IF(A838=aux!$B$5,2*PI()/(981*B838)*J838,"")</f>
        <v/>
      </c>
      <c r="H838" s="28" t="str">
        <f>IF(OR(A838=aux!$B$6,A838=aux!$B$7,A838=aux!$B$8),(2*PI()/B838)^2/981*N838,"")</f>
        <v/>
      </c>
      <c r="I838" s="28" t="str">
        <f>IF(OR(A838=aux!$B$2,A838=aux!$B$3,A838=aux!$B$4),981*B838/(2*PI())*F838,"")</f>
        <v/>
      </c>
      <c r="J838" s="28" t="str">
        <f>IF(A838=aux!$B$5,100*$F$4*$C$4,"")</f>
        <v/>
      </c>
      <c r="K838" s="28" t="str">
        <f>IF(OR(A838=aux!$B$6,A838=aux!$B$7,A838=aux!$B$8),(2*PI()/B838)*N838,"")</f>
        <v/>
      </c>
      <c r="L838" s="28" t="str">
        <f>IF(OR(A838=aux!$B$2,A838=aux!$B$3,A838=aux!$B$4),981*(B838/(2*PI()))^2*F838,"")</f>
        <v/>
      </c>
      <c r="M838" s="28" t="str">
        <f>IF(A838=aux!$B$5,B838/(2*PI())*J838,"")</f>
        <v/>
      </c>
      <c r="N838" s="28" t="str">
        <f>IF(A838=aux!$B$6,100*$F$5*$C$5,IF(A838=aux!$B$7,100*$C$5*($F$5-($F$5-1)*(B838-$J$6)/($J$7-$J$6)),IF(A838=aux!$B$8,100*$C$5,"")))</f>
        <v/>
      </c>
      <c r="O838" s="26" t="str">
        <f t="shared" si="62"/>
        <v/>
      </c>
      <c r="P838" s="26" t="str">
        <f t="shared" si="63"/>
        <v/>
      </c>
      <c r="Q838" s="26" t="str">
        <f t="shared" si="64"/>
        <v/>
      </c>
    </row>
    <row r="839" spans="1:17" x14ac:dyDescent="0.25">
      <c r="A839" s="1" t="str">
        <f>IF(B839="","",IF(B839&lt;$J$2,aux!$B$2,IF(B839&lt;$J$3,aux!$B$3,IF(B839&lt;$J$4,aux!$B$4,IF(B839&lt;$J$5,aux!$B$5,IF(B839&lt;$J$6,aux!$B$6,IF(B839&lt;$J$7,aux!$B$7,aux!$B$8)))))))</f>
        <v/>
      </c>
      <c r="D839" s="2" t="str">
        <f t="shared" si="60"/>
        <v/>
      </c>
      <c r="E839" s="2" t="str">
        <f t="shared" si="61"/>
        <v/>
      </c>
      <c r="F839" s="28" t="str">
        <f>IF(A839=aux!$B$2,$C$3/9.81,IF(A839=aux!$B$3,$C$3*(1+($F$3-1)*(B839-$J$2)/($J$3-$J$2))/9.81,IF(A839=aux!$B$4,$F$3*$C$3/9.81,"")))</f>
        <v/>
      </c>
      <c r="G839" s="28" t="str">
        <f>IF(A839=aux!$B$5,2*PI()/(981*B839)*J839,"")</f>
        <v/>
      </c>
      <c r="H839" s="28" t="str">
        <f>IF(OR(A839=aux!$B$6,A839=aux!$B$7,A839=aux!$B$8),(2*PI()/B839)^2/981*N839,"")</f>
        <v/>
      </c>
      <c r="I839" s="28" t="str">
        <f>IF(OR(A839=aux!$B$2,A839=aux!$B$3,A839=aux!$B$4),981*B839/(2*PI())*F839,"")</f>
        <v/>
      </c>
      <c r="J839" s="28" t="str">
        <f>IF(A839=aux!$B$5,100*$F$4*$C$4,"")</f>
        <v/>
      </c>
      <c r="K839" s="28" t="str">
        <f>IF(OR(A839=aux!$B$6,A839=aux!$B$7,A839=aux!$B$8),(2*PI()/B839)*N839,"")</f>
        <v/>
      </c>
      <c r="L839" s="28" t="str">
        <f>IF(OR(A839=aux!$B$2,A839=aux!$B$3,A839=aux!$B$4),981*(B839/(2*PI()))^2*F839,"")</f>
        <v/>
      </c>
      <c r="M839" s="28" t="str">
        <f>IF(A839=aux!$B$5,B839/(2*PI())*J839,"")</f>
        <v/>
      </c>
      <c r="N839" s="28" t="str">
        <f>IF(A839=aux!$B$6,100*$F$5*$C$5,IF(A839=aux!$B$7,100*$C$5*($F$5-($F$5-1)*(B839-$J$6)/($J$7-$J$6)),IF(A839=aux!$B$8,100*$C$5,"")))</f>
        <v/>
      </c>
      <c r="O839" s="26" t="str">
        <f t="shared" si="62"/>
        <v/>
      </c>
      <c r="P839" s="26" t="str">
        <f t="shared" si="63"/>
        <v/>
      </c>
      <c r="Q839" s="26" t="str">
        <f t="shared" si="64"/>
        <v/>
      </c>
    </row>
    <row r="840" spans="1:17" x14ac:dyDescent="0.25">
      <c r="A840" s="1" t="str">
        <f>IF(B840="","",IF(B840&lt;$J$2,aux!$B$2,IF(B840&lt;$J$3,aux!$B$3,IF(B840&lt;$J$4,aux!$B$4,IF(B840&lt;$J$5,aux!$B$5,IF(B840&lt;$J$6,aux!$B$6,IF(B840&lt;$J$7,aux!$B$7,aux!$B$8)))))))</f>
        <v/>
      </c>
      <c r="D840" s="2" t="str">
        <f t="shared" si="60"/>
        <v/>
      </c>
      <c r="E840" s="2" t="str">
        <f t="shared" si="61"/>
        <v/>
      </c>
      <c r="F840" s="28" t="str">
        <f>IF(A840=aux!$B$2,$C$3/9.81,IF(A840=aux!$B$3,$C$3*(1+($F$3-1)*(B840-$J$2)/($J$3-$J$2))/9.81,IF(A840=aux!$B$4,$F$3*$C$3/9.81,"")))</f>
        <v/>
      </c>
      <c r="G840" s="28" t="str">
        <f>IF(A840=aux!$B$5,2*PI()/(981*B840)*J840,"")</f>
        <v/>
      </c>
      <c r="H840" s="28" t="str">
        <f>IF(OR(A840=aux!$B$6,A840=aux!$B$7,A840=aux!$B$8),(2*PI()/B840)^2/981*N840,"")</f>
        <v/>
      </c>
      <c r="I840" s="28" t="str">
        <f>IF(OR(A840=aux!$B$2,A840=aux!$B$3,A840=aux!$B$4),981*B840/(2*PI())*F840,"")</f>
        <v/>
      </c>
      <c r="J840" s="28" t="str">
        <f>IF(A840=aux!$B$5,100*$F$4*$C$4,"")</f>
        <v/>
      </c>
      <c r="K840" s="28" t="str">
        <f>IF(OR(A840=aux!$B$6,A840=aux!$B$7,A840=aux!$B$8),(2*PI()/B840)*N840,"")</f>
        <v/>
      </c>
      <c r="L840" s="28" t="str">
        <f>IF(OR(A840=aux!$B$2,A840=aux!$B$3,A840=aux!$B$4),981*(B840/(2*PI()))^2*F840,"")</f>
        <v/>
      </c>
      <c r="M840" s="28" t="str">
        <f>IF(A840=aux!$B$5,B840/(2*PI())*J840,"")</f>
        <v/>
      </c>
      <c r="N840" s="28" t="str">
        <f>IF(A840=aux!$B$6,100*$F$5*$C$5,IF(A840=aux!$B$7,100*$C$5*($F$5-($F$5-1)*(B840-$J$6)/($J$7-$J$6)),IF(A840=aux!$B$8,100*$C$5,"")))</f>
        <v/>
      </c>
      <c r="O840" s="26" t="str">
        <f t="shared" si="62"/>
        <v/>
      </c>
      <c r="P840" s="26" t="str">
        <f t="shared" si="63"/>
        <v/>
      </c>
      <c r="Q840" s="26" t="str">
        <f t="shared" si="64"/>
        <v/>
      </c>
    </row>
    <row r="841" spans="1:17" x14ac:dyDescent="0.25">
      <c r="A841" s="1" t="str">
        <f>IF(B841="","",IF(B841&lt;$J$2,aux!$B$2,IF(B841&lt;$J$3,aux!$B$3,IF(B841&lt;$J$4,aux!$B$4,IF(B841&lt;$J$5,aux!$B$5,IF(B841&lt;$J$6,aux!$B$6,IF(B841&lt;$J$7,aux!$B$7,aux!$B$8)))))))</f>
        <v/>
      </c>
      <c r="D841" s="2" t="str">
        <f t="shared" si="60"/>
        <v/>
      </c>
      <c r="E841" s="2" t="str">
        <f t="shared" si="61"/>
        <v/>
      </c>
      <c r="F841" s="28" t="str">
        <f>IF(A841=aux!$B$2,$C$3/9.81,IF(A841=aux!$B$3,$C$3*(1+($F$3-1)*(B841-$J$2)/($J$3-$J$2))/9.81,IF(A841=aux!$B$4,$F$3*$C$3/9.81,"")))</f>
        <v/>
      </c>
      <c r="G841" s="28" t="str">
        <f>IF(A841=aux!$B$5,2*PI()/(981*B841)*J841,"")</f>
        <v/>
      </c>
      <c r="H841" s="28" t="str">
        <f>IF(OR(A841=aux!$B$6,A841=aux!$B$7,A841=aux!$B$8),(2*PI()/B841)^2/981*N841,"")</f>
        <v/>
      </c>
      <c r="I841" s="28" t="str">
        <f>IF(OR(A841=aux!$B$2,A841=aux!$B$3,A841=aux!$B$4),981*B841/(2*PI())*F841,"")</f>
        <v/>
      </c>
      <c r="J841" s="28" t="str">
        <f>IF(A841=aux!$B$5,100*$F$4*$C$4,"")</f>
        <v/>
      </c>
      <c r="K841" s="28" t="str">
        <f>IF(OR(A841=aux!$B$6,A841=aux!$B$7,A841=aux!$B$8),(2*PI()/B841)*N841,"")</f>
        <v/>
      </c>
      <c r="L841" s="28" t="str">
        <f>IF(OR(A841=aux!$B$2,A841=aux!$B$3,A841=aux!$B$4),981*(B841/(2*PI()))^2*F841,"")</f>
        <v/>
      </c>
      <c r="M841" s="28" t="str">
        <f>IF(A841=aux!$B$5,B841/(2*PI())*J841,"")</f>
        <v/>
      </c>
      <c r="N841" s="28" t="str">
        <f>IF(A841=aux!$B$6,100*$F$5*$C$5,IF(A841=aux!$B$7,100*$C$5*($F$5-($F$5-1)*(B841-$J$6)/($J$7-$J$6)),IF(A841=aux!$B$8,100*$C$5,"")))</f>
        <v/>
      </c>
      <c r="O841" s="26" t="str">
        <f t="shared" si="62"/>
        <v/>
      </c>
      <c r="P841" s="26" t="str">
        <f t="shared" si="63"/>
        <v/>
      </c>
      <c r="Q841" s="26" t="str">
        <f t="shared" si="64"/>
        <v/>
      </c>
    </row>
    <row r="842" spans="1:17" x14ac:dyDescent="0.25">
      <c r="A842" s="1" t="str">
        <f>IF(B842="","",IF(B842&lt;$J$2,aux!$B$2,IF(B842&lt;$J$3,aux!$B$3,IF(B842&lt;$J$4,aux!$B$4,IF(B842&lt;$J$5,aux!$B$5,IF(B842&lt;$J$6,aux!$B$6,IF(B842&lt;$J$7,aux!$B$7,aux!$B$8)))))))</f>
        <v/>
      </c>
      <c r="D842" s="2" t="str">
        <f t="shared" si="60"/>
        <v/>
      </c>
      <c r="E842" s="2" t="str">
        <f t="shared" si="61"/>
        <v/>
      </c>
      <c r="F842" s="28" t="str">
        <f>IF(A842=aux!$B$2,$C$3/9.81,IF(A842=aux!$B$3,$C$3*(1+($F$3-1)*(B842-$J$2)/($J$3-$J$2))/9.81,IF(A842=aux!$B$4,$F$3*$C$3/9.81,"")))</f>
        <v/>
      </c>
      <c r="G842" s="28" t="str">
        <f>IF(A842=aux!$B$5,2*PI()/(981*B842)*J842,"")</f>
        <v/>
      </c>
      <c r="H842" s="28" t="str">
        <f>IF(OR(A842=aux!$B$6,A842=aux!$B$7,A842=aux!$B$8),(2*PI()/B842)^2/981*N842,"")</f>
        <v/>
      </c>
      <c r="I842" s="28" t="str">
        <f>IF(OR(A842=aux!$B$2,A842=aux!$B$3,A842=aux!$B$4),981*B842/(2*PI())*F842,"")</f>
        <v/>
      </c>
      <c r="J842" s="28" t="str">
        <f>IF(A842=aux!$B$5,100*$F$4*$C$4,"")</f>
        <v/>
      </c>
      <c r="K842" s="28" t="str">
        <f>IF(OR(A842=aux!$B$6,A842=aux!$B$7,A842=aux!$B$8),(2*PI()/B842)*N842,"")</f>
        <v/>
      </c>
      <c r="L842" s="28" t="str">
        <f>IF(OR(A842=aux!$B$2,A842=aux!$B$3,A842=aux!$B$4),981*(B842/(2*PI()))^2*F842,"")</f>
        <v/>
      </c>
      <c r="M842" s="28" t="str">
        <f>IF(A842=aux!$B$5,B842/(2*PI())*J842,"")</f>
        <v/>
      </c>
      <c r="N842" s="28" t="str">
        <f>IF(A842=aux!$B$6,100*$F$5*$C$5,IF(A842=aux!$B$7,100*$C$5*($F$5-($F$5-1)*(B842-$J$6)/($J$7-$J$6)),IF(A842=aux!$B$8,100*$C$5,"")))</f>
        <v/>
      </c>
      <c r="O842" s="26" t="str">
        <f t="shared" si="62"/>
        <v/>
      </c>
      <c r="P842" s="26" t="str">
        <f t="shared" si="63"/>
        <v/>
      </c>
      <c r="Q842" s="26" t="str">
        <f t="shared" si="64"/>
        <v/>
      </c>
    </row>
    <row r="843" spans="1:17" x14ac:dyDescent="0.25">
      <c r="A843" s="1" t="str">
        <f>IF(B843="","",IF(B843&lt;$J$2,aux!$B$2,IF(B843&lt;$J$3,aux!$B$3,IF(B843&lt;$J$4,aux!$B$4,IF(B843&lt;$J$5,aux!$B$5,IF(B843&lt;$J$6,aux!$B$6,IF(B843&lt;$J$7,aux!$B$7,aux!$B$8)))))))</f>
        <v/>
      </c>
      <c r="D843" s="2" t="str">
        <f t="shared" si="60"/>
        <v/>
      </c>
      <c r="E843" s="2" t="str">
        <f t="shared" si="61"/>
        <v/>
      </c>
      <c r="F843" s="28" t="str">
        <f>IF(A843=aux!$B$2,$C$3/9.81,IF(A843=aux!$B$3,$C$3*(1+($F$3-1)*(B843-$J$2)/($J$3-$J$2))/9.81,IF(A843=aux!$B$4,$F$3*$C$3/9.81,"")))</f>
        <v/>
      </c>
      <c r="G843" s="28" t="str">
        <f>IF(A843=aux!$B$5,2*PI()/(981*B843)*J843,"")</f>
        <v/>
      </c>
      <c r="H843" s="28" t="str">
        <f>IF(OR(A843=aux!$B$6,A843=aux!$B$7,A843=aux!$B$8),(2*PI()/B843)^2/981*N843,"")</f>
        <v/>
      </c>
      <c r="I843" s="28" t="str">
        <f>IF(OR(A843=aux!$B$2,A843=aux!$B$3,A843=aux!$B$4),981*B843/(2*PI())*F843,"")</f>
        <v/>
      </c>
      <c r="J843" s="28" t="str">
        <f>IF(A843=aux!$B$5,100*$F$4*$C$4,"")</f>
        <v/>
      </c>
      <c r="K843" s="28" t="str">
        <f>IF(OR(A843=aux!$B$6,A843=aux!$B$7,A843=aux!$B$8),(2*PI()/B843)*N843,"")</f>
        <v/>
      </c>
      <c r="L843" s="28" t="str">
        <f>IF(OR(A843=aux!$B$2,A843=aux!$B$3,A843=aux!$B$4),981*(B843/(2*PI()))^2*F843,"")</f>
        <v/>
      </c>
      <c r="M843" s="28" t="str">
        <f>IF(A843=aux!$B$5,B843/(2*PI())*J843,"")</f>
        <v/>
      </c>
      <c r="N843" s="28" t="str">
        <f>IF(A843=aux!$B$6,100*$F$5*$C$5,IF(A843=aux!$B$7,100*$C$5*($F$5-($F$5-1)*(B843-$J$6)/($J$7-$J$6)),IF(A843=aux!$B$8,100*$C$5,"")))</f>
        <v/>
      </c>
      <c r="O843" s="26" t="str">
        <f t="shared" si="62"/>
        <v/>
      </c>
      <c r="P843" s="26" t="str">
        <f t="shared" si="63"/>
        <v/>
      </c>
      <c r="Q843" s="26" t="str">
        <f t="shared" si="64"/>
        <v/>
      </c>
    </row>
    <row r="844" spans="1:17" x14ac:dyDescent="0.25">
      <c r="A844" s="1" t="str">
        <f>IF(B844="","",IF(B844&lt;$J$2,aux!$B$2,IF(B844&lt;$J$3,aux!$B$3,IF(B844&lt;$J$4,aux!$B$4,IF(B844&lt;$J$5,aux!$B$5,IF(B844&lt;$J$6,aux!$B$6,IF(B844&lt;$J$7,aux!$B$7,aux!$B$8)))))))</f>
        <v/>
      </c>
      <c r="D844" s="2" t="str">
        <f t="shared" si="60"/>
        <v/>
      </c>
      <c r="E844" s="2" t="str">
        <f t="shared" si="61"/>
        <v/>
      </c>
      <c r="F844" s="28" t="str">
        <f>IF(A844=aux!$B$2,$C$3/9.81,IF(A844=aux!$B$3,$C$3*(1+($F$3-1)*(B844-$J$2)/($J$3-$J$2))/9.81,IF(A844=aux!$B$4,$F$3*$C$3/9.81,"")))</f>
        <v/>
      </c>
      <c r="G844" s="28" t="str">
        <f>IF(A844=aux!$B$5,2*PI()/(981*B844)*J844,"")</f>
        <v/>
      </c>
      <c r="H844" s="28" t="str">
        <f>IF(OR(A844=aux!$B$6,A844=aux!$B$7,A844=aux!$B$8),(2*PI()/B844)^2/981*N844,"")</f>
        <v/>
      </c>
      <c r="I844" s="28" t="str">
        <f>IF(OR(A844=aux!$B$2,A844=aux!$B$3,A844=aux!$B$4),981*B844/(2*PI())*F844,"")</f>
        <v/>
      </c>
      <c r="J844" s="28" t="str">
        <f>IF(A844=aux!$B$5,100*$F$4*$C$4,"")</f>
        <v/>
      </c>
      <c r="K844" s="28" t="str">
        <f>IF(OR(A844=aux!$B$6,A844=aux!$B$7,A844=aux!$B$8),(2*PI()/B844)*N844,"")</f>
        <v/>
      </c>
      <c r="L844" s="28" t="str">
        <f>IF(OR(A844=aux!$B$2,A844=aux!$B$3,A844=aux!$B$4),981*(B844/(2*PI()))^2*F844,"")</f>
        <v/>
      </c>
      <c r="M844" s="28" t="str">
        <f>IF(A844=aux!$B$5,B844/(2*PI())*J844,"")</f>
        <v/>
      </c>
      <c r="N844" s="28" t="str">
        <f>IF(A844=aux!$B$6,100*$F$5*$C$5,IF(A844=aux!$B$7,100*$C$5*($F$5-($F$5-1)*(B844-$J$6)/($J$7-$J$6)),IF(A844=aux!$B$8,100*$C$5,"")))</f>
        <v/>
      </c>
      <c r="O844" s="26" t="str">
        <f t="shared" si="62"/>
        <v/>
      </c>
      <c r="P844" s="26" t="str">
        <f t="shared" si="63"/>
        <v/>
      </c>
      <c r="Q844" s="26" t="str">
        <f t="shared" si="64"/>
        <v/>
      </c>
    </row>
    <row r="845" spans="1:17" x14ac:dyDescent="0.25">
      <c r="A845" s="1" t="str">
        <f>IF(B845="","",IF(B845&lt;$J$2,aux!$B$2,IF(B845&lt;$J$3,aux!$B$3,IF(B845&lt;$J$4,aux!$B$4,IF(B845&lt;$J$5,aux!$B$5,IF(B845&lt;$J$6,aux!$B$6,IF(B845&lt;$J$7,aux!$B$7,aux!$B$8)))))))</f>
        <v/>
      </c>
      <c r="D845" s="2" t="str">
        <f t="shared" si="60"/>
        <v/>
      </c>
      <c r="E845" s="2" t="str">
        <f t="shared" si="61"/>
        <v/>
      </c>
      <c r="F845" s="28" t="str">
        <f>IF(A845=aux!$B$2,$C$3/9.81,IF(A845=aux!$B$3,$C$3*(1+($F$3-1)*(B845-$J$2)/($J$3-$J$2))/9.81,IF(A845=aux!$B$4,$F$3*$C$3/9.81,"")))</f>
        <v/>
      </c>
      <c r="G845" s="28" t="str">
        <f>IF(A845=aux!$B$5,2*PI()/(981*B845)*J845,"")</f>
        <v/>
      </c>
      <c r="H845" s="28" t="str">
        <f>IF(OR(A845=aux!$B$6,A845=aux!$B$7,A845=aux!$B$8),(2*PI()/B845)^2/981*N845,"")</f>
        <v/>
      </c>
      <c r="I845" s="28" t="str">
        <f>IF(OR(A845=aux!$B$2,A845=aux!$B$3,A845=aux!$B$4),981*B845/(2*PI())*F845,"")</f>
        <v/>
      </c>
      <c r="J845" s="28" t="str">
        <f>IF(A845=aux!$B$5,100*$F$4*$C$4,"")</f>
        <v/>
      </c>
      <c r="K845" s="28" t="str">
        <f>IF(OR(A845=aux!$B$6,A845=aux!$B$7,A845=aux!$B$8),(2*PI()/B845)*N845,"")</f>
        <v/>
      </c>
      <c r="L845" s="28" t="str">
        <f>IF(OR(A845=aux!$B$2,A845=aux!$B$3,A845=aux!$B$4),981*(B845/(2*PI()))^2*F845,"")</f>
        <v/>
      </c>
      <c r="M845" s="28" t="str">
        <f>IF(A845=aux!$B$5,B845/(2*PI())*J845,"")</f>
        <v/>
      </c>
      <c r="N845" s="28" t="str">
        <f>IF(A845=aux!$B$6,100*$F$5*$C$5,IF(A845=aux!$B$7,100*$C$5*($F$5-($F$5-1)*(B845-$J$6)/($J$7-$J$6)),IF(A845=aux!$B$8,100*$C$5,"")))</f>
        <v/>
      </c>
      <c r="O845" s="26" t="str">
        <f t="shared" si="62"/>
        <v/>
      </c>
      <c r="P845" s="26" t="str">
        <f t="shared" si="63"/>
        <v/>
      </c>
      <c r="Q845" s="26" t="str">
        <f t="shared" si="64"/>
        <v/>
      </c>
    </row>
    <row r="846" spans="1:17" x14ac:dyDescent="0.25">
      <c r="A846" s="1" t="str">
        <f>IF(B846="","",IF(B846&lt;$J$2,aux!$B$2,IF(B846&lt;$J$3,aux!$B$3,IF(B846&lt;$J$4,aux!$B$4,IF(B846&lt;$J$5,aux!$B$5,IF(B846&lt;$J$6,aux!$B$6,IF(B846&lt;$J$7,aux!$B$7,aux!$B$8)))))))</f>
        <v/>
      </c>
      <c r="D846" s="2" t="str">
        <f t="shared" ref="D846:D909" si="65">IF(B846="","",981*B846/(2*PI())*C846)</f>
        <v/>
      </c>
      <c r="E846" s="2" t="str">
        <f t="shared" ref="E846:E909" si="66">IF(B846="","",981*(B846/(2*PI()))^2*C846)</f>
        <v/>
      </c>
      <c r="F846" s="28" t="str">
        <f>IF(A846=aux!$B$2,$C$3/9.81,IF(A846=aux!$B$3,$C$3*(1+($F$3-1)*(B846-$J$2)/($J$3-$J$2))/9.81,IF(A846=aux!$B$4,$F$3*$C$3/9.81,"")))</f>
        <v/>
      </c>
      <c r="G846" s="28" t="str">
        <f>IF(A846=aux!$B$5,2*PI()/(981*B846)*J846,"")</f>
        <v/>
      </c>
      <c r="H846" s="28" t="str">
        <f>IF(OR(A846=aux!$B$6,A846=aux!$B$7,A846=aux!$B$8),(2*PI()/B846)^2/981*N846,"")</f>
        <v/>
      </c>
      <c r="I846" s="28" t="str">
        <f>IF(OR(A846=aux!$B$2,A846=aux!$B$3,A846=aux!$B$4),981*B846/(2*PI())*F846,"")</f>
        <v/>
      </c>
      <c r="J846" s="28" t="str">
        <f>IF(A846=aux!$B$5,100*$F$4*$C$4,"")</f>
        <v/>
      </c>
      <c r="K846" s="28" t="str">
        <f>IF(OR(A846=aux!$B$6,A846=aux!$B$7,A846=aux!$B$8),(2*PI()/B846)*N846,"")</f>
        <v/>
      </c>
      <c r="L846" s="28" t="str">
        <f>IF(OR(A846=aux!$B$2,A846=aux!$B$3,A846=aux!$B$4),981*(B846/(2*PI()))^2*F846,"")</f>
        <v/>
      </c>
      <c r="M846" s="28" t="str">
        <f>IF(A846=aux!$B$5,B846/(2*PI())*J846,"")</f>
        <v/>
      </c>
      <c r="N846" s="28" t="str">
        <f>IF(A846=aux!$B$6,100*$F$5*$C$5,IF(A846=aux!$B$7,100*$C$5*($F$5-($F$5-1)*(B846-$J$6)/($J$7-$J$6)),IF(A846=aux!$B$8,100*$C$5,"")))</f>
        <v/>
      </c>
      <c r="O846" s="26" t="str">
        <f t="shared" ref="O846:O909" si="67">IF(B846="","",MAX(F846:H846))</f>
        <v/>
      </c>
      <c r="P846" s="26" t="str">
        <f t="shared" ref="P846:P909" si="68">IF(B846="","",MAX(I846:K846))</f>
        <v/>
      </c>
      <c r="Q846" s="26" t="str">
        <f t="shared" ref="Q846:Q909" si="69">IF(B846="","",MAX(L846:N846))</f>
        <v/>
      </c>
    </row>
    <row r="847" spans="1:17" x14ac:dyDescent="0.25">
      <c r="A847" s="1" t="str">
        <f>IF(B847="","",IF(B847&lt;$J$2,aux!$B$2,IF(B847&lt;$J$3,aux!$B$3,IF(B847&lt;$J$4,aux!$B$4,IF(B847&lt;$J$5,aux!$B$5,IF(B847&lt;$J$6,aux!$B$6,IF(B847&lt;$J$7,aux!$B$7,aux!$B$8)))))))</f>
        <v/>
      </c>
      <c r="D847" s="2" t="str">
        <f t="shared" si="65"/>
        <v/>
      </c>
      <c r="E847" s="2" t="str">
        <f t="shared" si="66"/>
        <v/>
      </c>
      <c r="F847" s="28" t="str">
        <f>IF(A847=aux!$B$2,$C$3/9.81,IF(A847=aux!$B$3,$C$3*(1+($F$3-1)*(B847-$J$2)/($J$3-$J$2))/9.81,IF(A847=aux!$B$4,$F$3*$C$3/9.81,"")))</f>
        <v/>
      </c>
      <c r="G847" s="28" t="str">
        <f>IF(A847=aux!$B$5,2*PI()/(981*B847)*J847,"")</f>
        <v/>
      </c>
      <c r="H847" s="28" t="str">
        <f>IF(OR(A847=aux!$B$6,A847=aux!$B$7,A847=aux!$B$8),(2*PI()/B847)^2/981*N847,"")</f>
        <v/>
      </c>
      <c r="I847" s="28" t="str">
        <f>IF(OR(A847=aux!$B$2,A847=aux!$B$3,A847=aux!$B$4),981*B847/(2*PI())*F847,"")</f>
        <v/>
      </c>
      <c r="J847" s="28" t="str">
        <f>IF(A847=aux!$B$5,100*$F$4*$C$4,"")</f>
        <v/>
      </c>
      <c r="K847" s="28" t="str">
        <f>IF(OR(A847=aux!$B$6,A847=aux!$B$7,A847=aux!$B$8),(2*PI()/B847)*N847,"")</f>
        <v/>
      </c>
      <c r="L847" s="28" t="str">
        <f>IF(OR(A847=aux!$B$2,A847=aux!$B$3,A847=aux!$B$4),981*(B847/(2*PI()))^2*F847,"")</f>
        <v/>
      </c>
      <c r="M847" s="28" t="str">
        <f>IF(A847=aux!$B$5,B847/(2*PI())*J847,"")</f>
        <v/>
      </c>
      <c r="N847" s="28" t="str">
        <f>IF(A847=aux!$B$6,100*$F$5*$C$5,IF(A847=aux!$B$7,100*$C$5*($F$5-($F$5-1)*(B847-$J$6)/($J$7-$J$6)),IF(A847=aux!$B$8,100*$C$5,"")))</f>
        <v/>
      </c>
      <c r="O847" s="26" t="str">
        <f t="shared" si="67"/>
        <v/>
      </c>
      <c r="P847" s="26" t="str">
        <f t="shared" si="68"/>
        <v/>
      </c>
      <c r="Q847" s="26" t="str">
        <f t="shared" si="69"/>
        <v/>
      </c>
    </row>
    <row r="848" spans="1:17" x14ac:dyDescent="0.25">
      <c r="A848" s="1" t="str">
        <f>IF(B848="","",IF(B848&lt;$J$2,aux!$B$2,IF(B848&lt;$J$3,aux!$B$3,IF(B848&lt;$J$4,aux!$B$4,IF(B848&lt;$J$5,aux!$B$5,IF(B848&lt;$J$6,aux!$B$6,IF(B848&lt;$J$7,aux!$B$7,aux!$B$8)))))))</f>
        <v/>
      </c>
      <c r="D848" s="2" t="str">
        <f t="shared" si="65"/>
        <v/>
      </c>
      <c r="E848" s="2" t="str">
        <f t="shared" si="66"/>
        <v/>
      </c>
      <c r="F848" s="28" t="str">
        <f>IF(A848=aux!$B$2,$C$3/9.81,IF(A848=aux!$B$3,$C$3*(1+($F$3-1)*(B848-$J$2)/($J$3-$J$2))/9.81,IF(A848=aux!$B$4,$F$3*$C$3/9.81,"")))</f>
        <v/>
      </c>
      <c r="G848" s="28" t="str">
        <f>IF(A848=aux!$B$5,2*PI()/(981*B848)*J848,"")</f>
        <v/>
      </c>
      <c r="H848" s="28" t="str">
        <f>IF(OR(A848=aux!$B$6,A848=aux!$B$7,A848=aux!$B$8),(2*PI()/B848)^2/981*N848,"")</f>
        <v/>
      </c>
      <c r="I848" s="28" t="str">
        <f>IF(OR(A848=aux!$B$2,A848=aux!$B$3,A848=aux!$B$4),981*B848/(2*PI())*F848,"")</f>
        <v/>
      </c>
      <c r="J848" s="28" t="str">
        <f>IF(A848=aux!$B$5,100*$F$4*$C$4,"")</f>
        <v/>
      </c>
      <c r="K848" s="28" t="str">
        <f>IF(OR(A848=aux!$B$6,A848=aux!$B$7,A848=aux!$B$8),(2*PI()/B848)*N848,"")</f>
        <v/>
      </c>
      <c r="L848" s="28" t="str">
        <f>IF(OR(A848=aux!$B$2,A848=aux!$B$3,A848=aux!$B$4),981*(B848/(2*PI()))^2*F848,"")</f>
        <v/>
      </c>
      <c r="M848" s="28" t="str">
        <f>IF(A848=aux!$B$5,B848/(2*PI())*J848,"")</f>
        <v/>
      </c>
      <c r="N848" s="28" t="str">
        <f>IF(A848=aux!$B$6,100*$F$5*$C$5,IF(A848=aux!$B$7,100*$C$5*($F$5-($F$5-1)*(B848-$J$6)/($J$7-$J$6)),IF(A848=aux!$B$8,100*$C$5,"")))</f>
        <v/>
      </c>
      <c r="O848" s="26" t="str">
        <f t="shared" si="67"/>
        <v/>
      </c>
      <c r="P848" s="26" t="str">
        <f t="shared" si="68"/>
        <v/>
      </c>
      <c r="Q848" s="26" t="str">
        <f t="shared" si="69"/>
        <v/>
      </c>
    </row>
    <row r="849" spans="1:17" x14ac:dyDescent="0.25">
      <c r="A849" s="1" t="str">
        <f>IF(B849="","",IF(B849&lt;$J$2,aux!$B$2,IF(B849&lt;$J$3,aux!$B$3,IF(B849&lt;$J$4,aux!$B$4,IF(B849&lt;$J$5,aux!$B$5,IF(B849&lt;$J$6,aux!$B$6,IF(B849&lt;$J$7,aux!$B$7,aux!$B$8)))))))</f>
        <v/>
      </c>
      <c r="D849" s="2" t="str">
        <f t="shared" si="65"/>
        <v/>
      </c>
      <c r="E849" s="2" t="str">
        <f t="shared" si="66"/>
        <v/>
      </c>
      <c r="F849" s="28" t="str">
        <f>IF(A849=aux!$B$2,$C$3/9.81,IF(A849=aux!$B$3,$C$3*(1+($F$3-1)*(B849-$J$2)/($J$3-$J$2))/9.81,IF(A849=aux!$B$4,$F$3*$C$3/9.81,"")))</f>
        <v/>
      </c>
      <c r="G849" s="28" t="str">
        <f>IF(A849=aux!$B$5,2*PI()/(981*B849)*J849,"")</f>
        <v/>
      </c>
      <c r="H849" s="28" t="str">
        <f>IF(OR(A849=aux!$B$6,A849=aux!$B$7,A849=aux!$B$8),(2*PI()/B849)^2/981*N849,"")</f>
        <v/>
      </c>
      <c r="I849" s="28" t="str">
        <f>IF(OR(A849=aux!$B$2,A849=aux!$B$3,A849=aux!$B$4),981*B849/(2*PI())*F849,"")</f>
        <v/>
      </c>
      <c r="J849" s="28" t="str">
        <f>IF(A849=aux!$B$5,100*$F$4*$C$4,"")</f>
        <v/>
      </c>
      <c r="K849" s="28" t="str">
        <f>IF(OR(A849=aux!$B$6,A849=aux!$B$7,A849=aux!$B$8),(2*PI()/B849)*N849,"")</f>
        <v/>
      </c>
      <c r="L849" s="28" t="str">
        <f>IF(OR(A849=aux!$B$2,A849=aux!$B$3,A849=aux!$B$4),981*(B849/(2*PI()))^2*F849,"")</f>
        <v/>
      </c>
      <c r="M849" s="28" t="str">
        <f>IF(A849=aux!$B$5,B849/(2*PI())*J849,"")</f>
        <v/>
      </c>
      <c r="N849" s="28" t="str">
        <f>IF(A849=aux!$B$6,100*$F$5*$C$5,IF(A849=aux!$B$7,100*$C$5*($F$5-($F$5-1)*(B849-$J$6)/($J$7-$J$6)),IF(A849=aux!$B$8,100*$C$5,"")))</f>
        <v/>
      </c>
      <c r="O849" s="26" t="str">
        <f t="shared" si="67"/>
        <v/>
      </c>
      <c r="P849" s="26" t="str">
        <f t="shared" si="68"/>
        <v/>
      </c>
      <c r="Q849" s="26" t="str">
        <f t="shared" si="69"/>
        <v/>
      </c>
    </row>
    <row r="850" spans="1:17" x14ac:dyDescent="0.25">
      <c r="A850" s="1" t="str">
        <f>IF(B850="","",IF(B850&lt;$J$2,aux!$B$2,IF(B850&lt;$J$3,aux!$B$3,IF(B850&lt;$J$4,aux!$B$4,IF(B850&lt;$J$5,aux!$B$5,IF(B850&lt;$J$6,aux!$B$6,IF(B850&lt;$J$7,aux!$B$7,aux!$B$8)))))))</f>
        <v/>
      </c>
      <c r="D850" s="2" t="str">
        <f t="shared" si="65"/>
        <v/>
      </c>
      <c r="E850" s="2" t="str">
        <f t="shared" si="66"/>
        <v/>
      </c>
      <c r="F850" s="28" t="str">
        <f>IF(A850=aux!$B$2,$C$3/9.81,IF(A850=aux!$B$3,$C$3*(1+($F$3-1)*(B850-$J$2)/($J$3-$J$2))/9.81,IF(A850=aux!$B$4,$F$3*$C$3/9.81,"")))</f>
        <v/>
      </c>
      <c r="G850" s="28" t="str">
        <f>IF(A850=aux!$B$5,2*PI()/(981*B850)*J850,"")</f>
        <v/>
      </c>
      <c r="H850" s="28" t="str">
        <f>IF(OR(A850=aux!$B$6,A850=aux!$B$7,A850=aux!$B$8),(2*PI()/B850)^2/981*N850,"")</f>
        <v/>
      </c>
      <c r="I850" s="28" t="str">
        <f>IF(OR(A850=aux!$B$2,A850=aux!$B$3,A850=aux!$B$4),981*B850/(2*PI())*F850,"")</f>
        <v/>
      </c>
      <c r="J850" s="28" t="str">
        <f>IF(A850=aux!$B$5,100*$F$4*$C$4,"")</f>
        <v/>
      </c>
      <c r="K850" s="28" t="str">
        <f>IF(OR(A850=aux!$B$6,A850=aux!$B$7,A850=aux!$B$8),(2*PI()/B850)*N850,"")</f>
        <v/>
      </c>
      <c r="L850" s="28" t="str">
        <f>IF(OR(A850=aux!$B$2,A850=aux!$B$3,A850=aux!$B$4),981*(B850/(2*PI()))^2*F850,"")</f>
        <v/>
      </c>
      <c r="M850" s="28" t="str">
        <f>IF(A850=aux!$B$5,B850/(2*PI())*J850,"")</f>
        <v/>
      </c>
      <c r="N850" s="28" t="str">
        <f>IF(A850=aux!$B$6,100*$F$5*$C$5,IF(A850=aux!$B$7,100*$C$5*($F$5-($F$5-1)*(B850-$J$6)/($J$7-$J$6)),IF(A850=aux!$B$8,100*$C$5,"")))</f>
        <v/>
      </c>
      <c r="O850" s="26" t="str">
        <f t="shared" si="67"/>
        <v/>
      </c>
      <c r="P850" s="26" t="str">
        <f t="shared" si="68"/>
        <v/>
      </c>
      <c r="Q850" s="26" t="str">
        <f t="shared" si="69"/>
        <v/>
      </c>
    </row>
    <row r="851" spans="1:17" x14ac:dyDescent="0.25">
      <c r="A851" s="1" t="str">
        <f>IF(B851="","",IF(B851&lt;$J$2,aux!$B$2,IF(B851&lt;$J$3,aux!$B$3,IF(B851&lt;$J$4,aux!$B$4,IF(B851&lt;$J$5,aux!$B$5,IF(B851&lt;$J$6,aux!$B$6,IF(B851&lt;$J$7,aux!$B$7,aux!$B$8)))))))</f>
        <v/>
      </c>
      <c r="D851" s="2" t="str">
        <f t="shared" si="65"/>
        <v/>
      </c>
      <c r="E851" s="2" t="str">
        <f t="shared" si="66"/>
        <v/>
      </c>
      <c r="F851" s="28" t="str">
        <f>IF(A851=aux!$B$2,$C$3/9.81,IF(A851=aux!$B$3,$C$3*(1+($F$3-1)*(B851-$J$2)/($J$3-$J$2))/9.81,IF(A851=aux!$B$4,$F$3*$C$3/9.81,"")))</f>
        <v/>
      </c>
      <c r="G851" s="28" t="str">
        <f>IF(A851=aux!$B$5,2*PI()/(981*B851)*J851,"")</f>
        <v/>
      </c>
      <c r="H851" s="28" t="str">
        <f>IF(OR(A851=aux!$B$6,A851=aux!$B$7,A851=aux!$B$8),(2*PI()/B851)^2/981*N851,"")</f>
        <v/>
      </c>
      <c r="I851" s="28" t="str">
        <f>IF(OR(A851=aux!$B$2,A851=aux!$B$3,A851=aux!$B$4),981*B851/(2*PI())*F851,"")</f>
        <v/>
      </c>
      <c r="J851" s="28" t="str">
        <f>IF(A851=aux!$B$5,100*$F$4*$C$4,"")</f>
        <v/>
      </c>
      <c r="K851" s="28" t="str">
        <f>IF(OR(A851=aux!$B$6,A851=aux!$B$7,A851=aux!$B$8),(2*PI()/B851)*N851,"")</f>
        <v/>
      </c>
      <c r="L851" s="28" t="str">
        <f>IF(OR(A851=aux!$B$2,A851=aux!$B$3,A851=aux!$B$4),981*(B851/(2*PI()))^2*F851,"")</f>
        <v/>
      </c>
      <c r="M851" s="28" t="str">
        <f>IF(A851=aux!$B$5,B851/(2*PI())*J851,"")</f>
        <v/>
      </c>
      <c r="N851" s="28" t="str">
        <f>IF(A851=aux!$B$6,100*$F$5*$C$5,IF(A851=aux!$B$7,100*$C$5*($F$5-($F$5-1)*(B851-$J$6)/($J$7-$J$6)),IF(A851=aux!$B$8,100*$C$5,"")))</f>
        <v/>
      </c>
      <c r="O851" s="26" t="str">
        <f t="shared" si="67"/>
        <v/>
      </c>
      <c r="P851" s="26" t="str">
        <f t="shared" si="68"/>
        <v/>
      </c>
      <c r="Q851" s="26" t="str">
        <f t="shared" si="69"/>
        <v/>
      </c>
    </row>
    <row r="852" spans="1:17" x14ac:dyDescent="0.25">
      <c r="A852" s="1" t="str">
        <f>IF(B852="","",IF(B852&lt;$J$2,aux!$B$2,IF(B852&lt;$J$3,aux!$B$3,IF(B852&lt;$J$4,aux!$B$4,IF(B852&lt;$J$5,aux!$B$5,IF(B852&lt;$J$6,aux!$B$6,IF(B852&lt;$J$7,aux!$B$7,aux!$B$8)))))))</f>
        <v/>
      </c>
      <c r="D852" s="2" t="str">
        <f t="shared" si="65"/>
        <v/>
      </c>
      <c r="E852" s="2" t="str">
        <f t="shared" si="66"/>
        <v/>
      </c>
      <c r="F852" s="28" t="str">
        <f>IF(A852=aux!$B$2,$C$3/9.81,IF(A852=aux!$B$3,$C$3*(1+($F$3-1)*(B852-$J$2)/($J$3-$J$2))/9.81,IF(A852=aux!$B$4,$F$3*$C$3/9.81,"")))</f>
        <v/>
      </c>
      <c r="G852" s="28" t="str">
        <f>IF(A852=aux!$B$5,2*PI()/(981*B852)*J852,"")</f>
        <v/>
      </c>
      <c r="H852" s="28" t="str">
        <f>IF(OR(A852=aux!$B$6,A852=aux!$B$7,A852=aux!$B$8),(2*PI()/B852)^2/981*N852,"")</f>
        <v/>
      </c>
      <c r="I852" s="28" t="str">
        <f>IF(OR(A852=aux!$B$2,A852=aux!$B$3,A852=aux!$B$4),981*B852/(2*PI())*F852,"")</f>
        <v/>
      </c>
      <c r="J852" s="28" t="str">
        <f>IF(A852=aux!$B$5,100*$F$4*$C$4,"")</f>
        <v/>
      </c>
      <c r="K852" s="28" t="str">
        <f>IF(OR(A852=aux!$B$6,A852=aux!$B$7,A852=aux!$B$8),(2*PI()/B852)*N852,"")</f>
        <v/>
      </c>
      <c r="L852" s="28" t="str">
        <f>IF(OR(A852=aux!$B$2,A852=aux!$B$3,A852=aux!$B$4),981*(B852/(2*PI()))^2*F852,"")</f>
        <v/>
      </c>
      <c r="M852" s="28" t="str">
        <f>IF(A852=aux!$B$5,B852/(2*PI())*J852,"")</f>
        <v/>
      </c>
      <c r="N852" s="28" t="str">
        <f>IF(A852=aux!$B$6,100*$F$5*$C$5,IF(A852=aux!$B$7,100*$C$5*($F$5-($F$5-1)*(B852-$J$6)/($J$7-$J$6)),IF(A852=aux!$B$8,100*$C$5,"")))</f>
        <v/>
      </c>
      <c r="O852" s="26" t="str">
        <f t="shared" si="67"/>
        <v/>
      </c>
      <c r="P852" s="26" t="str">
        <f t="shared" si="68"/>
        <v/>
      </c>
      <c r="Q852" s="26" t="str">
        <f t="shared" si="69"/>
        <v/>
      </c>
    </row>
    <row r="853" spans="1:17" x14ac:dyDescent="0.25">
      <c r="A853" s="1" t="str">
        <f>IF(B853="","",IF(B853&lt;$J$2,aux!$B$2,IF(B853&lt;$J$3,aux!$B$3,IF(B853&lt;$J$4,aux!$B$4,IF(B853&lt;$J$5,aux!$B$5,IF(B853&lt;$J$6,aux!$B$6,IF(B853&lt;$J$7,aux!$B$7,aux!$B$8)))))))</f>
        <v/>
      </c>
      <c r="D853" s="2" t="str">
        <f t="shared" si="65"/>
        <v/>
      </c>
      <c r="E853" s="2" t="str">
        <f t="shared" si="66"/>
        <v/>
      </c>
      <c r="F853" s="28" t="str">
        <f>IF(A853=aux!$B$2,$C$3/9.81,IF(A853=aux!$B$3,$C$3*(1+($F$3-1)*(B853-$J$2)/($J$3-$J$2))/9.81,IF(A853=aux!$B$4,$F$3*$C$3/9.81,"")))</f>
        <v/>
      </c>
      <c r="G853" s="28" t="str">
        <f>IF(A853=aux!$B$5,2*PI()/(981*B853)*J853,"")</f>
        <v/>
      </c>
      <c r="H853" s="28" t="str">
        <f>IF(OR(A853=aux!$B$6,A853=aux!$B$7,A853=aux!$B$8),(2*PI()/B853)^2/981*N853,"")</f>
        <v/>
      </c>
      <c r="I853" s="28" t="str">
        <f>IF(OR(A853=aux!$B$2,A853=aux!$B$3,A853=aux!$B$4),981*B853/(2*PI())*F853,"")</f>
        <v/>
      </c>
      <c r="J853" s="28" t="str">
        <f>IF(A853=aux!$B$5,100*$F$4*$C$4,"")</f>
        <v/>
      </c>
      <c r="K853" s="28" t="str">
        <f>IF(OR(A853=aux!$B$6,A853=aux!$B$7,A853=aux!$B$8),(2*PI()/B853)*N853,"")</f>
        <v/>
      </c>
      <c r="L853" s="28" t="str">
        <f>IF(OR(A853=aux!$B$2,A853=aux!$B$3,A853=aux!$B$4),981*(B853/(2*PI()))^2*F853,"")</f>
        <v/>
      </c>
      <c r="M853" s="28" t="str">
        <f>IF(A853=aux!$B$5,B853/(2*PI())*J853,"")</f>
        <v/>
      </c>
      <c r="N853" s="28" t="str">
        <f>IF(A853=aux!$B$6,100*$F$5*$C$5,IF(A853=aux!$B$7,100*$C$5*($F$5-($F$5-1)*(B853-$J$6)/($J$7-$J$6)),IF(A853=aux!$B$8,100*$C$5,"")))</f>
        <v/>
      </c>
      <c r="O853" s="26" t="str">
        <f t="shared" si="67"/>
        <v/>
      </c>
      <c r="P853" s="26" t="str">
        <f t="shared" si="68"/>
        <v/>
      </c>
      <c r="Q853" s="26" t="str">
        <f t="shared" si="69"/>
        <v/>
      </c>
    </row>
    <row r="854" spans="1:17" x14ac:dyDescent="0.25">
      <c r="A854" s="1" t="str">
        <f>IF(B854="","",IF(B854&lt;$J$2,aux!$B$2,IF(B854&lt;$J$3,aux!$B$3,IF(B854&lt;$J$4,aux!$B$4,IF(B854&lt;$J$5,aux!$B$5,IF(B854&lt;$J$6,aux!$B$6,IF(B854&lt;$J$7,aux!$B$7,aux!$B$8)))))))</f>
        <v/>
      </c>
      <c r="D854" s="2" t="str">
        <f t="shared" si="65"/>
        <v/>
      </c>
      <c r="E854" s="2" t="str">
        <f t="shared" si="66"/>
        <v/>
      </c>
      <c r="F854" s="28" t="str">
        <f>IF(A854=aux!$B$2,$C$3/9.81,IF(A854=aux!$B$3,$C$3*(1+($F$3-1)*(B854-$J$2)/($J$3-$J$2))/9.81,IF(A854=aux!$B$4,$F$3*$C$3/9.81,"")))</f>
        <v/>
      </c>
      <c r="G854" s="28" t="str">
        <f>IF(A854=aux!$B$5,2*PI()/(981*B854)*J854,"")</f>
        <v/>
      </c>
      <c r="H854" s="28" t="str">
        <f>IF(OR(A854=aux!$B$6,A854=aux!$B$7,A854=aux!$B$8),(2*PI()/B854)^2/981*N854,"")</f>
        <v/>
      </c>
      <c r="I854" s="28" t="str">
        <f>IF(OR(A854=aux!$B$2,A854=aux!$B$3,A854=aux!$B$4),981*B854/(2*PI())*F854,"")</f>
        <v/>
      </c>
      <c r="J854" s="28" t="str">
        <f>IF(A854=aux!$B$5,100*$F$4*$C$4,"")</f>
        <v/>
      </c>
      <c r="K854" s="28" t="str">
        <f>IF(OR(A854=aux!$B$6,A854=aux!$B$7,A854=aux!$B$8),(2*PI()/B854)*N854,"")</f>
        <v/>
      </c>
      <c r="L854" s="28" t="str">
        <f>IF(OR(A854=aux!$B$2,A854=aux!$B$3,A854=aux!$B$4),981*(B854/(2*PI()))^2*F854,"")</f>
        <v/>
      </c>
      <c r="M854" s="28" t="str">
        <f>IF(A854=aux!$B$5,B854/(2*PI())*J854,"")</f>
        <v/>
      </c>
      <c r="N854" s="28" t="str">
        <f>IF(A854=aux!$B$6,100*$F$5*$C$5,IF(A854=aux!$B$7,100*$C$5*($F$5-($F$5-1)*(B854-$J$6)/($J$7-$J$6)),IF(A854=aux!$B$8,100*$C$5,"")))</f>
        <v/>
      </c>
      <c r="O854" s="26" t="str">
        <f t="shared" si="67"/>
        <v/>
      </c>
      <c r="P854" s="26" t="str">
        <f t="shared" si="68"/>
        <v/>
      </c>
      <c r="Q854" s="26" t="str">
        <f t="shared" si="69"/>
        <v/>
      </c>
    </row>
    <row r="855" spans="1:17" x14ac:dyDescent="0.25">
      <c r="A855" s="1" t="str">
        <f>IF(B855="","",IF(B855&lt;$J$2,aux!$B$2,IF(B855&lt;$J$3,aux!$B$3,IF(B855&lt;$J$4,aux!$B$4,IF(B855&lt;$J$5,aux!$B$5,IF(B855&lt;$J$6,aux!$B$6,IF(B855&lt;$J$7,aux!$B$7,aux!$B$8)))))))</f>
        <v/>
      </c>
      <c r="D855" s="2" t="str">
        <f t="shared" si="65"/>
        <v/>
      </c>
      <c r="E855" s="2" t="str">
        <f t="shared" si="66"/>
        <v/>
      </c>
      <c r="F855" s="28" t="str">
        <f>IF(A855=aux!$B$2,$C$3/9.81,IF(A855=aux!$B$3,$C$3*(1+($F$3-1)*(B855-$J$2)/($J$3-$J$2))/9.81,IF(A855=aux!$B$4,$F$3*$C$3/9.81,"")))</f>
        <v/>
      </c>
      <c r="G855" s="28" t="str">
        <f>IF(A855=aux!$B$5,2*PI()/(981*B855)*J855,"")</f>
        <v/>
      </c>
      <c r="H855" s="28" t="str">
        <f>IF(OR(A855=aux!$B$6,A855=aux!$B$7,A855=aux!$B$8),(2*PI()/B855)^2/981*N855,"")</f>
        <v/>
      </c>
      <c r="I855" s="28" t="str">
        <f>IF(OR(A855=aux!$B$2,A855=aux!$B$3,A855=aux!$B$4),981*B855/(2*PI())*F855,"")</f>
        <v/>
      </c>
      <c r="J855" s="28" t="str">
        <f>IF(A855=aux!$B$5,100*$F$4*$C$4,"")</f>
        <v/>
      </c>
      <c r="K855" s="28" t="str">
        <f>IF(OR(A855=aux!$B$6,A855=aux!$B$7,A855=aux!$B$8),(2*PI()/B855)*N855,"")</f>
        <v/>
      </c>
      <c r="L855" s="28" t="str">
        <f>IF(OR(A855=aux!$B$2,A855=aux!$B$3,A855=aux!$B$4),981*(B855/(2*PI()))^2*F855,"")</f>
        <v/>
      </c>
      <c r="M855" s="28" t="str">
        <f>IF(A855=aux!$B$5,B855/(2*PI())*J855,"")</f>
        <v/>
      </c>
      <c r="N855" s="28" t="str">
        <f>IF(A855=aux!$B$6,100*$F$5*$C$5,IF(A855=aux!$B$7,100*$C$5*($F$5-($F$5-1)*(B855-$J$6)/($J$7-$J$6)),IF(A855=aux!$B$8,100*$C$5,"")))</f>
        <v/>
      </c>
      <c r="O855" s="26" t="str">
        <f t="shared" si="67"/>
        <v/>
      </c>
      <c r="P855" s="26" t="str">
        <f t="shared" si="68"/>
        <v/>
      </c>
      <c r="Q855" s="26" t="str">
        <f t="shared" si="69"/>
        <v/>
      </c>
    </row>
    <row r="856" spans="1:17" x14ac:dyDescent="0.25">
      <c r="A856" s="1" t="str">
        <f>IF(B856="","",IF(B856&lt;$J$2,aux!$B$2,IF(B856&lt;$J$3,aux!$B$3,IF(B856&lt;$J$4,aux!$B$4,IF(B856&lt;$J$5,aux!$B$5,IF(B856&lt;$J$6,aux!$B$6,IF(B856&lt;$J$7,aux!$B$7,aux!$B$8)))))))</f>
        <v/>
      </c>
      <c r="D856" s="2" t="str">
        <f t="shared" si="65"/>
        <v/>
      </c>
      <c r="E856" s="2" t="str">
        <f t="shared" si="66"/>
        <v/>
      </c>
      <c r="F856" s="28" t="str">
        <f>IF(A856=aux!$B$2,$C$3/9.81,IF(A856=aux!$B$3,$C$3*(1+($F$3-1)*(B856-$J$2)/($J$3-$J$2))/9.81,IF(A856=aux!$B$4,$F$3*$C$3/9.81,"")))</f>
        <v/>
      </c>
      <c r="G856" s="28" t="str">
        <f>IF(A856=aux!$B$5,2*PI()/(981*B856)*J856,"")</f>
        <v/>
      </c>
      <c r="H856" s="28" t="str">
        <f>IF(OR(A856=aux!$B$6,A856=aux!$B$7,A856=aux!$B$8),(2*PI()/B856)^2/981*N856,"")</f>
        <v/>
      </c>
      <c r="I856" s="28" t="str">
        <f>IF(OR(A856=aux!$B$2,A856=aux!$B$3,A856=aux!$B$4),981*B856/(2*PI())*F856,"")</f>
        <v/>
      </c>
      <c r="J856" s="28" t="str">
        <f>IF(A856=aux!$B$5,100*$F$4*$C$4,"")</f>
        <v/>
      </c>
      <c r="K856" s="28" t="str">
        <f>IF(OR(A856=aux!$B$6,A856=aux!$B$7,A856=aux!$B$8),(2*PI()/B856)*N856,"")</f>
        <v/>
      </c>
      <c r="L856" s="28" t="str">
        <f>IF(OR(A856=aux!$B$2,A856=aux!$B$3,A856=aux!$B$4),981*(B856/(2*PI()))^2*F856,"")</f>
        <v/>
      </c>
      <c r="M856" s="28" t="str">
        <f>IF(A856=aux!$B$5,B856/(2*PI())*J856,"")</f>
        <v/>
      </c>
      <c r="N856" s="28" t="str">
        <f>IF(A856=aux!$B$6,100*$F$5*$C$5,IF(A856=aux!$B$7,100*$C$5*($F$5-($F$5-1)*(B856-$J$6)/($J$7-$J$6)),IF(A856=aux!$B$8,100*$C$5,"")))</f>
        <v/>
      </c>
      <c r="O856" s="26" t="str">
        <f t="shared" si="67"/>
        <v/>
      </c>
      <c r="P856" s="26" t="str">
        <f t="shared" si="68"/>
        <v/>
      </c>
      <c r="Q856" s="26" t="str">
        <f t="shared" si="69"/>
        <v/>
      </c>
    </row>
    <row r="857" spans="1:17" x14ac:dyDescent="0.25">
      <c r="A857" s="1" t="str">
        <f>IF(B857="","",IF(B857&lt;$J$2,aux!$B$2,IF(B857&lt;$J$3,aux!$B$3,IF(B857&lt;$J$4,aux!$B$4,IF(B857&lt;$J$5,aux!$B$5,IF(B857&lt;$J$6,aux!$B$6,IF(B857&lt;$J$7,aux!$B$7,aux!$B$8)))))))</f>
        <v/>
      </c>
      <c r="D857" s="2" t="str">
        <f t="shared" si="65"/>
        <v/>
      </c>
      <c r="E857" s="2" t="str">
        <f t="shared" si="66"/>
        <v/>
      </c>
      <c r="F857" s="28" t="str">
        <f>IF(A857=aux!$B$2,$C$3/9.81,IF(A857=aux!$B$3,$C$3*(1+($F$3-1)*(B857-$J$2)/($J$3-$J$2))/9.81,IF(A857=aux!$B$4,$F$3*$C$3/9.81,"")))</f>
        <v/>
      </c>
      <c r="G857" s="28" t="str">
        <f>IF(A857=aux!$B$5,2*PI()/(981*B857)*J857,"")</f>
        <v/>
      </c>
      <c r="H857" s="28" t="str">
        <f>IF(OR(A857=aux!$B$6,A857=aux!$B$7,A857=aux!$B$8),(2*PI()/B857)^2/981*N857,"")</f>
        <v/>
      </c>
      <c r="I857" s="28" t="str">
        <f>IF(OR(A857=aux!$B$2,A857=aux!$B$3,A857=aux!$B$4),981*B857/(2*PI())*F857,"")</f>
        <v/>
      </c>
      <c r="J857" s="28" t="str">
        <f>IF(A857=aux!$B$5,100*$F$4*$C$4,"")</f>
        <v/>
      </c>
      <c r="K857" s="28" t="str">
        <f>IF(OR(A857=aux!$B$6,A857=aux!$B$7,A857=aux!$B$8),(2*PI()/B857)*N857,"")</f>
        <v/>
      </c>
      <c r="L857" s="28" t="str">
        <f>IF(OR(A857=aux!$B$2,A857=aux!$B$3,A857=aux!$B$4),981*(B857/(2*PI()))^2*F857,"")</f>
        <v/>
      </c>
      <c r="M857" s="28" t="str">
        <f>IF(A857=aux!$B$5,B857/(2*PI())*J857,"")</f>
        <v/>
      </c>
      <c r="N857" s="28" t="str">
        <f>IF(A857=aux!$B$6,100*$F$5*$C$5,IF(A857=aux!$B$7,100*$C$5*($F$5-($F$5-1)*(B857-$J$6)/($J$7-$J$6)),IF(A857=aux!$B$8,100*$C$5,"")))</f>
        <v/>
      </c>
      <c r="O857" s="26" t="str">
        <f t="shared" si="67"/>
        <v/>
      </c>
      <c r="P857" s="26" t="str">
        <f t="shared" si="68"/>
        <v/>
      </c>
      <c r="Q857" s="26" t="str">
        <f t="shared" si="69"/>
        <v/>
      </c>
    </row>
    <row r="858" spans="1:17" x14ac:dyDescent="0.25">
      <c r="A858" s="1" t="str">
        <f>IF(B858="","",IF(B858&lt;$J$2,aux!$B$2,IF(B858&lt;$J$3,aux!$B$3,IF(B858&lt;$J$4,aux!$B$4,IF(B858&lt;$J$5,aux!$B$5,IF(B858&lt;$J$6,aux!$B$6,IF(B858&lt;$J$7,aux!$B$7,aux!$B$8)))))))</f>
        <v/>
      </c>
      <c r="D858" s="2" t="str">
        <f t="shared" si="65"/>
        <v/>
      </c>
      <c r="E858" s="2" t="str">
        <f t="shared" si="66"/>
        <v/>
      </c>
      <c r="F858" s="28" t="str">
        <f>IF(A858=aux!$B$2,$C$3/9.81,IF(A858=aux!$B$3,$C$3*(1+($F$3-1)*(B858-$J$2)/($J$3-$J$2))/9.81,IF(A858=aux!$B$4,$F$3*$C$3/9.81,"")))</f>
        <v/>
      </c>
      <c r="G858" s="28" t="str">
        <f>IF(A858=aux!$B$5,2*PI()/(981*B858)*J858,"")</f>
        <v/>
      </c>
      <c r="H858" s="28" t="str">
        <f>IF(OR(A858=aux!$B$6,A858=aux!$B$7,A858=aux!$B$8),(2*PI()/B858)^2/981*N858,"")</f>
        <v/>
      </c>
      <c r="I858" s="28" t="str">
        <f>IF(OR(A858=aux!$B$2,A858=aux!$B$3,A858=aux!$B$4),981*B858/(2*PI())*F858,"")</f>
        <v/>
      </c>
      <c r="J858" s="28" t="str">
        <f>IF(A858=aux!$B$5,100*$F$4*$C$4,"")</f>
        <v/>
      </c>
      <c r="K858" s="28" t="str">
        <f>IF(OR(A858=aux!$B$6,A858=aux!$B$7,A858=aux!$B$8),(2*PI()/B858)*N858,"")</f>
        <v/>
      </c>
      <c r="L858" s="28" t="str">
        <f>IF(OR(A858=aux!$B$2,A858=aux!$B$3,A858=aux!$B$4),981*(B858/(2*PI()))^2*F858,"")</f>
        <v/>
      </c>
      <c r="M858" s="28" t="str">
        <f>IF(A858=aux!$B$5,B858/(2*PI())*J858,"")</f>
        <v/>
      </c>
      <c r="N858" s="28" t="str">
        <f>IF(A858=aux!$B$6,100*$F$5*$C$5,IF(A858=aux!$B$7,100*$C$5*($F$5-($F$5-1)*(B858-$J$6)/($J$7-$J$6)),IF(A858=aux!$B$8,100*$C$5,"")))</f>
        <v/>
      </c>
      <c r="O858" s="26" t="str">
        <f t="shared" si="67"/>
        <v/>
      </c>
      <c r="P858" s="26" t="str">
        <f t="shared" si="68"/>
        <v/>
      </c>
      <c r="Q858" s="26" t="str">
        <f t="shared" si="69"/>
        <v/>
      </c>
    </row>
    <row r="859" spans="1:17" x14ac:dyDescent="0.25">
      <c r="A859" s="1" t="str">
        <f>IF(B859="","",IF(B859&lt;$J$2,aux!$B$2,IF(B859&lt;$J$3,aux!$B$3,IF(B859&lt;$J$4,aux!$B$4,IF(B859&lt;$J$5,aux!$B$5,IF(B859&lt;$J$6,aux!$B$6,IF(B859&lt;$J$7,aux!$B$7,aux!$B$8)))))))</f>
        <v/>
      </c>
      <c r="D859" s="2" t="str">
        <f t="shared" si="65"/>
        <v/>
      </c>
      <c r="E859" s="2" t="str">
        <f t="shared" si="66"/>
        <v/>
      </c>
      <c r="F859" s="28" t="str">
        <f>IF(A859=aux!$B$2,$C$3/9.81,IF(A859=aux!$B$3,$C$3*(1+($F$3-1)*(B859-$J$2)/($J$3-$J$2))/9.81,IF(A859=aux!$B$4,$F$3*$C$3/9.81,"")))</f>
        <v/>
      </c>
      <c r="G859" s="28" t="str">
        <f>IF(A859=aux!$B$5,2*PI()/(981*B859)*J859,"")</f>
        <v/>
      </c>
      <c r="H859" s="28" t="str">
        <f>IF(OR(A859=aux!$B$6,A859=aux!$B$7,A859=aux!$B$8),(2*PI()/B859)^2/981*N859,"")</f>
        <v/>
      </c>
      <c r="I859" s="28" t="str">
        <f>IF(OR(A859=aux!$B$2,A859=aux!$B$3,A859=aux!$B$4),981*B859/(2*PI())*F859,"")</f>
        <v/>
      </c>
      <c r="J859" s="28" t="str">
        <f>IF(A859=aux!$B$5,100*$F$4*$C$4,"")</f>
        <v/>
      </c>
      <c r="K859" s="28" t="str">
        <f>IF(OR(A859=aux!$B$6,A859=aux!$B$7,A859=aux!$B$8),(2*PI()/B859)*N859,"")</f>
        <v/>
      </c>
      <c r="L859" s="28" t="str">
        <f>IF(OR(A859=aux!$B$2,A859=aux!$B$3,A859=aux!$B$4),981*(B859/(2*PI()))^2*F859,"")</f>
        <v/>
      </c>
      <c r="M859" s="28" t="str">
        <f>IF(A859=aux!$B$5,B859/(2*PI())*J859,"")</f>
        <v/>
      </c>
      <c r="N859" s="28" t="str">
        <f>IF(A859=aux!$B$6,100*$F$5*$C$5,IF(A859=aux!$B$7,100*$C$5*($F$5-($F$5-1)*(B859-$J$6)/($J$7-$J$6)),IF(A859=aux!$B$8,100*$C$5,"")))</f>
        <v/>
      </c>
      <c r="O859" s="26" t="str">
        <f t="shared" si="67"/>
        <v/>
      </c>
      <c r="P859" s="26" t="str">
        <f t="shared" si="68"/>
        <v/>
      </c>
      <c r="Q859" s="26" t="str">
        <f t="shared" si="69"/>
        <v/>
      </c>
    </row>
    <row r="860" spans="1:17" x14ac:dyDescent="0.25">
      <c r="A860" s="1" t="str">
        <f>IF(B860="","",IF(B860&lt;$J$2,aux!$B$2,IF(B860&lt;$J$3,aux!$B$3,IF(B860&lt;$J$4,aux!$B$4,IF(B860&lt;$J$5,aux!$B$5,IF(B860&lt;$J$6,aux!$B$6,IF(B860&lt;$J$7,aux!$B$7,aux!$B$8)))))))</f>
        <v/>
      </c>
      <c r="D860" s="2" t="str">
        <f t="shared" si="65"/>
        <v/>
      </c>
      <c r="E860" s="2" t="str">
        <f t="shared" si="66"/>
        <v/>
      </c>
      <c r="F860" s="28" t="str">
        <f>IF(A860=aux!$B$2,$C$3/9.81,IF(A860=aux!$B$3,$C$3*(1+($F$3-1)*(B860-$J$2)/($J$3-$J$2))/9.81,IF(A860=aux!$B$4,$F$3*$C$3/9.81,"")))</f>
        <v/>
      </c>
      <c r="G860" s="28" t="str">
        <f>IF(A860=aux!$B$5,2*PI()/(981*B860)*J860,"")</f>
        <v/>
      </c>
      <c r="H860" s="28" t="str">
        <f>IF(OR(A860=aux!$B$6,A860=aux!$B$7,A860=aux!$B$8),(2*PI()/B860)^2/981*N860,"")</f>
        <v/>
      </c>
      <c r="I860" s="28" t="str">
        <f>IF(OR(A860=aux!$B$2,A860=aux!$B$3,A860=aux!$B$4),981*B860/(2*PI())*F860,"")</f>
        <v/>
      </c>
      <c r="J860" s="28" t="str">
        <f>IF(A860=aux!$B$5,100*$F$4*$C$4,"")</f>
        <v/>
      </c>
      <c r="K860" s="28" t="str">
        <f>IF(OR(A860=aux!$B$6,A860=aux!$B$7,A860=aux!$B$8),(2*PI()/B860)*N860,"")</f>
        <v/>
      </c>
      <c r="L860" s="28" t="str">
        <f>IF(OR(A860=aux!$B$2,A860=aux!$B$3,A860=aux!$B$4),981*(B860/(2*PI()))^2*F860,"")</f>
        <v/>
      </c>
      <c r="M860" s="28" t="str">
        <f>IF(A860=aux!$B$5,B860/(2*PI())*J860,"")</f>
        <v/>
      </c>
      <c r="N860" s="28" t="str">
        <f>IF(A860=aux!$B$6,100*$F$5*$C$5,IF(A860=aux!$B$7,100*$C$5*($F$5-($F$5-1)*(B860-$J$6)/($J$7-$J$6)),IF(A860=aux!$B$8,100*$C$5,"")))</f>
        <v/>
      </c>
      <c r="O860" s="26" t="str">
        <f t="shared" si="67"/>
        <v/>
      </c>
      <c r="P860" s="26" t="str">
        <f t="shared" si="68"/>
        <v/>
      </c>
      <c r="Q860" s="26" t="str">
        <f t="shared" si="69"/>
        <v/>
      </c>
    </row>
    <row r="861" spans="1:17" x14ac:dyDescent="0.25">
      <c r="A861" s="1" t="str">
        <f>IF(B861="","",IF(B861&lt;$J$2,aux!$B$2,IF(B861&lt;$J$3,aux!$B$3,IF(B861&lt;$J$4,aux!$B$4,IF(B861&lt;$J$5,aux!$B$5,IF(B861&lt;$J$6,aux!$B$6,IF(B861&lt;$J$7,aux!$B$7,aux!$B$8)))))))</f>
        <v/>
      </c>
      <c r="D861" s="2" t="str">
        <f t="shared" si="65"/>
        <v/>
      </c>
      <c r="E861" s="2" t="str">
        <f t="shared" si="66"/>
        <v/>
      </c>
      <c r="F861" s="28" t="str">
        <f>IF(A861=aux!$B$2,$C$3/9.81,IF(A861=aux!$B$3,$C$3*(1+($F$3-1)*(B861-$J$2)/($J$3-$J$2))/9.81,IF(A861=aux!$B$4,$F$3*$C$3/9.81,"")))</f>
        <v/>
      </c>
      <c r="G861" s="28" t="str">
        <f>IF(A861=aux!$B$5,2*PI()/(981*B861)*J861,"")</f>
        <v/>
      </c>
      <c r="H861" s="28" t="str">
        <f>IF(OR(A861=aux!$B$6,A861=aux!$B$7,A861=aux!$B$8),(2*PI()/B861)^2/981*N861,"")</f>
        <v/>
      </c>
      <c r="I861" s="28" t="str">
        <f>IF(OR(A861=aux!$B$2,A861=aux!$B$3,A861=aux!$B$4),981*B861/(2*PI())*F861,"")</f>
        <v/>
      </c>
      <c r="J861" s="28" t="str">
        <f>IF(A861=aux!$B$5,100*$F$4*$C$4,"")</f>
        <v/>
      </c>
      <c r="K861" s="28" t="str">
        <f>IF(OR(A861=aux!$B$6,A861=aux!$B$7,A861=aux!$B$8),(2*PI()/B861)*N861,"")</f>
        <v/>
      </c>
      <c r="L861" s="28" t="str">
        <f>IF(OR(A861=aux!$B$2,A861=aux!$B$3,A861=aux!$B$4),981*(B861/(2*PI()))^2*F861,"")</f>
        <v/>
      </c>
      <c r="M861" s="28" t="str">
        <f>IF(A861=aux!$B$5,B861/(2*PI())*J861,"")</f>
        <v/>
      </c>
      <c r="N861" s="28" t="str">
        <f>IF(A861=aux!$B$6,100*$F$5*$C$5,IF(A861=aux!$B$7,100*$C$5*($F$5-($F$5-1)*(B861-$J$6)/($J$7-$J$6)),IF(A861=aux!$B$8,100*$C$5,"")))</f>
        <v/>
      </c>
      <c r="O861" s="26" t="str">
        <f t="shared" si="67"/>
        <v/>
      </c>
      <c r="P861" s="26" t="str">
        <f t="shared" si="68"/>
        <v/>
      </c>
      <c r="Q861" s="26" t="str">
        <f t="shared" si="69"/>
        <v/>
      </c>
    </row>
    <row r="862" spans="1:17" x14ac:dyDescent="0.25">
      <c r="A862" s="1" t="str">
        <f>IF(B862="","",IF(B862&lt;$J$2,aux!$B$2,IF(B862&lt;$J$3,aux!$B$3,IF(B862&lt;$J$4,aux!$B$4,IF(B862&lt;$J$5,aux!$B$5,IF(B862&lt;$J$6,aux!$B$6,IF(B862&lt;$J$7,aux!$B$7,aux!$B$8)))))))</f>
        <v/>
      </c>
      <c r="D862" s="2" t="str">
        <f t="shared" si="65"/>
        <v/>
      </c>
      <c r="E862" s="2" t="str">
        <f t="shared" si="66"/>
        <v/>
      </c>
      <c r="F862" s="28" t="str">
        <f>IF(A862=aux!$B$2,$C$3/9.81,IF(A862=aux!$B$3,$C$3*(1+($F$3-1)*(B862-$J$2)/($J$3-$J$2))/9.81,IF(A862=aux!$B$4,$F$3*$C$3/9.81,"")))</f>
        <v/>
      </c>
      <c r="G862" s="28" t="str">
        <f>IF(A862=aux!$B$5,2*PI()/(981*B862)*J862,"")</f>
        <v/>
      </c>
      <c r="H862" s="28" t="str">
        <f>IF(OR(A862=aux!$B$6,A862=aux!$B$7,A862=aux!$B$8),(2*PI()/B862)^2/981*N862,"")</f>
        <v/>
      </c>
      <c r="I862" s="28" t="str">
        <f>IF(OR(A862=aux!$B$2,A862=aux!$B$3,A862=aux!$B$4),981*B862/(2*PI())*F862,"")</f>
        <v/>
      </c>
      <c r="J862" s="28" t="str">
        <f>IF(A862=aux!$B$5,100*$F$4*$C$4,"")</f>
        <v/>
      </c>
      <c r="K862" s="28" t="str">
        <f>IF(OR(A862=aux!$B$6,A862=aux!$B$7,A862=aux!$B$8),(2*PI()/B862)*N862,"")</f>
        <v/>
      </c>
      <c r="L862" s="28" t="str">
        <f>IF(OR(A862=aux!$B$2,A862=aux!$B$3,A862=aux!$B$4),981*(B862/(2*PI()))^2*F862,"")</f>
        <v/>
      </c>
      <c r="M862" s="28" t="str">
        <f>IF(A862=aux!$B$5,B862/(2*PI())*J862,"")</f>
        <v/>
      </c>
      <c r="N862" s="28" t="str">
        <f>IF(A862=aux!$B$6,100*$F$5*$C$5,IF(A862=aux!$B$7,100*$C$5*($F$5-($F$5-1)*(B862-$J$6)/($J$7-$J$6)),IF(A862=aux!$B$8,100*$C$5,"")))</f>
        <v/>
      </c>
      <c r="O862" s="26" t="str">
        <f t="shared" si="67"/>
        <v/>
      </c>
      <c r="P862" s="26" t="str">
        <f t="shared" si="68"/>
        <v/>
      </c>
      <c r="Q862" s="26" t="str">
        <f t="shared" si="69"/>
        <v/>
      </c>
    </row>
    <row r="863" spans="1:17" x14ac:dyDescent="0.25">
      <c r="A863" s="1" t="str">
        <f>IF(B863="","",IF(B863&lt;$J$2,aux!$B$2,IF(B863&lt;$J$3,aux!$B$3,IF(B863&lt;$J$4,aux!$B$4,IF(B863&lt;$J$5,aux!$B$5,IF(B863&lt;$J$6,aux!$B$6,IF(B863&lt;$J$7,aux!$B$7,aux!$B$8)))))))</f>
        <v/>
      </c>
      <c r="D863" s="2" t="str">
        <f t="shared" si="65"/>
        <v/>
      </c>
      <c r="E863" s="2" t="str">
        <f t="shared" si="66"/>
        <v/>
      </c>
      <c r="F863" s="28" t="str">
        <f>IF(A863=aux!$B$2,$C$3/9.81,IF(A863=aux!$B$3,$C$3*(1+($F$3-1)*(B863-$J$2)/($J$3-$J$2))/9.81,IF(A863=aux!$B$4,$F$3*$C$3/9.81,"")))</f>
        <v/>
      </c>
      <c r="G863" s="28" t="str">
        <f>IF(A863=aux!$B$5,2*PI()/(981*B863)*J863,"")</f>
        <v/>
      </c>
      <c r="H863" s="28" t="str">
        <f>IF(OR(A863=aux!$B$6,A863=aux!$B$7,A863=aux!$B$8),(2*PI()/B863)^2/981*N863,"")</f>
        <v/>
      </c>
      <c r="I863" s="28" t="str">
        <f>IF(OR(A863=aux!$B$2,A863=aux!$B$3,A863=aux!$B$4),981*B863/(2*PI())*F863,"")</f>
        <v/>
      </c>
      <c r="J863" s="28" t="str">
        <f>IF(A863=aux!$B$5,100*$F$4*$C$4,"")</f>
        <v/>
      </c>
      <c r="K863" s="28" t="str">
        <f>IF(OR(A863=aux!$B$6,A863=aux!$B$7,A863=aux!$B$8),(2*PI()/B863)*N863,"")</f>
        <v/>
      </c>
      <c r="L863" s="28" t="str">
        <f>IF(OR(A863=aux!$B$2,A863=aux!$B$3,A863=aux!$B$4),981*(B863/(2*PI()))^2*F863,"")</f>
        <v/>
      </c>
      <c r="M863" s="28" t="str">
        <f>IF(A863=aux!$B$5,B863/(2*PI())*J863,"")</f>
        <v/>
      </c>
      <c r="N863" s="28" t="str">
        <f>IF(A863=aux!$B$6,100*$F$5*$C$5,IF(A863=aux!$B$7,100*$C$5*($F$5-($F$5-1)*(B863-$J$6)/($J$7-$J$6)),IF(A863=aux!$B$8,100*$C$5,"")))</f>
        <v/>
      </c>
      <c r="O863" s="26" t="str">
        <f t="shared" si="67"/>
        <v/>
      </c>
      <c r="P863" s="26" t="str">
        <f t="shared" si="68"/>
        <v/>
      </c>
      <c r="Q863" s="26" t="str">
        <f t="shared" si="69"/>
        <v/>
      </c>
    </row>
    <row r="864" spans="1:17" x14ac:dyDescent="0.25">
      <c r="A864" s="1" t="str">
        <f>IF(B864="","",IF(B864&lt;$J$2,aux!$B$2,IF(B864&lt;$J$3,aux!$B$3,IF(B864&lt;$J$4,aux!$B$4,IF(B864&lt;$J$5,aux!$B$5,IF(B864&lt;$J$6,aux!$B$6,IF(B864&lt;$J$7,aux!$B$7,aux!$B$8)))))))</f>
        <v/>
      </c>
      <c r="D864" s="2" t="str">
        <f t="shared" si="65"/>
        <v/>
      </c>
      <c r="E864" s="2" t="str">
        <f t="shared" si="66"/>
        <v/>
      </c>
      <c r="F864" s="28" t="str">
        <f>IF(A864=aux!$B$2,$C$3/9.81,IF(A864=aux!$B$3,$C$3*(1+($F$3-1)*(B864-$J$2)/($J$3-$J$2))/9.81,IF(A864=aux!$B$4,$F$3*$C$3/9.81,"")))</f>
        <v/>
      </c>
      <c r="G864" s="28" t="str">
        <f>IF(A864=aux!$B$5,2*PI()/(981*B864)*J864,"")</f>
        <v/>
      </c>
      <c r="H864" s="28" t="str">
        <f>IF(OR(A864=aux!$B$6,A864=aux!$B$7,A864=aux!$B$8),(2*PI()/B864)^2/981*N864,"")</f>
        <v/>
      </c>
      <c r="I864" s="28" t="str">
        <f>IF(OR(A864=aux!$B$2,A864=aux!$B$3,A864=aux!$B$4),981*B864/(2*PI())*F864,"")</f>
        <v/>
      </c>
      <c r="J864" s="28" t="str">
        <f>IF(A864=aux!$B$5,100*$F$4*$C$4,"")</f>
        <v/>
      </c>
      <c r="K864" s="28" t="str">
        <f>IF(OR(A864=aux!$B$6,A864=aux!$B$7,A864=aux!$B$8),(2*PI()/B864)*N864,"")</f>
        <v/>
      </c>
      <c r="L864" s="28" t="str">
        <f>IF(OR(A864=aux!$B$2,A864=aux!$B$3,A864=aux!$B$4),981*(B864/(2*PI()))^2*F864,"")</f>
        <v/>
      </c>
      <c r="M864" s="28" t="str">
        <f>IF(A864=aux!$B$5,B864/(2*PI())*J864,"")</f>
        <v/>
      </c>
      <c r="N864" s="28" t="str">
        <f>IF(A864=aux!$B$6,100*$F$5*$C$5,IF(A864=aux!$B$7,100*$C$5*($F$5-($F$5-1)*(B864-$J$6)/($J$7-$J$6)),IF(A864=aux!$B$8,100*$C$5,"")))</f>
        <v/>
      </c>
      <c r="O864" s="26" t="str">
        <f t="shared" si="67"/>
        <v/>
      </c>
      <c r="P864" s="26" t="str">
        <f t="shared" si="68"/>
        <v/>
      </c>
      <c r="Q864" s="26" t="str">
        <f t="shared" si="69"/>
        <v/>
      </c>
    </row>
    <row r="865" spans="1:17" x14ac:dyDescent="0.25">
      <c r="A865" s="1" t="str">
        <f>IF(B865="","",IF(B865&lt;$J$2,aux!$B$2,IF(B865&lt;$J$3,aux!$B$3,IF(B865&lt;$J$4,aux!$B$4,IF(B865&lt;$J$5,aux!$B$5,IF(B865&lt;$J$6,aux!$B$6,IF(B865&lt;$J$7,aux!$B$7,aux!$B$8)))))))</f>
        <v/>
      </c>
      <c r="D865" s="2" t="str">
        <f t="shared" si="65"/>
        <v/>
      </c>
      <c r="E865" s="2" t="str">
        <f t="shared" si="66"/>
        <v/>
      </c>
      <c r="F865" s="28" t="str">
        <f>IF(A865=aux!$B$2,$C$3/9.81,IF(A865=aux!$B$3,$C$3*(1+($F$3-1)*(B865-$J$2)/($J$3-$J$2))/9.81,IF(A865=aux!$B$4,$F$3*$C$3/9.81,"")))</f>
        <v/>
      </c>
      <c r="G865" s="28" t="str">
        <f>IF(A865=aux!$B$5,2*PI()/(981*B865)*J865,"")</f>
        <v/>
      </c>
      <c r="H865" s="28" t="str">
        <f>IF(OR(A865=aux!$B$6,A865=aux!$B$7,A865=aux!$B$8),(2*PI()/B865)^2/981*N865,"")</f>
        <v/>
      </c>
      <c r="I865" s="28" t="str">
        <f>IF(OR(A865=aux!$B$2,A865=aux!$B$3,A865=aux!$B$4),981*B865/(2*PI())*F865,"")</f>
        <v/>
      </c>
      <c r="J865" s="28" t="str">
        <f>IF(A865=aux!$B$5,100*$F$4*$C$4,"")</f>
        <v/>
      </c>
      <c r="K865" s="28" t="str">
        <f>IF(OR(A865=aux!$B$6,A865=aux!$B$7,A865=aux!$B$8),(2*PI()/B865)*N865,"")</f>
        <v/>
      </c>
      <c r="L865" s="28" t="str">
        <f>IF(OR(A865=aux!$B$2,A865=aux!$B$3,A865=aux!$B$4),981*(B865/(2*PI()))^2*F865,"")</f>
        <v/>
      </c>
      <c r="M865" s="28" t="str">
        <f>IF(A865=aux!$B$5,B865/(2*PI())*J865,"")</f>
        <v/>
      </c>
      <c r="N865" s="28" t="str">
        <f>IF(A865=aux!$B$6,100*$F$5*$C$5,IF(A865=aux!$B$7,100*$C$5*($F$5-($F$5-1)*(B865-$J$6)/($J$7-$J$6)),IF(A865=aux!$B$8,100*$C$5,"")))</f>
        <v/>
      </c>
      <c r="O865" s="26" t="str">
        <f t="shared" si="67"/>
        <v/>
      </c>
      <c r="P865" s="26" t="str">
        <f t="shared" si="68"/>
        <v/>
      </c>
      <c r="Q865" s="26" t="str">
        <f t="shared" si="69"/>
        <v/>
      </c>
    </row>
    <row r="866" spans="1:17" x14ac:dyDescent="0.25">
      <c r="A866" s="1" t="str">
        <f>IF(B866="","",IF(B866&lt;$J$2,aux!$B$2,IF(B866&lt;$J$3,aux!$B$3,IF(B866&lt;$J$4,aux!$B$4,IF(B866&lt;$J$5,aux!$B$5,IF(B866&lt;$J$6,aux!$B$6,IF(B866&lt;$J$7,aux!$B$7,aux!$B$8)))))))</f>
        <v/>
      </c>
      <c r="D866" s="2" t="str">
        <f t="shared" si="65"/>
        <v/>
      </c>
      <c r="E866" s="2" t="str">
        <f t="shared" si="66"/>
        <v/>
      </c>
      <c r="F866" s="28" t="str">
        <f>IF(A866=aux!$B$2,$C$3/9.81,IF(A866=aux!$B$3,$C$3*(1+($F$3-1)*(B866-$J$2)/($J$3-$J$2))/9.81,IF(A866=aux!$B$4,$F$3*$C$3/9.81,"")))</f>
        <v/>
      </c>
      <c r="G866" s="28" t="str">
        <f>IF(A866=aux!$B$5,2*PI()/(981*B866)*J866,"")</f>
        <v/>
      </c>
      <c r="H866" s="28" t="str">
        <f>IF(OR(A866=aux!$B$6,A866=aux!$B$7,A866=aux!$B$8),(2*PI()/B866)^2/981*N866,"")</f>
        <v/>
      </c>
      <c r="I866" s="28" t="str">
        <f>IF(OR(A866=aux!$B$2,A866=aux!$B$3,A866=aux!$B$4),981*B866/(2*PI())*F866,"")</f>
        <v/>
      </c>
      <c r="J866" s="28" t="str">
        <f>IF(A866=aux!$B$5,100*$F$4*$C$4,"")</f>
        <v/>
      </c>
      <c r="K866" s="28" t="str">
        <f>IF(OR(A866=aux!$B$6,A866=aux!$B$7,A866=aux!$B$8),(2*PI()/B866)*N866,"")</f>
        <v/>
      </c>
      <c r="L866" s="28" t="str">
        <f>IF(OR(A866=aux!$B$2,A866=aux!$B$3,A866=aux!$B$4),981*(B866/(2*PI()))^2*F866,"")</f>
        <v/>
      </c>
      <c r="M866" s="28" t="str">
        <f>IF(A866=aux!$B$5,B866/(2*PI())*J866,"")</f>
        <v/>
      </c>
      <c r="N866" s="28" t="str">
        <f>IF(A866=aux!$B$6,100*$F$5*$C$5,IF(A866=aux!$B$7,100*$C$5*($F$5-($F$5-1)*(B866-$J$6)/($J$7-$J$6)),IF(A866=aux!$B$8,100*$C$5,"")))</f>
        <v/>
      </c>
      <c r="O866" s="26" t="str">
        <f t="shared" si="67"/>
        <v/>
      </c>
      <c r="P866" s="26" t="str">
        <f t="shared" si="68"/>
        <v/>
      </c>
      <c r="Q866" s="26" t="str">
        <f t="shared" si="69"/>
        <v/>
      </c>
    </row>
    <row r="867" spans="1:17" x14ac:dyDescent="0.25">
      <c r="A867" s="1" t="str">
        <f>IF(B867="","",IF(B867&lt;$J$2,aux!$B$2,IF(B867&lt;$J$3,aux!$B$3,IF(B867&lt;$J$4,aux!$B$4,IF(B867&lt;$J$5,aux!$B$5,IF(B867&lt;$J$6,aux!$B$6,IF(B867&lt;$J$7,aux!$B$7,aux!$B$8)))))))</f>
        <v/>
      </c>
      <c r="D867" s="2" t="str">
        <f t="shared" si="65"/>
        <v/>
      </c>
      <c r="E867" s="2" t="str">
        <f t="shared" si="66"/>
        <v/>
      </c>
      <c r="F867" s="28" t="str">
        <f>IF(A867=aux!$B$2,$C$3/9.81,IF(A867=aux!$B$3,$C$3*(1+($F$3-1)*(B867-$J$2)/($J$3-$J$2))/9.81,IF(A867=aux!$B$4,$F$3*$C$3/9.81,"")))</f>
        <v/>
      </c>
      <c r="G867" s="28" t="str">
        <f>IF(A867=aux!$B$5,2*PI()/(981*B867)*J867,"")</f>
        <v/>
      </c>
      <c r="H867" s="28" t="str">
        <f>IF(OR(A867=aux!$B$6,A867=aux!$B$7,A867=aux!$B$8),(2*PI()/B867)^2/981*N867,"")</f>
        <v/>
      </c>
      <c r="I867" s="28" t="str">
        <f>IF(OR(A867=aux!$B$2,A867=aux!$B$3,A867=aux!$B$4),981*B867/(2*PI())*F867,"")</f>
        <v/>
      </c>
      <c r="J867" s="28" t="str">
        <f>IF(A867=aux!$B$5,100*$F$4*$C$4,"")</f>
        <v/>
      </c>
      <c r="K867" s="28" t="str">
        <f>IF(OR(A867=aux!$B$6,A867=aux!$B$7,A867=aux!$B$8),(2*PI()/B867)*N867,"")</f>
        <v/>
      </c>
      <c r="L867" s="28" t="str">
        <f>IF(OR(A867=aux!$B$2,A867=aux!$B$3,A867=aux!$B$4),981*(B867/(2*PI()))^2*F867,"")</f>
        <v/>
      </c>
      <c r="M867" s="28" t="str">
        <f>IF(A867=aux!$B$5,B867/(2*PI())*J867,"")</f>
        <v/>
      </c>
      <c r="N867" s="28" t="str">
        <f>IF(A867=aux!$B$6,100*$F$5*$C$5,IF(A867=aux!$B$7,100*$C$5*($F$5-($F$5-1)*(B867-$J$6)/($J$7-$J$6)),IF(A867=aux!$B$8,100*$C$5,"")))</f>
        <v/>
      </c>
      <c r="O867" s="26" t="str">
        <f t="shared" si="67"/>
        <v/>
      </c>
      <c r="P867" s="26" t="str">
        <f t="shared" si="68"/>
        <v/>
      </c>
      <c r="Q867" s="26" t="str">
        <f t="shared" si="69"/>
        <v/>
      </c>
    </row>
    <row r="868" spans="1:17" x14ac:dyDescent="0.25">
      <c r="A868" s="1" t="str">
        <f>IF(B868="","",IF(B868&lt;$J$2,aux!$B$2,IF(B868&lt;$J$3,aux!$B$3,IF(B868&lt;$J$4,aux!$B$4,IF(B868&lt;$J$5,aux!$B$5,IF(B868&lt;$J$6,aux!$B$6,IF(B868&lt;$J$7,aux!$B$7,aux!$B$8)))))))</f>
        <v/>
      </c>
      <c r="D868" s="2" t="str">
        <f t="shared" si="65"/>
        <v/>
      </c>
      <c r="E868" s="2" t="str">
        <f t="shared" si="66"/>
        <v/>
      </c>
      <c r="F868" s="28" t="str">
        <f>IF(A868=aux!$B$2,$C$3/9.81,IF(A868=aux!$B$3,$C$3*(1+($F$3-1)*(B868-$J$2)/($J$3-$J$2))/9.81,IF(A868=aux!$B$4,$F$3*$C$3/9.81,"")))</f>
        <v/>
      </c>
      <c r="G868" s="28" t="str">
        <f>IF(A868=aux!$B$5,2*PI()/(981*B868)*J868,"")</f>
        <v/>
      </c>
      <c r="H868" s="28" t="str">
        <f>IF(OR(A868=aux!$B$6,A868=aux!$B$7,A868=aux!$B$8),(2*PI()/B868)^2/981*N868,"")</f>
        <v/>
      </c>
      <c r="I868" s="28" t="str">
        <f>IF(OR(A868=aux!$B$2,A868=aux!$B$3,A868=aux!$B$4),981*B868/(2*PI())*F868,"")</f>
        <v/>
      </c>
      <c r="J868" s="28" t="str">
        <f>IF(A868=aux!$B$5,100*$F$4*$C$4,"")</f>
        <v/>
      </c>
      <c r="K868" s="28" t="str">
        <f>IF(OR(A868=aux!$B$6,A868=aux!$B$7,A868=aux!$B$8),(2*PI()/B868)*N868,"")</f>
        <v/>
      </c>
      <c r="L868" s="28" t="str">
        <f>IF(OR(A868=aux!$B$2,A868=aux!$B$3,A868=aux!$B$4),981*(B868/(2*PI()))^2*F868,"")</f>
        <v/>
      </c>
      <c r="M868" s="28" t="str">
        <f>IF(A868=aux!$B$5,B868/(2*PI())*J868,"")</f>
        <v/>
      </c>
      <c r="N868" s="28" t="str">
        <f>IF(A868=aux!$B$6,100*$F$5*$C$5,IF(A868=aux!$B$7,100*$C$5*($F$5-($F$5-1)*(B868-$J$6)/($J$7-$J$6)),IF(A868=aux!$B$8,100*$C$5,"")))</f>
        <v/>
      </c>
      <c r="O868" s="26" t="str">
        <f t="shared" si="67"/>
        <v/>
      </c>
      <c r="P868" s="26" t="str">
        <f t="shared" si="68"/>
        <v/>
      </c>
      <c r="Q868" s="26" t="str">
        <f t="shared" si="69"/>
        <v/>
      </c>
    </row>
    <row r="869" spans="1:17" x14ac:dyDescent="0.25">
      <c r="A869" s="1" t="str">
        <f>IF(B869="","",IF(B869&lt;$J$2,aux!$B$2,IF(B869&lt;$J$3,aux!$B$3,IF(B869&lt;$J$4,aux!$B$4,IF(B869&lt;$J$5,aux!$B$5,IF(B869&lt;$J$6,aux!$B$6,IF(B869&lt;$J$7,aux!$B$7,aux!$B$8)))))))</f>
        <v/>
      </c>
      <c r="D869" s="2" t="str">
        <f t="shared" si="65"/>
        <v/>
      </c>
      <c r="E869" s="2" t="str">
        <f t="shared" si="66"/>
        <v/>
      </c>
      <c r="F869" s="28" t="str">
        <f>IF(A869=aux!$B$2,$C$3/9.81,IF(A869=aux!$B$3,$C$3*(1+($F$3-1)*(B869-$J$2)/($J$3-$J$2))/9.81,IF(A869=aux!$B$4,$F$3*$C$3/9.81,"")))</f>
        <v/>
      </c>
      <c r="G869" s="28" t="str">
        <f>IF(A869=aux!$B$5,2*PI()/(981*B869)*J869,"")</f>
        <v/>
      </c>
      <c r="H869" s="28" t="str">
        <f>IF(OR(A869=aux!$B$6,A869=aux!$B$7,A869=aux!$B$8),(2*PI()/B869)^2/981*N869,"")</f>
        <v/>
      </c>
      <c r="I869" s="28" t="str">
        <f>IF(OR(A869=aux!$B$2,A869=aux!$B$3,A869=aux!$B$4),981*B869/(2*PI())*F869,"")</f>
        <v/>
      </c>
      <c r="J869" s="28" t="str">
        <f>IF(A869=aux!$B$5,100*$F$4*$C$4,"")</f>
        <v/>
      </c>
      <c r="K869" s="28" t="str">
        <f>IF(OR(A869=aux!$B$6,A869=aux!$B$7,A869=aux!$B$8),(2*PI()/B869)*N869,"")</f>
        <v/>
      </c>
      <c r="L869" s="28" t="str">
        <f>IF(OR(A869=aux!$B$2,A869=aux!$B$3,A869=aux!$B$4),981*(B869/(2*PI()))^2*F869,"")</f>
        <v/>
      </c>
      <c r="M869" s="28" t="str">
        <f>IF(A869=aux!$B$5,B869/(2*PI())*J869,"")</f>
        <v/>
      </c>
      <c r="N869" s="28" t="str">
        <f>IF(A869=aux!$B$6,100*$F$5*$C$5,IF(A869=aux!$B$7,100*$C$5*($F$5-($F$5-1)*(B869-$J$6)/($J$7-$J$6)),IF(A869=aux!$B$8,100*$C$5,"")))</f>
        <v/>
      </c>
      <c r="O869" s="26" t="str">
        <f t="shared" si="67"/>
        <v/>
      </c>
      <c r="P869" s="26" t="str">
        <f t="shared" si="68"/>
        <v/>
      </c>
      <c r="Q869" s="26" t="str">
        <f t="shared" si="69"/>
        <v/>
      </c>
    </row>
    <row r="870" spans="1:17" x14ac:dyDescent="0.25">
      <c r="A870" s="1" t="str">
        <f>IF(B870="","",IF(B870&lt;$J$2,aux!$B$2,IF(B870&lt;$J$3,aux!$B$3,IF(B870&lt;$J$4,aux!$B$4,IF(B870&lt;$J$5,aux!$B$5,IF(B870&lt;$J$6,aux!$B$6,IF(B870&lt;$J$7,aux!$B$7,aux!$B$8)))))))</f>
        <v/>
      </c>
      <c r="D870" s="2" t="str">
        <f t="shared" si="65"/>
        <v/>
      </c>
      <c r="E870" s="2" t="str">
        <f t="shared" si="66"/>
        <v/>
      </c>
      <c r="F870" s="28" t="str">
        <f>IF(A870=aux!$B$2,$C$3/9.81,IF(A870=aux!$B$3,$C$3*(1+($F$3-1)*(B870-$J$2)/($J$3-$J$2))/9.81,IF(A870=aux!$B$4,$F$3*$C$3/9.81,"")))</f>
        <v/>
      </c>
      <c r="G870" s="28" t="str">
        <f>IF(A870=aux!$B$5,2*PI()/(981*B870)*J870,"")</f>
        <v/>
      </c>
      <c r="H870" s="28" t="str">
        <f>IF(OR(A870=aux!$B$6,A870=aux!$B$7,A870=aux!$B$8),(2*PI()/B870)^2/981*N870,"")</f>
        <v/>
      </c>
      <c r="I870" s="28" t="str">
        <f>IF(OR(A870=aux!$B$2,A870=aux!$B$3,A870=aux!$B$4),981*B870/(2*PI())*F870,"")</f>
        <v/>
      </c>
      <c r="J870" s="28" t="str">
        <f>IF(A870=aux!$B$5,100*$F$4*$C$4,"")</f>
        <v/>
      </c>
      <c r="K870" s="28" t="str">
        <f>IF(OR(A870=aux!$B$6,A870=aux!$B$7,A870=aux!$B$8),(2*PI()/B870)*N870,"")</f>
        <v/>
      </c>
      <c r="L870" s="28" t="str">
        <f>IF(OR(A870=aux!$B$2,A870=aux!$B$3,A870=aux!$B$4),981*(B870/(2*PI()))^2*F870,"")</f>
        <v/>
      </c>
      <c r="M870" s="28" t="str">
        <f>IF(A870=aux!$B$5,B870/(2*PI())*J870,"")</f>
        <v/>
      </c>
      <c r="N870" s="28" t="str">
        <f>IF(A870=aux!$B$6,100*$F$5*$C$5,IF(A870=aux!$B$7,100*$C$5*($F$5-($F$5-1)*(B870-$J$6)/($J$7-$J$6)),IF(A870=aux!$B$8,100*$C$5,"")))</f>
        <v/>
      </c>
      <c r="O870" s="26" t="str">
        <f t="shared" si="67"/>
        <v/>
      </c>
      <c r="P870" s="26" t="str">
        <f t="shared" si="68"/>
        <v/>
      </c>
      <c r="Q870" s="26" t="str">
        <f t="shared" si="69"/>
        <v/>
      </c>
    </row>
    <row r="871" spans="1:17" x14ac:dyDescent="0.25">
      <c r="A871" s="1" t="str">
        <f>IF(B871="","",IF(B871&lt;$J$2,aux!$B$2,IF(B871&lt;$J$3,aux!$B$3,IF(B871&lt;$J$4,aux!$B$4,IF(B871&lt;$J$5,aux!$B$5,IF(B871&lt;$J$6,aux!$B$6,IF(B871&lt;$J$7,aux!$B$7,aux!$B$8)))))))</f>
        <v/>
      </c>
      <c r="D871" s="2" t="str">
        <f t="shared" si="65"/>
        <v/>
      </c>
      <c r="E871" s="2" t="str">
        <f t="shared" si="66"/>
        <v/>
      </c>
      <c r="F871" s="28" t="str">
        <f>IF(A871=aux!$B$2,$C$3/9.81,IF(A871=aux!$B$3,$C$3*(1+($F$3-1)*(B871-$J$2)/($J$3-$J$2))/9.81,IF(A871=aux!$B$4,$F$3*$C$3/9.81,"")))</f>
        <v/>
      </c>
      <c r="G871" s="28" t="str">
        <f>IF(A871=aux!$B$5,2*PI()/(981*B871)*J871,"")</f>
        <v/>
      </c>
      <c r="H871" s="28" t="str">
        <f>IF(OR(A871=aux!$B$6,A871=aux!$B$7,A871=aux!$B$8),(2*PI()/B871)^2/981*N871,"")</f>
        <v/>
      </c>
      <c r="I871" s="28" t="str">
        <f>IF(OR(A871=aux!$B$2,A871=aux!$B$3,A871=aux!$B$4),981*B871/(2*PI())*F871,"")</f>
        <v/>
      </c>
      <c r="J871" s="28" t="str">
        <f>IF(A871=aux!$B$5,100*$F$4*$C$4,"")</f>
        <v/>
      </c>
      <c r="K871" s="28" t="str">
        <f>IF(OR(A871=aux!$B$6,A871=aux!$B$7,A871=aux!$B$8),(2*PI()/B871)*N871,"")</f>
        <v/>
      </c>
      <c r="L871" s="28" t="str">
        <f>IF(OR(A871=aux!$B$2,A871=aux!$B$3,A871=aux!$B$4),981*(B871/(2*PI()))^2*F871,"")</f>
        <v/>
      </c>
      <c r="M871" s="28" t="str">
        <f>IF(A871=aux!$B$5,B871/(2*PI())*J871,"")</f>
        <v/>
      </c>
      <c r="N871" s="28" t="str">
        <f>IF(A871=aux!$B$6,100*$F$5*$C$5,IF(A871=aux!$B$7,100*$C$5*($F$5-($F$5-1)*(B871-$J$6)/($J$7-$J$6)),IF(A871=aux!$B$8,100*$C$5,"")))</f>
        <v/>
      </c>
      <c r="O871" s="26" t="str">
        <f t="shared" si="67"/>
        <v/>
      </c>
      <c r="P871" s="26" t="str">
        <f t="shared" si="68"/>
        <v/>
      </c>
      <c r="Q871" s="26" t="str">
        <f t="shared" si="69"/>
        <v/>
      </c>
    </row>
    <row r="872" spans="1:17" x14ac:dyDescent="0.25">
      <c r="A872" s="1" t="str">
        <f>IF(B872="","",IF(B872&lt;$J$2,aux!$B$2,IF(B872&lt;$J$3,aux!$B$3,IF(B872&lt;$J$4,aux!$B$4,IF(B872&lt;$J$5,aux!$B$5,IF(B872&lt;$J$6,aux!$B$6,IF(B872&lt;$J$7,aux!$B$7,aux!$B$8)))))))</f>
        <v/>
      </c>
      <c r="D872" s="2" t="str">
        <f t="shared" si="65"/>
        <v/>
      </c>
      <c r="E872" s="2" t="str">
        <f t="shared" si="66"/>
        <v/>
      </c>
      <c r="F872" s="28" t="str">
        <f>IF(A872=aux!$B$2,$C$3/9.81,IF(A872=aux!$B$3,$C$3*(1+($F$3-1)*(B872-$J$2)/($J$3-$J$2))/9.81,IF(A872=aux!$B$4,$F$3*$C$3/9.81,"")))</f>
        <v/>
      </c>
      <c r="G872" s="28" t="str">
        <f>IF(A872=aux!$B$5,2*PI()/(981*B872)*J872,"")</f>
        <v/>
      </c>
      <c r="H872" s="28" t="str">
        <f>IF(OR(A872=aux!$B$6,A872=aux!$B$7,A872=aux!$B$8),(2*PI()/B872)^2/981*N872,"")</f>
        <v/>
      </c>
      <c r="I872" s="28" t="str">
        <f>IF(OR(A872=aux!$B$2,A872=aux!$B$3,A872=aux!$B$4),981*B872/(2*PI())*F872,"")</f>
        <v/>
      </c>
      <c r="J872" s="28" t="str">
        <f>IF(A872=aux!$B$5,100*$F$4*$C$4,"")</f>
        <v/>
      </c>
      <c r="K872" s="28" t="str">
        <f>IF(OR(A872=aux!$B$6,A872=aux!$B$7,A872=aux!$B$8),(2*PI()/B872)*N872,"")</f>
        <v/>
      </c>
      <c r="L872" s="28" t="str">
        <f>IF(OR(A872=aux!$B$2,A872=aux!$B$3,A872=aux!$B$4),981*(B872/(2*PI()))^2*F872,"")</f>
        <v/>
      </c>
      <c r="M872" s="28" t="str">
        <f>IF(A872=aux!$B$5,B872/(2*PI())*J872,"")</f>
        <v/>
      </c>
      <c r="N872" s="28" t="str">
        <f>IF(A872=aux!$B$6,100*$F$5*$C$5,IF(A872=aux!$B$7,100*$C$5*($F$5-($F$5-1)*(B872-$J$6)/($J$7-$J$6)),IF(A872=aux!$B$8,100*$C$5,"")))</f>
        <v/>
      </c>
      <c r="O872" s="26" t="str">
        <f t="shared" si="67"/>
        <v/>
      </c>
      <c r="P872" s="26" t="str">
        <f t="shared" si="68"/>
        <v/>
      </c>
      <c r="Q872" s="26" t="str">
        <f t="shared" si="69"/>
        <v/>
      </c>
    </row>
    <row r="873" spans="1:17" x14ac:dyDescent="0.25">
      <c r="A873" s="1" t="str">
        <f>IF(B873="","",IF(B873&lt;$J$2,aux!$B$2,IF(B873&lt;$J$3,aux!$B$3,IF(B873&lt;$J$4,aux!$B$4,IF(B873&lt;$J$5,aux!$B$5,IF(B873&lt;$J$6,aux!$B$6,IF(B873&lt;$J$7,aux!$B$7,aux!$B$8)))))))</f>
        <v/>
      </c>
      <c r="D873" s="2" t="str">
        <f t="shared" si="65"/>
        <v/>
      </c>
      <c r="E873" s="2" t="str">
        <f t="shared" si="66"/>
        <v/>
      </c>
      <c r="F873" s="28" t="str">
        <f>IF(A873=aux!$B$2,$C$3/9.81,IF(A873=aux!$B$3,$C$3*(1+($F$3-1)*(B873-$J$2)/($J$3-$J$2))/9.81,IF(A873=aux!$B$4,$F$3*$C$3/9.81,"")))</f>
        <v/>
      </c>
      <c r="G873" s="28" t="str">
        <f>IF(A873=aux!$B$5,2*PI()/(981*B873)*J873,"")</f>
        <v/>
      </c>
      <c r="H873" s="28" t="str">
        <f>IF(OR(A873=aux!$B$6,A873=aux!$B$7,A873=aux!$B$8),(2*PI()/B873)^2/981*N873,"")</f>
        <v/>
      </c>
      <c r="I873" s="28" t="str">
        <f>IF(OR(A873=aux!$B$2,A873=aux!$B$3,A873=aux!$B$4),981*B873/(2*PI())*F873,"")</f>
        <v/>
      </c>
      <c r="J873" s="28" t="str">
        <f>IF(A873=aux!$B$5,100*$F$4*$C$4,"")</f>
        <v/>
      </c>
      <c r="K873" s="28" t="str">
        <f>IF(OR(A873=aux!$B$6,A873=aux!$B$7,A873=aux!$B$8),(2*PI()/B873)*N873,"")</f>
        <v/>
      </c>
      <c r="L873" s="28" t="str">
        <f>IF(OR(A873=aux!$B$2,A873=aux!$B$3,A873=aux!$B$4),981*(B873/(2*PI()))^2*F873,"")</f>
        <v/>
      </c>
      <c r="M873" s="28" t="str">
        <f>IF(A873=aux!$B$5,B873/(2*PI())*J873,"")</f>
        <v/>
      </c>
      <c r="N873" s="28" t="str">
        <f>IF(A873=aux!$B$6,100*$F$5*$C$5,IF(A873=aux!$B$7,100*$C$5*($F$5-($F$5-1)*(B873-$J$6)/($J$7-$J$6)),IF(A873=aux!$B$8,100*$C$5,"")))</f>
        <v/>
      </c>
      <c r="O873" s="26" t="str">
        <f t="shared" si="67"/>
        <v/>
      </c>
      <c r="P873" s="26" t="str">
        <f t="shared" si="68"/>
        <v/>
      </c>
      <c r="Q873" s="26" t="str">
        <f t="shared" si="69"/>
        <v/>
      </c>
    </row>
    <row r="874" spans="1:17" x14ac:dyDescent="0.25">
      <c r="A874" s="1" t="str">
        <f>IF(B874="","",IF(B874&lt;$J$2,aux!$B$2,IF(B874&lt;$J$3,aux!$B$3,IF(B874&lt;$J$4,aux!$B$4,IF(B874&lt;$J$5,aux!$B$5,IF(B874&lt;$J$6,aux!$B$6,IF(B874&lt;$J$7,aux!$B$7,aux!$B$8)))))))</f>
        <v/>
      </c>
      <c r="D874" s="2" t="str">
        <f t="shared" si="65"/>
        <v/>
      </c>
      <c r="E874" s="2" t="str">
        <f t="shared" si="66"/>
        <v/>
      </c>
      <c r="F874" s="28" t="str">
        <f>IF(A874=aux!$B$2,$C$3/9.81,IF(A874=aux!$B$3,$C$3*(1+($F$3-1)*(B874-$J$2)/($J$3-$J$2))/9.81,IF(A874=aux!$B$4,$F$3*$C$3/9.81,"")))</f>
        <v/>
      </c>
      <c r="G874" s="28" t="str">
        <f>IF(A874=aux!$B$5,2*PI()/(981*B874)*J874,"")</f>
        <v/>
      </c>
      <c r="H874" s="28" t="str">
        <f>IF(OR(A874=aux!$B$6,A874=aux!$B$7,A874=aux!$B$8),(2*PI()/B874)^2/981*N874,"")</f>
        <v/>
      </c>
      <c r="I874" s="28" t="str">
        <f>IF(OR(A874=aux!$B$2,A874=aux!$B$3,A874=aux!$B$4),981*B874/(2*PI())*F874,"")</f>
        <v/>
      </c>
      <c r="J874" s="28" t="str">
        <f>IF(A874=aux!$B$5,100*$F$4*$C$4,"")</f>
        <v/>
      </c>
      <c r="K874" s="28" t="str">
        <f>IF(OR(A874=aux!$B$6,A874=aux!$B$7,A874=aux!$B$8),(2*PI()/B874)*N874,"")</f>
        <v/>
      </c>
      <c r="L874" s="28" t="str">
        <f>IF(OR(A874=aux!$B$2,A874=aux!$B$3,A874=aux!$B$4),981*(B874/(2*PI()))^2*F874,"")</f>
        <v/>
      </c>
      <c r="M874" s="28" t="str">
        <f>IF(A874=aux!$B$5,B874/(2*PI())*J874,"")</f>
        <v/>
      </c>
      <c r="N874" s="28" t="str">
        <f>IF(A874=aux!$B$6,100*$F$5*$C$5,IF(A874=aux!$B$7,100*$C$5*($F$5-($F$5-1)*(B874-$J$6)/($J$7-$J$6)),IF(A874=aux!$B$8,100*$C$5,"")))</f>
        <v/>
      </c>
      <c r="O874" s="26" t="str">
        <f t="shared" si="67"/>
        <v/>
      </c>
      <c r="P874" s="26" t="str">
        <f t="shared" si="68"/>
        <v/>
      </c>
      <c r="Q874" s="26" t="str">
        <f t="shared" si="69"/>
        <v/>
      </c>
    </row>
    <row r="875" spans="1:17" x14ac:dyDescent="0.25">
      <c r="A875" s="1" t="str">
        <f>IF(B875="","",IF(B875&lt;$J$2,aux!$B$2,IF(B875&lt;$J$3,aux!$B$3,IF(B875&lt;$J$4,aux!$B$4,IF(B875&lt;$J$5,aux!$B$5,IF(B875&lt;$J$6,aux!$B$6,IF(B875&lt;$J$7,aux!$B$7,aux!$B$8)))))))</f>
        <v/>
      </c>
      <c r="D875" s="2" t="str">
        <f t="shared" si="65"/>
        <v/>
      </c>
      <c r="E875" s="2" t="str">
        <f t="shared" si="66"/>
        <v/>
      </c>
      <c r="F875" s="28" t="str">
        <f>IF(A875=aux!$B$2,$C$3/9.81,IF(A875=aux!$B$3,$C$3*(1+($F$3-1)*(B875-$J$2)/($J$3-$J$2))/9.81,IF(A875=aux!$B$4,$F$3*$C$3/9.81,"")))</f>
        <v/>
      </c>
      <c r="G875" s="28" t="str">
        <f>IF(A875=aux!$B$5,2*PI()/(981*B875)*J875,"")</f>
        <v/>
      </c>
      <c r="H875" s="28" t="str">
        <f>IF(OR(A875=aux!$B$6,A875=aux!$B$7,A875=aux!$B$8),(2*PI()/B875)^2/981*N875,"")</f>
        <v/>
      </c>
      <c r="I875" s="28" t="str">
        <f>IF(OR(A875=aux!$B$2,A875=aux!$B$3,A875=aux!$B$4),981*B875/(2*PI())*F875,"")</f>
        <v/>
      </c>
      <c r="J875" s="28" t="str">
        <f>IF(A875=aux!$B$5,100*$F$4*$C$4,"")</f>
        <v/>
      </c>
      <c r="K875" s="28" t="str">
        <f>IF(OR(A875=aux!$B$6,A875=aux!$B$7,A875=aux!$B$8),(2*PI()/B875)*N875,"")</f>
        <v/>
      </c>
      <c r="L875" s="28" t="str">
        <f>IF(OR(A875=aux!$B$2,A875=aux!$B$3,A875=aux!$B$4),981*(B875/(2*PI()))^2*F875,"")</f>
        <v/>
      </c>
      <c r="M875" s="28" t="str">
        <f>IF(A875=aux!$B$5,B875/(2*PI())*J875,"")</f>
        <v/>
      </c>
      <c r="N875" s="28" t="str">
        <f>IF(A875=aux!$B$6,100*$F$5*$C$5,IF(A875=aux!$B$7,100*$C$5*($F$5-($F$5-1)*(B875-$J$6)/($J$7-$J$6)),IF(A875=aux!$B$8,100*$C$5,"")))</f>
        <v/>
      </c>
      <c r="O875" s="26" t="str">
        <f t="shared" si="67"/>
        <v/>
      </c>
      <c r="P875" s="26" t="str">
        <f t="shared" si="68"/>
        <v/>
      </c>
      <c r="Q875" s="26" t="str">
        <f t="shared" si="69"/>
        <v/>
      </c>
    </row>
    <row r="876" spans="1:17" x14ac:dyDescent="0.25">
      <c r="A876" s="1" t="str">
        <f>IF(B876="","",IF(B876&lt;$J$2,aux!$B$2,IF(B876&lt;$J$3,aux!$B$3,IF(B876&lt;$J$4,aux!$B$4,IF(B876&lt;$J$5,aux!$B$5,IF(B876&lt;$J$6,aux!$B$6,IF(B876&lt;$J$7,aux!$B$7,aux!$B$8)))))))</f>
        <v/>
      </c>
      <c r="D876" s="2" t="str">
        <f t="shared" si="65"/>
        <v/>
      </c>
      <c r="E876" s="2" t="str">
        <f t="shared" si="66"/>
        <v/>
      </c>
      <c r="F876" s="28" t="str">
        <f>IF(A876=aux!$B$2,$C$3/9.81,IF(A876=aux!$B$3,$C$3*(1+($F$3-1)*(B876-$J$2)/($J$3-$J$2))/9.81,IF(A876=aux!$B$4,$F$3*$C$3/9.81,"")))</f>
        <v/>
      </c>
      <c r="G876" s="28" t="str">
        <f>IF(A876=aux!$B$5,2*PI()/(981*B876)*J876,"")</f>
        <v/>
      </c>
      <c r="H876" s="28" t="str">
        <f>IF(OR(A876=aux!$B$6,A876=aux!$B$7,A876=aux!$B$8),(2*PI()/B876)^2/981*N876,"")</f>
        <v/>
      </c>
      <c r="I876" s="28" t="str">
        <f>IF(OR(A876=aux!$B$2,A876=aux!$B$3,A876=aux!$B$4),981*B876/(2*PI())*F876,"")</f>
        <v/>
      </c>
      <c r="J876" s="28" t="str">
        <f>IF(A876=aux!$B$5,100*$F$4*$C$4,"")</f>
        <v/>
      </c>
      <c r="K876" s="28" t="str">
        <f>IF(OR(A876=aux!$B$6,A876=aux!$B$7,A876=aux!$B$8),(2*PI()/B876)*N876,"")</f>
        <v/>
      </c>
      <c r="L876" s="28" t="str">
        <f>IF(OR(A876=aux!$B$2,A876=aux!$B$3,A876=aux!$B$4),981*(B876/(2*PI()))^2*F876,"")</f>
        <v/>
      </c>
      <c r="M876" s="28" t="str">
        <f>IF(A876=aux!$B$5,B876/(2*PI())*J876,"")</f>
        <v/>
      </c>
      <c r="N876" s="28" t="str">
        <f>IF(A876=aux!$B$6,100*$F$5*$C$5,IF(A876=aux!$B$7,100*$C$5*($F$5-($F$5-1)*(B876-$J$6)/($J$7-$J$6)),IF(A876=aux!$B$8,100*$C$5,"")))</f>
        <v/>
      </c>
      <c r="O876" s="26" t="str">
        <f t="shared" si="67"/>
        <v/>
      </c>
      <c r="P876" s="26" t="str">
        <f t="shared" si="68"/>
        <v/>
      </c>
      <c r="Q876" s="26" t="str">
        <f t="shared" si="69"/>
        <v/>
      </c>
    </row>
    <row r="877" spans="1:17" x14ac:dyDescent="0.25">
      <c r="A877" s="1" t="str">
        <f>IF(B877="","",IF(B877&lt;$J$2,aux!$B$2,IF(B877&lt;$J$3,aux!$B$3,IF(B877&lt;$J$4,aux!$B$4,IF(B877&lt;$J$5,aux!$B$5,IF(B877&lt;$J$6,aux!$B$6,IF(B877&lt;$J$7,aux!$B$7,aux!$B$8)))))))</f>
        <v/>
      </c>
      <c r="D877" s="2" t="str">
        <f t="shared" si="65"/>
        <v/>
      </c>
      <c r="E877" s="2" t="str">
        <f t="shared" si="66"/>
        <v/>
      </c>
      <c r="F877" s="28" t="str">
        <f>IF(A877=aux!$B$2,$C$3/9.81,IF(A877=aux!$B$3,$C$3*(1+($F$3-1)*(B877-$J$2)/($J$3-$J$2))/9.81,IF(A877=aux!$B$4,$F$3*$C$3/9.81,"")))</f>
        <v/>
      </c>
      <c r="G877" s="28" t="str">
        <f>IF(A877=aux!$B$5,2*PI()/(981*B877)*J877,"")</f>
        <v/>
      </c>
      <c r="H877" s="28" t="str">
        <f>IF(OR(A877=aux!$B$6,A877=aux!$B$7,A877=aux!$B$8),(2*PI()/B877)^2/981*N877,"")</f>
        <v/>
      </c>
      <c r="I877" s="28" t="str">
        <f>IF(OR(A877=aux!$B$2,A877=aux!$B$3,A877=aux!$B$4),981*B877/(2*PI())*F877,"")</f>
        <v/>
      </c>
      <c r="J877" s="28" t="str">
        <f>IF(A877=aux!$B$5,100*$F$4*$C$4,"")</f>
        <v/>
      </c>
      <c r="K877" s="28" t="str">
        <f>IF(OR(A877=aux!$B$6,A877=aux!$B$7,A877=aux!$B$8),(2*PI()/B877)*N877,"")</f>
        <v/>
      </c>
      <c r="L877" s="28" t="str">
        <f>IF(OR(A877=aux!$B$2,A877=aux!$B$3,A877=aux!$B$4),981*(B877/(2*PI()))^2*F877,"")</f>
        <v/>
      </c>
      <c r="M877" s="28" t="str">
        <f>IF(A877=aux!$B$5,B877/(2*PI())*J877,"")</f>
        <v/>
      </c>
      <c r="N877" s="28" t="str">
        <f>IF(A877=aux!$B$6,100*$F$5*$C$5,IF(A877=aux!$B$7,100*$C$5*($F$5-($F$5-1)*(B877-$J$6)/($J$7-$J$6)),IF(A877=aux!$B$8,100*$C$5,"")))</f>
        <v/>
      </c>
      <c r="O877" s="26" t="str">
        <f t="shared" si="67"/>
        <v/>
      </c>
      <c r="P877" s="26" t="str">
        <f t="shared" si="68"/>
        <v/>
      </c>
      <c r="Q877" s="26" t="str">
        <f t="shared" si="69"/>
        <v/>
      </c>
    </row>
    <row r="878" spans="1:17" x14ac:dyDescent="0.25">
      <c r="A878" s="1" t="str">
        <f>IF(B878="","",IF(B878&lt;$J$2,aux!$B$2,IF(B878&lt;$J$3,aux!$B$3,IF(B878&lt;$J$4,aux!$B$4,IF(B878&lt;$J$5,aux!$B$5,IF(B878&lt;$J$6,aux!$B$6,IF(B878&lt;$J$7,aux!$B$7,aux!$B$8)))))))</f>
        <v/>
      </c>
      <c r="D878" s="2" t="str">
        <f t="shared" si="65"/>
        <v/>
      </c>
      <c r="E878" s="2" t="str">
        <f t="shared" si="66"/>
        <v/>
      </c>
      <c r="F878" s="28" t="str">
        <f>IF(A878=aux!$B$2,$C$3/9.81,IF(A878=aux!$B$3,$C$3*(1+($F$3-1)*(B878-$J$2)/($J$3-$J$2))/9.81,IF(A878=aux!$B$4,$F$3*$C$3/9.81,"")))</f>
        <v/>
      </c>
      <c r="G878" s="28" t="str">
        <f>IF(A878=aux!$B$5,2*PI()/(981*B878)*J878,"")</f>
        <v/>
      </c>
      <c r="H878" s="28" t="str">
        <f>IF(OR(A878=aux!$B$6,A878=aux!$B$7,A878=aux!$B$8),(2*PI()/B878)^2/981*N878,"")</f>
        <v/>
      </c>
      <c r="I878" s="28" t="str">
        <f>IF(OR(A878=aux!$B$2,A878=aux!$B$3,A878=aux!$B$4),981*B878/(2*PI())*F878,"")</f>
        <v/>
      </c>
      <c r="J878" s="28" t="str">
        <f>IF(A878=aux!$B$5,100*$F$4*$C$4,"")</f>
        <v/>
      </c>
      <c r="K878" s="28" t="str">
        <f>IF(OR(A878=aux!$B$6,A878=aux!$B$7,A878=aux!$B$8),(2*PI()/B878)*N878,"")</f>
        <v/>
      </c>
      <c r="L878" s="28" t="str">
        <f>IF(OR(A878=aux!$B$2,A878=aux!$B$3,A878=aux!$B$4),981*(B878/(2*PI()))^2*F878,"")</f>
        <v/>
      </c>
      <c r="M878" s="28" t="str">
        <f>IF(A878=aux!$B$5,B878/(2*PI())*J878,"")</f>
        <v/>
      </c>
      <c r="N878" s="28" t="str">
        <f>IF(A878=aux!$B$6,100*$F$5*$C$5,IF(A878=aux!$B$7,100*$C$5*($F$5-($F$5-1)*(B878-$J$6)/($J$7-$J$6)),IF(A878=aux!$B$8,100*$C$5,"")))</f>
        <v/>
      </c>
      <c r="O878" s="26" t="str">
        <f t="shared" si="67"/>
        <v/>
      </c>
      <c r="P878" s="26" t="str">
        <f t="shared" si="68"/>
        <v/>
      </c>
      <c r="Q878" s="26" t="str">
        <f t="shared" si="69"/>
        <v/>
      </c>
    </row>
    <row r="879" spans="1:17" x14ac:dyDescent="0.25">
      <c r="A879" s="1" t="str">
        <f>IF(B879="","",IF(B879&lt;$J$2,aux!$B$2,IF(B879&lt;$J$3,aux!$B$3,IF(B879&lt;$J$4,aux!$B$4,IF(B879&lt;$J$5,aux!$B$5,IF(B879&lt;$J$6,aux!$B$6,IF(B879&lt;$J$7,aux!$B$7,aux!$B$8)))))))</f>
        <v/>
      </c>
      <c r="D879" s="2" t="str">
        <f t="shared" si="65"/>
        <v/>
      </c>
      <c r="E879" s="2" t="str">
        <f t="shared" si="66"/>
        <v/>
      </c>
      <c r="F879" s="28" t="str">
        <f>IF(A879=aux!$B$2,$C$3/9.81,IF(A879=aux!$B$3,$C$3*(1+($F$3-1)*(B879-$J$2)/($J$3-$J$2))/9.81,IF(A879=aux!$B$4,$F$3*$C$3/9.81,"")))</f>
        <v/>
      </c>
      <c r="G879" s="28" t="str">
        <f>IF(A879=aux!$B$5,2*PI()/(981*B879)*J879,"")</f>
        <v/>
      </c>
      <c r="H879" s="28" t="str">
        <f>IF(OR(A879=aux!$B$6,A879=aux!$B$7,A879=aux!$B$8),(2*PI()/B879)^2/981*N879,"")</f>
        <v/>
      </c>
      <c r="I879" s="28" t="str">
        <f>IF(OR(A879=aux!$B$2,A879=aux!$B$3,A879=aux!$B$4),981*B879/(2*PI())*F879,"")</f>
        <v/>
      </c>
      <c r="J879" s="28" t="str">
        <f>IF(A879=aux!$B$5,100*$F$4*$C$4,"")</f>
        <v/>
      </c>
      <c r="K879" s="28" t="str">
        <f>IF(OR(A879=aux!$B$6,A879=aux!$B$7,A879=aux!$B$8),(2*PI()/B879)*N879,"")</f>
        <v/>
      </c>
      <c r="L879" s="28" t="str">
        <f>IF(OR(A879=aux!$B$2,A879=aux!$B$3,A879=aux!$B$4),981*(B879/(2*PI()))^2*F879,"")</f>
        <v/>
      </c>
      <c r="M879" s="28" t="str">
        <f>IF(A879=aux!$B$5,B879/(2*PI())*J879,"")</f>
        <v/>
      </c>
      <c r="N879" s="28" t="str">
        <f>IF(A879=aux!$B$6,100*$F$5*$C$5,IF(A879=aux!$B$7,100*$C$5*($F$5-($F$5-1)*(B879-$J$6)/($J$7-$J$6)),IF(A879=aux!$B$8,100*$C$5,"")))</f>
        <v/>
      </c>
      <c r="O879" s="26" t="str">
        <f t="shared" si="67"/>
        <v/>
      </c>
      <c r="P879" s="26" t="str">
        <f t="shared" si="68"/>
        <v/>
      </c>
      <c r="Q879" s="26" t="str">
        <f t="shared" si="69"/>
        <v/>
      </c>
    </row>
    <row r="880" spans="1:17" x14ac:dyDescent="0.25">
      <c r="A880" s="1" t="str">
        <f>IF(B880="","",IF(B880&lt;$J$2,aux!$B$2,IF(B880&lt;$J$3,aux!$B$3,IF(B880&lt;$J$4,aux!$B$4,IF(B880&lt;$J$5,aux!$B$5,IF(B880&lt;$J$6,aux!$B$6,IF(B880&lt;$J$7,aux!$B$7,aux!$B$8)))))))</f>
        <v/>
      </c>
      <c r="D880" s="2" t="str">
        <f t="shared" si="65"/>
        <v/>
      </c>
      <c r="E880" s="2" t="str">
        <f t="shared" si="66"/>
        <v/>
      </c>
      <c r="F880" s="28" t="str">
        <f>IF(A880=aux!$B$2,$C$3/9.81,IF(A880=aux!$B$3,$C$3*(1+($F$3-1)*(B880-$J$2)/($J$3-$J$2))/9.81,IF(A880=aux!$B$4,$F$3*$C$3/9.81,"")))</f>
        <v/>
      </c>
      <c r="G880" s="28" t="str">
        <f>IF(A880=aux!$B$5,2*PI()/(981*B880)*J880,"")</f>
        <v/>
      </c>
      <c r="H880" s="28" t="str">
        <f>IF(OR(A880=aux!$B$6,A880=aux!$B$7,A880=aux!$B$8),(2*PI()/B880)^2/981*N880,"")</f>
        <v/>
      </c>
      <c r="I880" s="28" t="str">
        <f>IF(OR(A880=aux!$B$2,A880=aux!$B$3,A880=aux!$B$4),981*B880/(2*PI())*F880,"")</f>
        <v/>
      </c>
      <c r="J880" s="28" t="str">
        <f>IF(A880=aux!$B$5,100*$F$4*$C$4,"")</f>
        <v/>
      </c>
      <c r="K880" s="28" t="str">
        <f>IF(OR(A880=aux!$B$6,A880=aux!$B$7,A880=aux!$B$8),(2*PI()/B880)*N880,"")</f>
        <v/>
      </c>
      <c r="L880" s="28" t="str">
        <f>IF(OR(A880=aux!$B$2,A880=aux!$B$3,A880=aux!$B$4),981*(B880/(2*PI()))^2*F880,"")</f>
        <v/>
      </c>
      <c r="M880" s="28" t="str">
        <f>IF(A880=aux!$B$5,B880/(2*PI())*J880,"")</f>
        <v/>
      </c>
      <c r="N880" s="28" t="str">
        <f>IF(A880=aux!$B$6,100*$F$5*$C$5,IF(A880=aux!$B$7,100*$C$5*($F$5-($F$5-1)*(B880-$J$6)/($J$7-$J$6)),IF(A880=aux!$B$8,100*$C$5,"")))</f>
        <v/>
      </c>
      <c r="O880" s="26" t="str">
        <f t="shared" si="67"/>
        <v/>
      </c>
      <c r="P880" s="26" t="str">
        <f t="shared" si="68"/>
        <v/>
      </c>
      <c r="Q880" s="26" t="str">
        <f t="shared" si="69"/>
        <v/>
      </c>
    </row>
    <row r="881" spans="1:17" x14ac:dyDescent="0.25">
      <c r="A881" s="1" t="str">
        <f>IF(B881="","",IF(B881&lt;$J$2,aux!$B$2,IF(B881&lt;$J$3,aux!$B$3,IF(B881&lt;$J$4,aux!$B$4,IF(B881&lt;$J$5,aux!$B$5,IF(B881&lt;$J$6,aux!$B$6,IF(B881&lt;$J$7,aux!$B$7,aux!$B$8)))))))</f>
        <v/>
      </c>
      <c r="D881" s="2" t="str">
        <f t="shared" si="65"/>
        <v/>
      </c>
      <c r="E881" s="2" t="str">
        <f t="shared" si="66"/>
        <v/>
      </c>
      <c r="F881" s="28" t="str">
        <f>IF(A881=aux!$B$2,$C$3/9.81,IF(A881=aux!$B$3,$C$3*(1+($F$3-1)*(B881-$J$2)/($J$3-$J$2))/9.81,IF(A881=aux!$B$4,$F$3*$C$3/9.81,"")))</f>
        <v/>
      </c>
      <c r="G881" s="28" t="str">
        <f>IF(A881=aux!$B$5,2*PI()/(981*B881)*J881,"")</f>
        <v/>
      </c>
      <c r="H881" s="28" t="str">
        <f>IF(OR(A881=aux!$B$6,A881=aux!$B$7,A881=aux!$B$8),(2*PI()/B881)^2/981*N881,"")</f>
        <v/>
      </c>
      <c r="I881" s="28" t="str">
        <f>IF(OR(A881=aux!$B$2,A881=aux!$B$3,A881=aux!$B$4),981*B881/(2*PI())*F881,"")</f>
        <v/>
      </c>
      <c r="J881" s="28" t="str">
        <f>IF(A881=aux!$B$5,100*$F$4*$C$4,"")</f>
        <v/>
      </c>
      <c r="K881" s="28" t="str">
        <f>IF(OR(A881=aux!$B$6,A881=aux!$B$7,A881=aux!$B$8),(2*PI()/B881)*N881,"")</f>
        <v/>
      </c>
      <c r="L881" s="28" t="str">
        <f>IF(OR(A881=aux!$B$2,A881=aux!$B$3,A881=aux!$B$4),981*(B881/(2*PI()))^2*F881,"")</f>
        <v/>
      </c>
      <c r="M881" s="28" t="str">
        <f>IF(A881=aux!$B$5,B881/(2*PI())*J881,"")</f>
        <v/>
      </c>
      <c r="N881" s="28" t="str">
        <f>IF(A881=aux!$B$6,100*$F$5*$C$5,IF(A881=aux!$B$7,100*$C$5*($F$5-($F$5-1)*(B881-$J$6)/($J$7-$J$6)),IF(A881=aux!$B$8,100*$C$5,"")))</f>
        <v/>
      </c>
      <c r="O881" s="26" t="str">
        <f t="shared" si="67"/>
        <v/>
      </c>
      <c r="P881" s="26" t="str">
        <f t="shared" si="68"/>
        <v/>
      </c>
      <c r="Q881" s="26" t="str">
        <f t="shared" si="69"/>
        <v/>
      </c>
    </row>
    <row r="882" spans="1:17" x14ac:dyDescent="0.25">
      <c r="A882" s="1" t="str">
        <f>IF(B882="","",IF(B882&lt;$J$2,aux!$B$2,IF(B882&lt;$J$3,aux!$B$3,IF(B882&lt;$J$4,aux!$B$4,IF(B882&lt;$J$5,aux!$B$5,IF(B882&lt;$J$6,aux!$B$6,IF(B882&lt;$J$7,aux!$B$7,aux!$B$8)))))))</f>
        <v/>
      </c>
      <c r="D882" s="2" t="str">
        <f t="shared" si="65"/>
        <v/>
      </c>
      <c r="E882" s="2" t="str">
        <f t="shared" si="66"/>
        <v/>
      </c>
      <c r="F882" s="28" t="str">
        <f>IF(A882=aux!$B$2,$C$3/9.81,IF(A882=aux!$B$3,$C$3*(1+($F$3-1)*(B882-$J$2)/($J$3-$J$2))/9.81,IF(A882=aux!$B$4,$F$3*$C$3/9.81,"")))</f>
        <v/>
      </c>
      <c r="G882" s="28" t="str">
        <f>IF(A882=aux!$B$5,2*PI()/(981*B882)*J882,"")</f>
        <v/>
      </c>
      <c r="H882" s="28" t="str">
        <f>IF(OR(A882=aux!$B$6,A882=aux!$B$7,A882=aux!$B$8),(2*PI()/B882)^2/981*N882,"")</f>
        <v/>
      </c>
      <c r="I882" s="28" t="str">
        <f>IF(OR(A882=aux!$B$2,A882=aux!$B$3,A882=aux!$B$4),981*B882/(2*PI())*F882,"")</f>
        <v/>
      </c>
      <c r="J882" s="28" t="str">
        <f>IF(A882=aux!$B$5,100*$F$4*$C$4,"")</f>
        <v/>
      </c>
      <c r="K882" s="28" t="str">
        <f>IF(OR(A882=aux!$B$6,A882=aux!$B$7,A882=aux!$B$8),(2*PI()/B882)*N882,"")</f>
        <v/>
      </c>
      <c r="L882" s="28" t="str">
        <f>IF(OR(A882=aux!$B$2,A882=aux!$B$3,A882=aux!$B$4),981*(B882/(2*PI()))^2*F882,"")</f>
        <v/>
      </c>
      <c r="M882" s="28" t="str">
        <f>IF(A882=aux!$B$5,B882/(2*PI())*J882,"")</f>
        <v/>
      </c>
      <c r="N882" s="28" t="str">
        <f>IF(A882=aux!$B$6,100*$F$5*$C$5,IF(A882=aux!$B$7,100*$C$5*($F$5-($F$5-1)*(B882-$J$6)/($J$7-$J$6)),IF(A882=aux!$B$8,100*$C$5,"")))</f>
        <v/>
      </c>
      <c r="O882" s="26" t="str">
        <f t="shared" si="67"/>
        <v/>
      </c>
      <c r="P882" s="26" t="str">
        <f t="shared" si="68"/>
        <v/>
      </c>
      <c r="Q882" s="26" t="str">
        <f t="shared" si="69"/>
        <v/>
      </c>
    </row>
    <row r="883" spans="1:17" x14ac:dyDescent="0.25">
      <c r="A883" s="1" t="str">
        <f>IF(B883="","",IF(B883&lt;$J$2,aux!$B$2,IF(B883&lt;$J$3,aux!$B$3,IF(B883&lt;$J$4,aux!$B$4,IF(B883&lt;$J$5,aux!$B$5,IF(B883&lt;$J$6,aux!$B$6,IF(B883&lt;$J$7,aux!$B$7,aux!$B$8)))))))</f>
        <v/>
      </c>
      <c r="D883" s="2" t="str">
        <f t="shared" si="65"/>
        <v/>
      </c>
      <c r="E883" s="2" t="str">
        <f t="shared" si="66"/>
        <v/>
      </c>
      <c r="F883" s="28" t="str">
        <f>IF(A883=aux!$B$2,$C$3/9.81,IF(A883=aux!$B$3,$C$3*(1+($F$3-1)*(B883-$J$2)/($J$3-$J$2))/9.81,IF(A883=aux!$B$4,$F$3*$C$3/9.81,"")))</f>
        <v/>
      </c>
      <c r="G883" s="28" t="str">
        <f>IF(A883=aux!$B$5,2*PI()/(981*B883)*J883,"")</f>
        <v/>
      </c>
      <c r="H883" s="28" t="str">
        <f>IF(OR(A883=aux!$B$6,A883=aux!$B$7,A883=aux!$B$8),(2*PI()/B883)^2/981*N883,"")</f>
        <v/>
      </c>
      <c r="I883" s="28" t="str">
        <f>IF(OR(A883=aux!$B$2,A883=aux!$B$3,A883=aux!$B$4),981*B883/(2*PI())*F883,"")</f>
        <v/>
      </c>
      <c r="J883" s="28" t="str">
        <f>IF(A883=aux!$B$5,100*$F$4*$C$4,"")</f>
        <v/>
      </c>
      <c r="K883" s="28" t="str">
        <f>IF(OR(A883=aux!$B$6,A883=aux!$B$7,A883=aux!$B$8),(2*PI()/B883)*N883,"")</f>
        <v/>
      </c>
      <c r="L883" s="28" t="str">
        <f>IF(OR(A883=aux!$B$2,A883=aux!$B$3,A883=aux!$B$4),981*(B883/(2*PI()))^2*F883,"")</f>
        <v/>
      </c>
      <c r="M883" s="28" t="str">
        <f>IF(A883=aux!$B$5,B883/(2*PI())*J883,"")</f>
        <v/>
      </c>
      <c r="N883" s="28" t="str">
        <f>IF(A883=aux!$B$6,100*$F$5*$C$5,IF(A883=aux!$B$7,100*$C$5*($F$5-($F$5-1)*(B883-$J$6)/($J$7-$J$6)),IF(A883=aux!$B$8,100*$C$5,"")))</f>
        <v/>
      </c>
      <c r="O883" s="26" t="str">
        <f t="shared" si="67"/>
        <v/>
      </c>
      <c r="P883" s="26" t="str">
        <f t="shared" si="68"/>
        <v/>
      </c>
      <c r="Q883" s="26" t="str">
        <f t="shared" si="69"/>
        <v/>
      </c>
    </row>
    <row r="884" spans="1:17" x14ac:dyDescent="0.25">
      <c r="A884" s="1" t="str">
        <f>IF(B884="","",IF(B884&lt;$J$2,aux!$B$2,IF(B884&lt;$J$3,aux!$B$3,IF(B884&lt;$J$4,aux!$B$4,IF(B884&lt;$J$5,aux!$B$5,IF(B884&lt;$J$6,aux!$B$6,IF(B884&lt;$J$7,aux!$B$7,aux!$B$8)))))))</f>
        <v/>
      </c>
      <c r="D884" s="2" t="str">
        <f t="shared" si="65"/>
        <v/>
      </c>
      <c r="E884" s="2" t="str">
        <f t="shared" si="66"/>
        <v/>
      </c>
      <c r="F884" s="28" t="str">
        <f>IF(A884=aux!$B$2,$C$3/9.81,IF(A884=aux!$B$3,$C$3*(1+($F$3-1)*(B884-$J$2)/($J$3-$J$2))/9.81,IF(A884=aux!$B$4,$F$3*$C$3/9.81,"")))</f>
        <v/>
      </c>
      <c r="G884" s="28" t="str">
        <f>IF(A884=aux!$B$5,2*PI()/(981*B884)*J884,"")</f>
        <v/>
      </c>
      <c r="H884" s="28" t="str">
        <f>IF(OR(A884=aux!$B$6,A884=aux!$B$7,A884=aux!$B$8),(2*PI()/B884)^2/981*N884,"")</f>
        <v/>
      </c>
      <c r="I884" s="28" t="str">
        <f>IF(OR(A884=aux!$B$2,A884=aux!$B$3,A884=aux!$B$4),981*B884/(2*PI())*F884,"")</f>
        <v/>
      </c>
      <c r="J884" s="28" t="str">
        <f>IF(A884=aux!$B$5,100*$F$4*$C$4,"")</f>
        <v/>
      </c>
      <c r="K884" s="28" t="str">
        <f>IF(OR(A884=aux!$B$6,A884=aux!$B$7,A884=aux!$B$8),(2*PI()/B884)*N884,"")</f>
        <v/>
      </c>
      <c r="L884" s="28" t="str">
        <f>IF(OR(A884=aux!$B$2,A884=aux!$B$3,A884=aux!$B$4),981*(B884/(2*PI()))^2*F884,"")</f>
        <v/>
      </c>
      <c r="M884" s="28" t="str">
        <f>IF(A884=aux!$B$5,B884/(2*PI())*J884,"")</f>
        <v/>
      </c>
      <c r="N884" s="28" t="str">
        <f>IF(A884=aux!$B$6,100*$F$5*$C$5,IF(A884=aux!$B$7,100*$C$5*($F$5-($F$5-1)*(B884-$J$6)/($J$7-$J$6)),IF(A884=aux!$B$8,100*$C$5,"")))</f>
        <v/>
      </c>
      <c r="O884" s="26" t="str">
        <f t="shared" si="67"/>
        <v/>
      </c>
      <c r="P884" s="26" t="str">
        <f t="shared" si="68"/>
        <v/>
      </c>
      <c r="Q884" s="26" t="str">
        <f t="shared" si="69"/>
        <v/>
      </c>
    </row>
    <row r="885" spans="1:17" x14ac:dyDescent="0.25">
      <c r="A885" s="1" t="str">
        <f>IF(B885="","",IF(B885&lt;$J$2,aux!$B$2,IF(B885&lt;$J$3,aux!$B$3,IF(B885&lt;$J$4,aux!$B$4,IF(B885&lt;$J$5,aux!$B$5,IF(B885&lt;$J$6,aux!$B$6,IF(B885&lt;$J$7,aux!$B$7,aux!$B$8)))))))</f>
        <v/>
      </c>
      <c r="D885" s="2" t="str">
        <f t="shared" si="65"/>
        <v/>
      </c>
      <c r="E885" s="2" t="str">
        <f t="shared" si="66"/>
        <v/>
      </c>
      <c r="F885" s="28" t="str">
        <f>IF(A885=aux!$B$2,$C$3/9.81,IF(A885=aux!$B$3,$C$3*(1+($F$3-1)*(B885-$J$2)/($J$3-$J$2))/9.81,IF(A885=aux!$B$4,$F$3*$C$3/9.81,"")))</f>
        <v/>
      </c>
      <c r="G885" s="28" t="str">
        <f>IF(A885=aux!$B$5,2*PI()/(981*B885)*J885,"")</f>
        <v/>
      </c>
      <c r="H885" s="28" t="str">
        <f>IF(OR(A885=aux!$B$6,A885=aux!$B$7,A885=aux!$B$8),(2*PI()/B885)^2/981*N885,"")</f>
        <v/>
      </c>
      <c r="I885" s="28" t="str">
        <f>IF(OR(A885=aux!$B$2,A885=aux!$B$3,A885=aux!$B$4),981*B885/(2*PI())*F885,"")</f>
        <v/>
      </c>
      <c r="J885" s="28" t="str">
        <f>IF(A885=aux!$B$5,100*$F$4*$C$4,"")</f>
        <v/>
      </c>
      <c r="K885" s="28" t="str">
        <f>IF(OR(A885=aux!$B$6,A885=aux!$B$7,A885=aux!$B$8),(2*PI()/B885)*N885,"")</f>
        <v/>
      </c>
      <c r="L885" s="28" t="str">
        <f>IF(OR(A885=aux!$B$2,A885=aux!$B$3,A885=aux!$B$4),981*(B885/(2*PI()))^2*F885,"")</f>
        <v/>
      </c>
      <c r="M885" s="28" t="str">
        <f>IF(A885=aux!$B$5,B885/(2*PI())*J885,"")</f>
        <v/>
      </c>
      <c r="N885" s="28" t="str">
        <f>IF(A885=aux!$B$6,100*$F$5*$C$5,IF(A885=aux!$B$7,100*$C$5*($F$5-($F$5-1)*(B885-$J$6)/($J$7-$J$6)),IF(A885=aux!$B$8,100*$C$5,"")))</f>
        <v/>
      </c>
      <c r="O885" s="26" t="str">
        <f t="shared" si="67"/>
        <v/>
      </c>
      <c r="P885" s="26" t="str">
        <f t="shared" si="68"/>
        <v/>
      </c>
      <c r="Q885" s="26" t="str">
        <f t="shared" si="69"/>
        <v/>
      </c>
    </row>
    <row r="886" spans="1:17" x14ac:dyDescent="0.25">
      <c r="A886" s="1" t="str">
        <f>IF(B886="","",IF(B886&lt;$J$2,aux!$B$2,IF(B886&lt;$J$3,aux!$B$3,IF(B886&lt;$J$4,aux!$B$4,IF(B886&lt;$J$5,aux!$B$5,IF(B886&lt;$J$6,aux!$B$6,IF(B886&lt;$J$7,aux!$B$7,aux!$B$8)))))))</f>
        <v/>
      </c>
      <c r="D886" s="2" t="str">
        <f t="shared" si="65"/>
        <v/>
      </c>
      <c r="E886" s="2" t="str">
        <f t="shared" si="66"/>
        <v/>
      </c>
      <c r="F886" s="28" t="str">
        <f>IF(A886=aux!$B$2,$C$3/9.81,IF(A886=aux!$B$3,$C$3*(1+($F$3-1)*(B886-$J$2)/($J$3-$J$2))/9.81,IF(A886=aux!$B$4,$F$3*$C$3/9.81,"")))</f>
        <v/>
      </c>
      <c r="G886" s="28" t="str">
        <f>IF(A886=aux!$B$5,2*PI()/(981*B886)*J886,"")</f>
        <v/>
      </c>
      <c r="H886" s="28" t="str">
        <f>IF(OR(A886=aux!$B$6,A886=aux!$B$7,A886=aux!$B$8),(2*PI()/B886)^2/981*N886,"")</f>
        <v/>
      </c>
      <c r="I886" s="28" t="str">
        <f>IF(OR(A886=aux!$B$2,A886=aux!$B$3,A886=aux!$B$4),981*B886/(2*PI())*F886,"")</f>
        <v/>
      </c>
      <c r="J886" s="28" t="str">
        <f>IF(A886=aux!$B$5,100*$F$4*$C$4,"")</f>
        <v/>
      </c>
      <c r="K886" s="28" t="str">
        <f>IF(OR(A886=aux!$B$6,A886=aux!$B$7,A886=aux!$B$8),(2*PI()/B886)*N886,"")</f>
        <v/>
      </c>
      <c r="L886" s="28" t="str">
        <f>IF(OR(A886=aux!$B$2,A886=aux!$B$3,A886=aux!$B$4),981*(B886/(2*PI()))^2*F886,"")</f>
        <v/>
      </c>
      <c r="M886" s="28" t="str">
        <f>IF(A886=aux!$B$5,B886/(2*PI())*J886,"")</f>
        <v/>
      </c>
      <c r="N886" s="28" t="str">
        <f>IF(A886=aux!$B$6,100*$F$5*$C$5,IF(A886=aux!$B$7,100*$C$5*($F$5-($F$5-1)*(B886-$J$6)/($J$7-$J$6)),IF(A886=aux!$B$8,100*$C$5,"")))</f>
        <v/>
      </c>
      <c r="O886" s="26" t="str">
        <f t="shared" si="67"/>
        <v/>
      </c>
      <c r="P886" s="26" t="str">
        <f t="shared" si="68"/>
        <v/>
      </c>
      <c r="Q886" s="26" t="str">
        <f t="shared" si="69"/>
        <v/>
      </c>
    </row>
    <row r="887" spans="1:17" x14ac:dyDescent="0.25">
      <c r="A887" s="1" t="str">
        <f>IF(B887="","",IF(B887&lt;$J$2,aux!$B$2,IF(B887&lt;$J$3,aux!$B$3,IF(B887&lt;$J$4,aux!$B$4,IF(B887&lt;$J$5,aux!$B$5,IF(B887&lt;$J$6,aux!$B$6,IF(B887&lt;$J$7,aux!$B$7,aux!$B$8)))))))</f>
        <v/>
      </c>
      <c r="D887" s="2" t="str">
        <f t="shared" si="65"/>
        <v/>
      </c>
      <c r="E887" s="2" t="str">
        <f t="shared" si="66"/>
        <v/>
      </c>
      <c r="F887" s="28" t="str">
        <f>IF(A887=aux!$B$2,$C$3/9.81,IF(A887=aux!$B$3,$C$3*(1+($F$3-1)*(B887-$J$2)/($J$3-$J$2))/9.81,IF(A887=aux!$B$4,$F$3*$C$3/9.81,"")))</f>
        <v/>
      </c>
      <c r="G887" s="28" t="str">
        <f>IF(A887=aux!$B$5,2*PI()/(981*B887)*J887,"")</f>
        <v/>
      </c>
      <c r="H887" s="28" t="str">
        <f>IF(OR(A887=aux!$B$6,A887=aux!$B$7,A887=aux!$B$8),(2*PI()/B887)^2/981*N887,"")</f>
        <v/>
      </c>
      <c r="I887" s="28" t="str">
        <f>IF(OR(A887=aux!$B$2,A887=aux!$B$3,A887=aux!$B$4),981*B887/(2*PI())*F887,"")</f>
        <v/>
      </c>
      <c r="J887" s="28" t="str">
        <f>IF(A887=aux!$B$5,100*$F$4*$C$4,"")</f>
        <v/>
      </c>
      <c r="K887" s="28" t="str">
        <f>IF(OR(A887=aux!$B$6,A887=aux!$B$7,A887=aux!$B$8),(2*PI()/B887)*N887,"")</f>
        <v/>
      </c>
      <c r="L887" s="28" t="str">
        <f>IF(OR(A887=aux!$B$2,A887=aux!$B$3,A887=aux!$B$4),981*(B887/(2*PI()))^2*F887,"")</f>
        <v/>
      </c>
      <c r="M887" s="28" t="str">
        <f>IF(A887=aux!$B$5,B887/(2*PI())*J887,"")</f>
        <v/>
      </c>
      <c r="N887" s="28" t="str">
        <f>IF(A887=aux!$B$6,100*$F$5*$C$5,IF(A887=aux!$B$7,100*$C$5*($F$5-($F$5-1)*(B887-$J$6)/($J$7-$J$6)),IF(A887=aux!$B$8,100*$C$5,"")))</f>
        <v/>
      </c>
      <c r="O887" s="26" t="str">
        <f t="shared" si="67"/>
        <v/>
      </c>
      <c r="P887" s="26" t="str">
        <f t="shared" si="68"/>
        <v/>
      </c>
      <c r="Q887" s="26" t="str">
        <f t="shared" si="69"/>
        <v/>
      </c>
    </row>
    <row r="888" spans="1:17" x14ac:dyDescent="0.25">
      <c r="A888" s="1" t="str">
        <f>IF(B888="","",IF(B888&lt;$J$2,aux!$B$2,IF(B888&lt;$J$3,aux!$B$3,IF(B888&lt;$J$4,aux!$B$4,IF(B888&lt;$J$5,aux!$B$5,IF(B888&lt;$J$6,aux!$B$6,IF(B888&lt;$J$7,aux!$B$7,aux!$B$8)))))))</f>
        <v/>
      </c>
      <c r="D888" s="2" t="str">
        <f t="shared" si="65"/>
        <v/>
      </c>
      <c r="E888" s="2" t="str">
        <f t="shared" si="66"/>
        <v/>
      </c>
      <c r="F888" s="28" t="str">
        <f>IF(A888=aux!$B$2,$C$3/9.81,IF(A888=aux!$B$3,$C$3*(1+($F$3-1)*(B888-$J$2)/($J$3-$J$2))/9.81,IF(A888=aux!$B$4,$F$3*$C$3/9.81,"")))</f>
        <v/>
      </c>
      <c r="G888" s="28" t="str">
        <f>IF(A888=aux!$B$5,2*PI()/(981*B888)*J888,"")</f>
        <v/>
      </c>
      <c r="H888" s="28" t="str">
        <f>IF(OR(A888=aux!$B$6,A888=aux!$B$7,A888=aux!$B$8),(2*PI()/B888)^2/981*N888,"")</f>
        <v/>
      </c>
      <c r="I888" s="28" t="str">
        <f>IF(OR(A888=aux!$B$2,A888=aux!$B$3,A888=aux!$B$4),981*B888/(2*PI())*F888,"")</f>
        <v/>
      </c>
      <c r="J888" s="28" t="str">
        <f>IF(A888=aux!$B$5,100*$F$4*$C$4,"")</f>
        <v/>
      </c>
      <c r="K888" s="28" t="str">
        <f>IF(OR(A888=aux!$B$6,A888=aux!$B$7,A888=aux!$B$8),(2*PI()/B888)*N888,"")</f>
        <v/>
      </c>
      <c r="L888" s="28" t="str">
        <f>IF(OR(A888=aux!$B$2,A888=aux!$B$3,A888=aux!$B$4),981*(B888/(2*PI()))^2*F888,"")</f>
        <v/>
      </c>
      <c r="M888" s="28" t="str">
        <f>IF(A888=aux!$B$5,B888/(2*PI())*J888,"")</f>
        <v/>
      </c>
      <c r="N888" s="28" t="str">
        <f>IF(A888=aux!$B$6,100*$F$5*$C$5,IF(A888=aux!$B$7,100*$C$5*($F$5-($F$5-1)*(B888-$J$6)/($J$7-$J$6)),IF(A888=aux!$B$8,100*$C$5,"")))</f>
        <v/>
      </c>
      <c r="O888" s="26" t="str">
        <f t="shared" si="67"/>
        <v/>
      </c>
      <c r="P888" s="26" t="str">
        <f t="shared" si="68"/>
        <v/>
      </c>
      <c r="Q888" s="26" t="str">
        <f t="shared" si="69"/>
        <v/>
      </c>
    </row>
    <row r="889" spans="1:17" x14ac:dyDescent="0.25">
      <c r="A889" s="1" t="str">
        <f>IF(B889="","",IF(B889&lt;$J$2,aux!$B$2,IF(B889&lt;$J$3,aux!$B$3,IF(B889&lt;$J$4,aux!$B$4,IF(B889&lt;$J$5,aux!$B$5,IF(B889&lt;$J$6,aux!$B$6,IF(B889&lt;$J$7,aux!$B$7,aux!$B$8)))))))</f>
        <v/>
      </c>
      <c r="D889" s="2" t="str">
        <f t="shared" si="65"/>
        <v/>
      </c>
      <c r="E889" s="2" t="str">
        <f t="shared" si="66"/>
        <v/>
      </c>
      <c r="F889" s="28" t="str">
        <f>IF(A889=aux!$B$2,$C$3/9.81,IF(A889=aux!$B$3,$C$3*(1+($F$3-1)*(B889-$J$2)/($J$3-$J$2))/9.81,IF(A889=aux!$B$4,$F$3*$C$3/9.81,"")))</f>
        <v/>
      </c>
      <c r="G889" s="28" t="str">
        <f>IF(A889=aux!$B$5,2*PI()/(981*B889)*J889,"")</f>
        <v/>
      </c>
      <c r="H889" s="28" t="str">
        <f>IF(OR(A889=aux!$B$6,A889=aux!$B$7,A889=aux!$B$8),(2*PI()/B889)^2/981*N889,"")</f>
        <v/>
      </c>
      <c r="I889" s="28" t="str">
        <f>IF(OR(A889=aux!$B$2,A889=aux!$B$3,A889=aux!$B$4),981*B889/(2*PI())*F889,"")</f>
        <v/>
      </c>
      <c r="J889" s="28" t="str">
        <f>IF(A889=aux!$B$5,100*$F$4*$C$4,"")</f>
        <v/>
      </c>
      <c r="K889" s="28" t="str">
        <f>IF(OR(A889=aux!$B$6,A889=aux!$B$7,A889=aux!$B$8),(2*PI()/B889)*N889,"")</f>
        <v/>
      </c>
      <c r="L889" s="28" t="str">
        <f>IF(OR(A889=aux!$B$2,A889=aux!$B$3,A889=aux!$B$4),981*(B889/(2*PI()))^2*F889,"")</f>
        <v/>
      </c>
      <c r="M889" s="28" t="str">
        <f>IF(A889=aux!$B$5,B889/(2*PI())*J889,"")</f>
        <v/>
      </c>
      <c r="N889" s="28" t="str">
        <f>IF(A889=aux!$B$6,100*$F$5*$C$5,IF(A889=aux!$B$7,100*$C$5*($F$5-($F$5-1)*(B889-$J$6)/($J$7-$J$6)),IF(A889=aux!$B$8,100*$C$5,"")))</f>
        <v/>
      </c>
      <c r="O889" s="26" t="str">
        <f t="shared" si="67"/>
        <v/>
      </c>
      <c r="P889" s="26" t="str">
        <f t="shared" si="68"/>
        <v/>
      </c>
      <c r="Q889" s="26" t="str">
        <f t="shared" si="69"/>
        <v/>
      </c>
    </row>
    <row r="890" spans="1:17" x14ac:dyDescent="0.25">
      <c r="A890" s="1" t="str">
        <f>IF(B890="","",IF(B890&lt;$J$2,aux!$B$2,IF(B890&lt;$J$3,aux!$B$3,IF(B890&lt;$J$4,aux!$B$4,IF(B890&lt;$J$5,aux!$B$5,IF(B890&lt;$J$6,aux!$B$6,IF(B890&lt;$J$7,aux!$B$7,aux!$B$8)))))))</f>
        <v/>
      </c>
      <c r="D890" s="2" t="str">
        <f t="shared" si="65"/>
        <v/>
      </c>
      <c r="E890" s="2" t="str">
        <f t="shared" si="66"/>
        <v/>
      </c>
      <c r="F890" s="28" t="str">
        <f>IF(A890=aux!$B$2,$C$3/9.81,IF(A890=aux!$B$3,$C$3*(1+($F$3-1)*(B890-$J$2)/($J$3-$J$2))/9.81,IF(A890=aux!$B$4,$F$3*$C$3/9.81,"")))</f>
        <v/>
      </c>
      <c r="G890" s="28" t="str">
        <f>IF(A890=aux!$B$5,2*PI()/(981*B890)*J890,"")</f>
        <v/>
      </c>
      <c r="H890" s="28" t="str">
        <f>IF(OR(A890=aux!$B$6,A890=aux!$B$7,A890=aux!$B$8),(2*PI()/B890)^2/981*N890,"")</f>
        <v/>
      </c>
      <c r="I890" s="28" t="str">
        <f>IF(OR(A890=aux!$B$2,A890=aux!$B$3,A890=aux!$B$4),981*B890/(2*PI())*F890,"")</f>
        <v/>
      </c>
      <c r="J890" s="28" t="str">
        <f>IF(A890=aux!$B$5,100*$F$4*$C$4,"")</f>
        <v/>
      </c>
      <c r="K890" s="28" t="str">
        <f>IF(OR(A890=aux!$B$6,A890=aux!$B$7,A890=aux!$B$8),(2*PI()/B890)*N890,"")</f>
        <v/>
      </c>
      <c r="L890" s="28" t="str">
        <f>IF(OR(A890=aux!$B$2,A890=aux!$B$3,A890=aux!$B$4),981*(B890/(2*PI()))^2*F890,"")</f>
        <v/>
      </c>
      <c r="M890" s="28" t="str">
        <f>IF(A890=aux!$B$5,B890/(2*PI())*J890,"")</f>
        <v/>
      </c>
      <c r="N890" s="28" t="str">
        <f>IF(A890=aux!$B$6,100*$F$5*$C$5,IF(A890=aux!$B$7,100*$C$5*($F$5-($F$5-1)*(B890-$J$6)/($J$7-$J$6)),IF(A890=aux!$B$8,100*$C$5,"")))</f>
        <v/>
      </c>
      <c r="O890" s="26" t="str">
        <f t="shared" si="67"/>
        <v/>
      </c>
      <c r="P890" s="26" t="str">
        <f t="shared" si="68"/>
        <v/>
      </c>
      <c r="Q890" s="26" t="str">
        <f t="shared" si="69"/>
        <v/>
      </c>
    </row>
    <row r="891" spans="1:17" x14ac:dyDescent="0.25">
      <c r="A891" s="1" t="str">
        <f>IF(B891="","",IF(B891&lt;$J$2,aux!$B$2,IF(B891&lt;$J$3,aux!$B$3,IF(B891&lt;$J$4,aux!$B$4,IF(B891&lt;$J$5,aux!$B$5,IF(B891&lt;$J$6,aux!$B$6,IF(B891&lt;$J$7,aux!$B$7,aux!$B$8)))))))</f>
        <v/>
      </c>
      <c r="D891" s="2" t="str">
        <f t="shared" si="65"/>
        <v/>
      </c>
      <c r="E891" s="2" t="str">
        <f t="shared" si="66"/>
        <v/>
      </c>
      <c r="F891" s="28" t="str">
        <f>IF(A891=aux!$B$2,$C$3/9.81,IF(A891=aux!$B$3,$C$3*(1+($F$3-1)*(B891-$J$2)/($J$3-$J$2))/9.81,IF(A891=aux!$B$4,$F$3*$C$3/9.81,"")))</f>
        <v/>
      </c>
      <c r="G891" s="28" t="str">
        <f>IF(A891=aux!$B$5,2*PI()/(981*B891)*J891,"")</f>
        <v/>
      </c>
      <c r="H891" s="28" t="str">
        <f>IF(OR(A891=aux!$B$6,A891=aux!$B$7,A891=aux!$B$8),(2*PI()/B891)^2/981*N891,"")</f>
        <v/>
      </c>
      <c r="I891" s="28" t="str">
        <f>IF(OR(A891=aux!$B$2,A891=aux!$B$3,A891=aux!$B$4),981*B891/(2*PI())*F891,"")</f>
        <v/>
      </c>
      <c r="J891" s="28" t="str">
        <f>IF(A891=aux!$B$5,100*$F$4*$C$4,"")</f>
        <v/>
      </c>
      <c r="K891" s="28" t="str">
        <f>IF(OR(A891=aux!$B$6,A891=aux!$B$7,A891=aux!$B$8),(2*PI()/B891)*N891,"")</f>
        <v/>
      </c>
      <c r="L891" s="28" t="str">
        <f>IF(OR(A891=aux!$B$2,A891=aux!$B$3,A891=aux!$B$4),981*(B891/(2*PI()))^2*F891,"")</f>
        <v/>
      </c>
      <c r="M891" s="28" t="str">
        <f>IF(A891=aux!$B$5,B891/(2*PI())*J891,"")</f>
        <v/>
      </c>
      <c r="N891" s="28" t="str">
        <f>IF(A891=aux!$B$6,100*$F$5*$C$5,IF(A891=aux!$B$7,100*$C$5*($F$5-($F$5-1)*(B891-$J$6)/($J$7-$J$6)),IF(A891=aux!$B$8,100*$C$5,"")))</f>
        <v/>
      </c>
      <c r="O891" s="26" t="str">
        <f t="shared" si="67"/>
        <v/>
      </c>
      <c r="P891" s="26" t="str">
        <f t="shared" si="68"/>
        <v/>
      </c>
      <c r="Q891" s="26" t="str">
        <f t="shared" si="69"/>
        <v/>
      </c>
    </row>
    <row r="892" spans="1:17" x14ac:dyDescent="0.25">
      <c r="A892" s="1" t="str">
        <f>IF(B892="","",IF(B892&lt;$J$2,aux!$B$2,IF(B892&lt;$J$3,aux!$B$3,IF(B892&lt;$J$4,aux!$B$4,IF(B892&lt;$J$5,aux!$B$5,IF(B892&lt;$J$6,aux!$B$6,IF(B892&lt;$J$7,aux!$B$7,aux!$B$8)))))))</f>
        <v/>
      </c>
      <c r="D892" s="2" t="str">
        <f t="shared" si="65"/>
        <v/>
      </c>
      <c r="E892" s="2" t="str">
        <f t="shared" si="66"/>
        <v/>
      </c>
      <c r="F892" s="28" t="str">
        <f>IF(A892=aux!$B$2,$C$3/9.81,IF(A892=aux!$B$3,$C$3*(1+($F$3-1)*(B892-$J$2)/($J$3-$J$2))/9.81,IF(A892=aux!$B$4,$F$3*$C$3/9.81,"")))</f>
        <v/>
      </c>
      <c r="G892" s="28" t="str">
        <f>IF(A892=aux!$B$5,2*PI()/(981*B892)*J892,"")</f>
        <v/>
      </c>
      <c r="H892" s="28" t="str">
        <f>IF(OR(A892=aux!$B$6,A892=aux!$B$7,A892=aux!$B$8),(2*PI()/B892)^2/981*N892,"")</f>
        <v/>
      </c>
      <c r="I892" s="28" t="str">
        <f>IF(OR(A892=aux!$B$2,A892=aux!$B$3,A892=aux!$B$4),981*B892/(2*PI())*F892,"")</f>
        <v/>
      </c>
      <c r="J892" s="28" t="str">
        <f>IF(A892=aux!$B$5,100*$F$4*$C$4,"")</f>
        <v/>
      </c>
      <c r="K892" s="28" t="str">
        <f>IF(OR(A892=aux!$B$6,A892=aux!$B$7,A892=aux!$B$8),(2*PI()/B892)*N892,"")</f>
        <v/>
      </c>
      <c r="L892" s="28" t="str">
        <f>IF(OR(A892=aux!$B$2,A892=aux!$B$3,A892=aux!$B$4),981*(B892/(2*PI()))^2*F892,"")</f>
        <v/>
      </c>
      <c r="M892" s="28" t="str">
        <f>IF(A892=aux!$B$5,B892/(2*PI())*J892,"")</f>
        <v/>
      </c>
      <c r="N892" s="28" t="str">
        <f>IF(A892=aux!$B$6,100*$F$5*$C$5,IF(A892=aux!$B$7,100*$C$5*($F$5-($F$5-1)*(B892-$J$6)/($J$7-$J$6)),IF(A892=aux!$B$8,100*$C$5,"")))</f>
        <v/>
      </c>
      <c r="O892" s="26" t="str">
        <f t="shared" si="67"/>
        <v/>
      </c>
      <c r="P892" s="26" t="str">
        <f t="shared" si="68"/>
        <v/>
      </c>
      <c r="Q892" s="26" t="str">
        <f t="shared" si="69"/>
        <v/>
      </c>
    </row>
    <row r="893" spans="1:17" x14ac:dyDescent="0.25">
      <c r="A893" s="1" t="str">
        <f>IF(B893="","",IF(B893&lt;$J$2,aux!$B$2,IF(B893&lt;$J$3,aux!$B$3,IF(B893&lt;$J$4,aux!$B$4,IF(B893&lt;$J$5,aux!$B$5,IF(B893&lt;$J$6,aux!$B$6,IF(B893&lt;$J$7,aux!$B$7,aux!$B$8)))))))</f>
        <v/>
      </c>
      <c r="D893" s="2" t="str">
        <f t="shared" si="65"/>
        <v/>
      </c>
      <c r="E893" s="2" t="str">
        <f t="shared" si="66"/>
        <v/>
      </c>
      <c r="F893" s="28" t="str">
        <f>IF(A893=aux!$B$2,$C$3/9.81,IF(A893=aux!$B$3,$C$3*(1+($F$3-1)*(B893-$J$2)/($J$3-$J$2))/9.81,IF(A893=aux!$B$4,$F$3*$C$3/9.81,"")))</f>
        <v/>
      </c>
      <c r="G893" s="28" t="str">
        <f>IF(A893=aux!$B$5,2*PI()/(981*B893)*J893,"")</f>
        <v/>
      </c>
      <c r="H893" s="28" t="str">
        <f>IF(OR(A893=aux!$B$6,A893=aux!$B$7,A893=aux!$B$8),(2*PI()/B893)^2/981*N893,"")</f>
        <v/>
      </c>
      <c r="I893" s="28" t="str">
        <f>IF(OR(A893=aux!$B$2,A893=aux!$B$3,A893=aux!$B$4),981*B893/(2*PI())*F893,"")</f>
        <v/>
      </c>
      <c r="J893" s="28" t="str">
        <f>IF(A893=aux!$B$5,100*$F$4*$C$4,"")</f>
        <v/>
      </c>
      <c r="K893" s="28" t="str">
        <f>IF(OR(A893=aux!$B$6,A893=aux!$B$7,A893=aux!$B$8),(2*PI()/B893)*N893,"")</f>
        <v/>
      </c>
      <c r="L893" s="28" t="str">
        <f>IF(OR(A893=aux!$B$2,A893=aux!$B$3,A893=aux!$B$4),981*(B893/(2*PI()))^2*F893,"")</f>
        <v/>
      </c>
      <c r="M893" s="28" t="str">
        <f>IF(A893=aux!$B$5,B893/(2*PI())*J893,"")</f>
        <v/>
      </c>
      <c r="N893" s="28" t="str">
        <f>IF(A893=aux!$B$6,100*$F$5*$C$5,IF(A893=aux!$B$7,100*$C$5*($F$5-($F$5-1)*(B893-$J$6)/($J$7-$J$6)),IF(A893=aux!$B$8,100*$C$5,"")))</f>
        <v/>
      </c>
      <c r="O893" s="26" t="str">
        <f t="shared" si="67"/>
        <v/>
      </c>
      <c r="P893" s="26" t="str">
        <f t="shared" si="68"/>
        <v/>
      </c>
      <c r="Q893" s="26" t="str">
        <f t="shared" si="69"/>
        <v/>
      </c>
    </row>
    <row r="894" spans="1:17" x14ac:dyDescent="0.25">
      <c r="A894" s="1" t="str">
        <f>IF(B894="","",IF(B894&lt;$J$2,aux!$B$2,IF(B894&lt;$J$3,aux!$B$3,IF(B894&lt;$J$4,aux!$B$4,IF(B894&lt;$J$5,aux!$B$5,IF(B894&lt;$J$6,aux!$B$6,IF(B894&lt;$J$7,aux!$B$7,aux!$B$8)))))))</f>
        <v/>
      </c>
      <c r="D894" s="2" t="str">
        <f t="shared" si="65"/>
        <v/>
      </c>
      <c r="E894" s="2" t="str">
        <f t="shared" si="66"/>
        <v/>
      </c>
      <c r="F894" s="28" t="str">
        <f>IF(A894=aux!$B$2,$C$3/9.81,IF(A894=aux!$B$3,$C$3*(1+($F$3-1)*(B894-$J$2)/($J$3-$J$2))/9.81,IF(A894=aux!$B$4,$F$3*$C$3/9.81,"")))</f>
        <v/>
      </c>
      <c r="G894" s="28" t="str">
        <f>IF(A894=aux!$B$5,2*PI()/(981*B894)*J894,"")</f>
        <v/>
      </c>
      <c r="H894" s="28" t="str">
        <f>IF(OR(A894=aux!$B$6,A894=aux!$B$7,A894=aux!$B$8),(2*PI()/B894)^2/981*N894,"")</f>
        <v/>
      </c>
      <c r="I894" s="28" t="str">
        <f>IF(OR(A894=aux!$B$2,A894=aux!$B$3,A894=aux!$B$4),981*B894/(2*PI())*F894,"")</f>
        <v/>
      </c>
      <c r="J894" s="28" t="str">
        <f>IF(A894=aux!$B$5,100*$F$4*$C$4,"")</f>
        <v/>
      </c>
      <c r="K894" s="28" t="str">
        <f>IF(OR(A894=aux!$B$6,A894=aux!$B$7,A894=aux!$B$8),(2*PI()/B894)*N894,"")</f>
        <v/>
      </c>
      <c r="L894" s="28" t="str">
        <f>IF(OR(A894=aux!$B$2,A894=aux!$B$3,A894=aux!$B$4),981*(B894/(2*PI()))^2*F894,"")</f>
        <v/>
      </c>
      <c r="M894" s="28" t="str">
        <f>IF(A894=aux!$B$5,B894/(2*PI())*J894,"")</f>
        <v/>
      </c>
      <c r="N894" s="28" t="str">
        <f>IF(A894=aux!$B$6,100*$F$5*$C$5,IF(A894=aux!$B$7,100*$C$5*($F$5-($F$5-1)*(B894-$J$6)/($J$7-$J$6)),IF(A894=aux!$B$8,100*$C$5,"")))</f>
        <v/>
      </c>
      <c r="O894" s="26" t="str">
        <f t="shared" si="67"/>
        <v/>
      </c>
      <c r="P894" s="26" t="str">
        <f t="shared" si="68"/>
        <v/>
      </c>
      <c r="Q894" s="26" t="str">
        <f t="shared" si="69"/>
        <v/>
      </c>
    </row>
    <row r="895" spans="1:17" x14ac:dyDescent="0.25">
      <c r="A895" s="1" t="str">
        <f>IF(B895="","",IF(B895&lt;$J$2,aux!$B$2,IF(B895&lt;$J$3,aux!$B$3,IF(B895&lt;$J$4,aux!$B$4,IF(B895&lt;$J$5,aux!$B$5,IF(B895&lt;$J$6,aux!$B$6,IF(B895&lt;$J$7,aux!$B$7,aux!$B$8)))))))</f>
        <v/>
      </c>
      <c r="D895" s="2" t="str">
        <f t="shared" si="65"/>
        <v/>
      </c>
      <c r="E895" s="2" t="str">
        <f t="shared" si="66"/>
        <v/>
      </c>
      <c r="F895" s="28" t="str">
        <f>IF(A895=aux!$B$2,$C$3/9.81,IF(A895=aux!$B$3,$C$3*(1+($F$3-1)*(B895-$J$2)/($J$3-$J$2))/9.81,IF(A895=aux!$B$4,$F$3*$C$3/9.81,"")))</f>
        <v/>
      </c>
      <c r="G895" s="28" t="str">
        <f>IF(A895=aux!$B$5,2*PI()/(981*B895)*J895,"")</f>
        <v/>
      </c>
      <c r="H895" s="28" t="str">
        <f>IF(OR(A895=aux!$B$6,A895=aux!$B$7,A895=aux!$B$8),(2*PI()/B895)^2/981*N895,"")</f>
        <v/>
      </c>
      <c r="I895" s="28" t="str">
        <f>IF(OR(A895=aux!$B$2,A895=aux!$B$3,A895=aux!$B$4),981*B895/(2*PI())*F895,"")</f>
        <v/>
      </c>
      <c r="J895" s="28" t="str">
        <f>IF(A895=aux!$B$5,100*$F$4*$C$4,"")</f>
        <v/>
      </c>
      <c r="K895" s="28" t="str">
        <f>IF(OR(A895=aux!$B$6,A895=aux!$B$7,A895=aux!$B$8),(2*PI()/B895)*N895,"")</f>
        <v/>
      </c>
      <c r="L895" s="28" t="str">
        <f>IF(OR(A895=aux!$B$2,A895=aux!$B$3,A895=aux!$B$4),981*(B895/(2*PI()))^2*F895,"")</f>
        <v/>
      </c>
      <c r="M895" s="28" t="str">
        <f>IF(A895=aux!$B$5,B895/(2*PI())*J895,"")</f>
        <v/>
      </c>
      <c r="N895" s="28" t="str">
        <f>IF(A895=aux!$B$6,100*$F$5*$C$5,IF(A895=aux!$B$7,100*$C$5*($F$5-($F$5-1)*(B895-$J$6)/($J$7-$J$6)),IF(A895=aux!$B$8,100*$C$5,"")))</f>
        <v/>
      </c>
      <c r="O895" s="26" t="str">
        <f t="shared" si="67"/>
        <v/>
      </c>
      <c r="P895" s="26" t="str">
        <f t="shared" si="68"/>
        <v/>
      </c>
      <c r="Q895" s="26" t="str">
        <f t="shared" si="69"/>
        <v/>
      </c>
    </row>
    <row r="896" spans="1:17" x14ac:dyDescent="0.25">
      <c r="A896" s="1" t="str">
        <f>IF(B896="","",IF(B896&lt;$J$2,aux!$B$2,IF(B896&lt;$J$3,aux!$B$3,IF(B896&lt;$J$4,aux!$B$4,IF(B896&lt;$J$5,aux!$B$5,IF(B896&lt;$J$6,aux!$B$6,IF(B896&lt;$J$7,aux!$B$7,aux!$B$8)))))))</f>
        <v/>
      </c>
      <c r="D896" s="2" t="str">
        <f t="shared" si="65"/>
        <v/>
      </c>
      <c r="E896" s="2" t="str">
        <f t="shared" si="66"/>
        <v/>
      </c>
      <c r="F896" s="28" t="str">
        <f>IF(A896=aux!$B$2,$C$3/9.81,IF(A896=aux!$B$3,$C$3*(1+($F$3-1)*(B896-$J$2)/($J$3-$J$2))/9.81,IF(A896=aux!$B$4,$F$3*$C$3/9.81,"")))</f>
        <v/>
      </c>
      <c r="G896" s="28" t="str">
        <f>IF(A896=aux!$B$5,2*PI()/(981*B896)*J896,"")</f>
        <v/>
      </c>
      <c r="H896" s="28" t="str">
        <f>IF(OR(A896=aux!$B$6,A896=aux!$B$7,A896=aux!$B$8),(2*PI()/B896)^2/981*N896,"")</f>
        <v/>
      </c>
      <c r="I896" s="28" t="str">
        <f>IF(OR(A896=aux!$B$2,A896=aux!$B$3,A896=aux!$B$4),981*B896/(2*PI())*F896,"")</f>
        <v/>
      </c>
      <c r="J896" s="28" t="str">
        <f>IF(A896=aux!$B$5,100*$F$4*$C$4,"")</f>
        <v/>
      </c>
      <c r="K896" s="28" t="str">
        <f>IF(OR(A896=aux!$B$6,A896=aux!$B$7,A896=aux!$B$8),(2*PI()/B896)*N896,"")</f>
        <v/>
      </c>
      <c r="L896" s="28" t="str">
        <f>IF(OR(A896=aux!$B$2,A896=aux!$B$3,A896=aux!$B$4),981*(B896/(2*PI()))^2*F896,"")</f>
        <v/>
      </c>
      <c r="M896" s="28" t="str">
        <f>IF(A896=aux!$B$5,B896/(2*PI())*J896,"")</f>
        <v/>
      </c>
      <c r="N896" s="28" t="str">
        <f>IF(A896=aux!$B$6,100*$F$5*$C$5,IF(A896=aux!$B$7,100*$C$5*($F$5-($F$5-1)*(B896-$J$6)/($J$7-$J$6)),IF(A896=aux!$B$8,100*$C$5,"")))</f>
        <v/>
      </c>
      <c r="O896" s="26" t="str">
        <f t="shared" si="67"/>
        <v/>
      </c>
      <c r="P896" s="26" t="str">
        <f t="shared" si="68"/>
        <v/>
      </c>
      <c r="Q896" s="26" t="str">
        <f t="shared" si="69"/>
        <v/>
      </c>
    </row>
    <row r="897" spans="1:17" x14ac:dyDescent="0.25">
      <c r="A897" s="1" t="str">
        <f>IF(B897="","",IF(B897&lt;$J$2,aux!$B$2,IF(B897&lt;$J$3,aux!$B$3,IF(B897&lt;$J$4,aux!$B$4,IF(B897&lt;$J$5,aux!$B$5,IF(B897&lt;$J$6,aux!$B$6,IF(B897&lt;$J$7,aux!$B$7,aux!$B$8)))))))</f>
        <v/>
      </c>
      <c r="D897" s="2" t="str">
        <f t="shared" si="65"/>
        <v/>
      </c>
      <c r="E897" s="2" t="str">
        <f t="shared" si="66"/>
        <v/>
      </c>
      <c r="F897" s="28" t="str">
        <f>IF(A897=aux!$B$2,$C$3/9.81,IF(A897=aux!$B$3,$C$3*(1+($F$3-1)*(B897-$J$2)/($J$3-$J$2))/9.81,IF(A897=aux!$B$4,$F$3*$C$3/9.81,"")))</f>
        <v/>
      </c>
      <c r="G897" s="28" t="str">
        <f>IF(A897=aux!$B$5,2*PI()/(981*B897)*J897,"")</f>
        <v/>
      </c>
      <c r="H897" s="28" t="str">
        <f>IF(OR(A897=aux!$B$6,A897=aux!$B$7,A897=aux!$B$8),(2*PI()/B897)^2/981*N897,"")</f>
        <v/>
      </c>
      <c r="I897" s="28" t="str">
        <f>IF(OR(A897=aux!$B$2,A897=aux!$B$3,A897=aux!$B$4),981*B897/(2*PI())*F897,"")</f>
        <v/>
      </c>
      <c r="J897" s="28" t="str">
        <f>IF(A897=aux!$B$5,100*$F$4*$C$4,"")</f>
        <v/>
      </c>
      <c r="K897" s="28" t="str">
        <f>IF(OR(A897=aux!$B$6,A897=aux!$B$7,A897=aux!$B$8),(2*PI()/B897)*N897,"")</f>
        <v/>
      </c>
      <c r="L897" s="28" t="str">
        <f>IF(OR(A897=aux!$B$2,A897=aux!$B$3,A897=aux!$B$4),981*(B897/(2*PI()))^2*F897,"")</f>
        <v/>
      </c>
      <c r="M897" s="28" t="str">
        <f>IF(A897=aux!$B$5,B897/(2*PI())*J897,"")</f>
        <v/>
      </c>
      <c r="N897" s="28" t="str">
        <f>IF(A897=aux!$B$6,100*$F$5*$C$5,IF(A897=aux!$B$7,100*$C$5*($F$5-($F$5-1)*(B897-$J$6)/($J$7-$J$6)),IF(A897=aux!$B$8,100*$C$5,"")))</f>
        <v/>
      </c>
      <c r="O897" s="26" t="str">
        <f t="shared" si="67"/>
        <v/>
      </c>
      <c r="P897" s="26" t="str">
        <f t="shared" si="68"/>
        <v/>
      </c>
      <c r="Q897" s="26" t="str">
        <f t="shared" si="69"/>
        <v/>
      </c>
    </row>
    <row r="898" spans="1:17" x14ac:dyDescent="0.25">
      <c r="A898" s="1" t="str">
        <f>IF(B898="","",IF(B898&lt;$J$2,aux!$B$2,IF(B898&lt;$J$3,aux!$B$3,IF(B898&lt;$J$4,aux!$B$4,IF(B898&lt;$J$5,aux!$B$5,IF(B898&lt;$J$6,aux!$B$6,IF(B898&lt;$J$7,aux!$B$7,aux!$B$8)))))))</f>
        <v/>
      </c>
      <c r="D898" s="2" t="str">
        <f t="shared" si="65"/>
        <v/>
      </c>
      <c r="E898" s="2" t="str">
        <f t="shared" si="66"/>
        <v/>
      </c>
      <c r="F898" s="28" t="str">
        <f>IF(A898=aux!$B$2,$C$3/9.81,IF(A898=aux!$B$3,$C$3*(1+($F$3-1)*(B898-$J$2)/($J$3-$J$2))/9.81,IF(A898=aux!$B$4,$F$3*$C$3/9.81,"")))</f>
        <v/>
      </c>
      <c r="G898" s="28" t="str">
        <f>IF(A898=aux!$B$5,2*PI()/(981*B898)*J898,"")</f>
        <v/>
      </c>
      <c r="H898" s="28" t="str">
        <f>IF(OR(A898=aux!$B$6,A898=aux!$B$7,A898=aux!$B$8),(2*PI()/B898)^2/981*N898,"")</f>
        <v/>
      </c>
      <c r="I898" s="28" t="str">
        <f>IF(OR(A898=aux!$B$2,A898=aux!$B$3,A898=aux!$B$4),981*B898/(2*PI())*F898,"")</f>
        <v/>
      </c>
      <c r="J898" s="28" t="str">
        <f>IF(A898=aux!$B$5,100*$F$4*$C$4,"")</f>
        <v/>
      </c>
      <c r="K898" s="28" t="str">
        <f>IF(OR(A898=aux!$B$6,A898=aux!$B$7,A898=aux!$B$8),(2*PI()/B898)*N898,"")</f>
        <v/>
      </c>
      <c r="L898" s="28" t="str">
        <f>IF(OR(A898=aux!$B$2,A898=aux!$B$3,A898=aux!$B$4),981*(B898/(2*PI()))^2*F898,"")</f>
        <v/>
      </c>
      <c r="M898" s="28" t="str">
        <f>IF(A898=aux!$B$5,B898/(2*PI())*J898,"")</f>
        <v/>
      </c>
      <c r="N898" s="28" t="str">
        <f>IF(A898=aux!$B$6,100*$F$5*$C$5,IF(A898=aux!$B$7,100*$C$5*($F$5-($F$5-1)*(B898-$J$6)/($J$7-$J$6)),IF(A898=aux!$B$8,100*$C$5,"")))</f>
        <v/>
      </c>
      <c r="O898" s="26" t="str">
        <f t="shared" si="67"/>
        <v/>
      </c>
      <c r="P898" s="26" t="str">
        <f t="shared" si="68"/>
        <v/>
      </c>
      <c r="Q898" s="26" t="str">
        <f t="shared" si="69"/>
        <v/>
      </c>
    </row>
    <row r="899" spans="1:17" x14ac:dyDescent="0.25">
      <c r="A899" s="1" t="str">
        <f>IF(B899="","",IF(B899&lt;$J$2,aux!$B$2,IF(B899&lt;$J$3,aux!$B$3,IF(B899&lt;$J$4,aux!$B$4,IF(B899&lt;$J$5,aux!$B$5,IF(B899&lt;$J$6,aux!$B$6,IF(B899&lt;$J$7,aux!$B$7,aux!$B$8)))))))</f>
        <v/>
      </c>
      <c r="D899" s="2" t="str">
        <f t="shared" si="65"/>
        <v/>
      </c>
      <c r="E899" s="2" t="str">
        <f t="shared" si="66"/>
        <v/>
      </c>
      <c r="F899" s="28" t="str">
        <f>IF(A899=aux!$B$2,$C$3/9.81,IF(A899=aux!$B$3,$C$3*(1+($F$3-1)*(B899-$J$2)/($J$3-$J$2))/9.81,IF(A899=aux!$B$4,$F$3*$C$3/9.81,"")))</f>
        <v/>
      </c>
      <c r="G899" s="28" t="str">
        <f>IF(A899=aux!$B$5,2*PI()/(981*B899)*J899,"")</f>
        <v/>
      </c>
      <c r="H899" s="28" t="str">
        <f>IF(OR(A899=aux!$B$6,A899=aux!$B$7,A899=aux!$B$8),(2*PI()/B899)^2/981*N899,"")</f>
        <v/>
      </c>
      <c r="I899" s="28" t="str">
        <f>IF(OR(A899=aux!$B$2,A899=aux!$B$3,A899=aux!$B$4),981*B899/(2*PI())*F899,"")</f>
        <v/>
      </c>
      <c r="J899" s="28" t="str">
        <f>IF(A899=aux!$B$5,100*$F$4*$C$4,"")</f>
        <v/>
      </c>
      <c r="K899" s="28" t="str">
        <f>IF(OR(A899=aux!$B$6,A899=aux!$B$7,A899=aux!$B$8),(2*PI()/B899)*N899,"")</f>
        <v/>
      </c>
      <c r="L899" s="28" t="str">
        <f>IF(OR(A899=aux!$B$2,A899=aux!$B$3,A899=aux!$B$4),981*(B899/(2*PI()))^2*F899,"")</f>
        <v/>
      </c>
      <c r="M899" s="28" t="str">
        <f>IF(A899=aux!$B$5,B899/(2*PI())*J899,"")</f>
        <v/>
      </c>
      <c r="N899" s="28" t="str">
        <f>IF(A899=aux!$B$6,100*$F$5*$C$5,IF(A899=aux!$B$7,100*$C$5*($F$5-($F$5-1)*(B899-$J$6)/($J$7-$J$6)),IF(A899=aux!$B$8,100*$C$5,"")))</f>
        <v/>
      </c>
      <c r="O899" s="26" t="str">
        <f t="shared" si="67"/>
        <v/>
      </c>
      <c r="P899" s="26" t="str">
        <f t="shared" si="68"/>
        <v/>
      </c>
      <c r="Q899" s="26" t="str">
        <f t="shared" si="69"/>
        <v/>
      </c>
    </row>
    <row r="900" spans="1:17" x14ac:dyDescent="0.25">
      <c r="A900" s="1" t="str">
        <f>IF(B900="","",IF(B900&lt;$J$2,aux!$B$2,IF(B900&lt;$J$3,aux!$B$3,IF(B900&lt;$J$4,aux!$B$4,IF(B900&lt;$J$5,aux!$B$5,IF(B900&lt;$J$6,aux!$B$6,IF(B900&lt;$J$7,aux!$B$7,aux!$B$8)))))))</f>
        <v/>
      </c>
      <c r="D900" s="2" t="str">
        <f t="shared" si="65"/>
        <v/>
      </c>
      <c r="E900" s="2" t="str">
        <f t="shared" si="66"/>
        <v/>
      </c>
      <c r="F900" s="28" t="str">
        <f>IF(A900=aux!$B$2,$C$3/9.81,IF(A900=aux!$B$3,$C$3*(1+($F$3-1)*(B900-$J$2)/($J$3-$J$2))/9.81,IF(A900=aux!$B$4,$F$3*$C$3/9.81,"")))</f>
        <v/>
      </c>
      <c r="G900" s="28" t="str">
        <f>IF(A900=aux!$B$5,2*PI()/(981*B900)*J900,"")</f>
        <v/>
      </c>
      <c r="H900" s="28" t="str">
        <f>IF(OR(A900=aux!$B$6,A900=aux!$B$7,A900=aux!$B$8),(2*PI()/B900)^2/981*N900,"")</f>
        <v/>
      </c>
      <c r="I900" s="28" t="str">
        <f>IF(OR(A900=aux!$B$2,A900=aux!$B$3,A900=aux!$B$4),981*B900/(2*PI())*F900,"")</f>
        <v/>
      </c>
      <c r="J900" s="28" t="str">
        <f>IF(A900=aux!$B$5,100*$F$4*$C$4,"")</f>
        <v/>
      </c>
      <c r="K900" s="28" t="str">
        <f>IF(OR(A900=aux!$B$6,A900=aux!$B$7,A900=aux!$B$8),(2*PI()/B900)*N900,"")</f>
        <v/>
      </c>
      <c r="L900" s="28" t="str">
        <f>IF(OR(A900=aux!$B$2,A900=aux!$B$3,A900=aux!$B$4),981*(B900/(2*PI()))^2*F900,"")</f>
        <v/>
      </c>
      <c r="M900" s="28" t="str">
        <f>IF(A900=aux!$B$5,B900/(2*PI())*J900,"")</f>
        <v/>
      </c>
      <c r="N900" s="28" t="str">
        <f>IF(A900=aux!$B$6,100*$F$5*$C$5,IF(A900=aux!$B$7,100*$C$5*($F$5-($F$5-1)*(B900-$J$6)/($J$7-$J$6)),IF(A900=aux!$B$8,100*$C$5,"")))</f>
        <v/>
      </c>
      <c r="O900" s="26" t="str">
        <f t="shared" si="67"/>
        <v/>
      </c>
      <c r="P900" s="26" t="str">
        <f t="shared" si="68"/>
        <v/>
      </c>
      <c r="Q900" s="26" t="str">
        <f t="shared" si="69"/>
        <v/>
      </c>
    </row>
    <row r="901" spans="1:17" x14ac:dyDescent="0.25">
      <c r="A901" s="1" t="str">
        <f>IF(B901="","",IF(B901&lt;$J$2,aux!$B$2,IF(B901&lt;$J$3,aux!$B$3,IF(B901&lt;$J$4,aux!$B$4,IF(B901&lt;$J$5,aux!$B$5,IF(B901&lt;$J$6,aux!$B$6,IF(B901&lt;$J$7,aux!$B$7,aux!$B$8)))))))</f>
        <v/>
      </c>
      <c r="D901" s="2" t="str">
        <f t="shared" si="65"/>
        <v/>
      </c>
      <c r="E901" s="2" t="str">
        <f t="shared" si="66"/>
        <v/>
      </c>
      <c r="F901" s="28" t="str">
        <f>IF(A901=aux!$B$2,$C$3/9.81,IF(A901=aux!$B$3,$C$3*(1+($F$3-1)*(B901-$J$2)/($J$3-$J$2))/9.81,IF(A901=aux!$B$4,$F$3*$C$3/9.81,"")))</f>
        <v/>
      </c>
      <c r="G901" s="28" t="str">
        <f>IF(A901=aux!$B$5,2*PI()/(981*B901)*J901,"")</f>
        <v/>
      </c>
      <c r="H901" s="28" t="str">
        <f>IF(OR(A901=aux!$B$6,A901=aux!$B$7,A901=aux!$B$8),(2*PI()/B901)^2/981*N901,"")</f>
        <v/>
      </c>
      <c r="I901" s="28" t="str">
        <f>IF(OR(A901=aux!$B$2,A901=aux!$B$3,A901=aux!$B$4),981*B901/(2*PI())*F901,"")</f>
        <v/>
      </c>
      <c r="J901" s="28" t="str">
        <f>IF(A901=aux!$B$5,100*$F$4*$C$4,"")</f>
        <v/>
      </c>
      <c r="K901" s="28" t="str">
        <f>IF(OR(A901=aux!$B$6,A901=aux!$B$7,A901=aux!$B$8),(2*PI()/B901)*N901,"")</f>
        <v/>
      </c>
      <c r="L901" s="28" t="str">
        <f>IF(OR(A901=aux!$B$2,A901=aux!$B$3,A901=aux!$B$4),981*(B901/(2*PI()))^2*F901,"")</f>
        <v/>
      </c>
      <c r="M901" s="28" t="str">
        <f>IF(A901=aux!$B$5,B901/(2*PI())*J901,"")</f>
        <v/>
      </c>
      <c r="N901" s="28" t="str">
        <f>IF(A901=aux!$B$6,100*$F$5*$C$5,IF(A901=aux!$B$7,100*$C$5*($F$5-($F$5-1)*(B901-$J$6)/($J$7-$J$6)),IF(A901=aux!$B$8,100*$C$5,"")))</f>
        <v/>
      </c>
      <c r="O901" s="26" t="str">
        <f t="shared" si="67"/>
        <v/>
      </c>
      <c r="P901" s="26" t="str">
        <f t="shared" si="68"/>
        <v/>
      </c>
      <c r="Q901" s="26" t="str">
        <f t="shared" si="69"/>
        <v/>
      </c>
    </row>
    <row r="902" spans="1:17" x14ac:dyDescent="0.25">
      <c r="A902" s="1" t="str">
        <f>IF(B902="","",IF(B902&lt;$J$2,aux!$B$2,IF(B902&lt;$J$3,aux!$B$3,IF(B902&lt;$J$4,aux!$B$4,IF(B902&lt;$J$5,aux!$B$5,IF(B902&lt;$J$6,aux!$B$6,IF(B902&lt;$J$7,aux!$B$7,aux!$B$8)))))))</f>
        <v/>
      </c>
      <c r="D902" s="2" t="str">
        <f t="shared" si="65"/>
        <v/>
      </c>
      <c r="E902" s="2" t="str">
        <f t="shared" si="66"/>
        <v/>
      </c>
      <c r="F902" s="28" t="str">
        <f>IF(A902=aux!$B$2,$C$3/9.81,IF(A902=aux!$B$3,$C$3*(1+($F$3-1)*(B902-$J$2)/($J$3-$J$2))/9.81,IF(A902=aux!$B$4,$F$3*$C$3/9.81,"")))</f>
        <v/>
      </c>
      <c r="G902" s="28" t="str">
        <f>IF(A902=aux!$B$5,2*PI()/(981*B902)*J902,"")</f>
        <v/>
      </c>
      <c r="H902" s="28" t="str">
        <f>IF(OR(A902=aux!$B$6,A902=aux!$B$7,A902=aux!$B$8),(2*PI()/B902)^2/981*N902,"")</f>
        <v/>
      </c>
      <c r="I902" s="28" t="str">
        <f>IF(OR(A902=aux!$B$2,A902=aux!$B$3,A902=aux!$B$4),981*B902/(2*PI())*F902,"")</f>
        <v/>
      </c>
      <c r="J902" s="28" t="str">
        <f>IF(A902=aux!$B$5,100*$F$4*$C$4,"")</f>
        <v/>
      </c>
      <c r="K902" s="28" t="str">
        <f>IF(OR(A902=aux!$B$6,A902=aux!$B$7,A902=aux!$B$8),(2*PI()/B902)*N902,"")</f>
        <v/>
      </c>
      <c r="L902" s="28" t="str">
        <f>IF(OR(A902=aux!$B$2,A902=aux!$B$3,A902=aux!$B$4),981*(B902/(2*PI()))^2*F902,"")</f>
        <v/>
      </c>
      <c r="M902" s="28" t="str">
        <f>IF(A902=aux!$B$5,B902/(2*PI())*J902,"")</f>
        <v/>
      </c>
      <c r="N902" s="28" t="str">
        <f>IF(A902=aux!$B$6,100*$F$5*$C$5,IF(A902=aux!$B$7,100*$C$5*($F$5-($F$5-1)*(B902-$J$6)/($J$7-$J$6)),IF(A902=aux!$B$8,100*$C$5,"")))</f>
        <v/>
      </c>
      <c r="O902" s="26" t="str">
        <f t="shared" si="67"/>
        <v/>
      </c>
      <c r="P902" s="26" t="str">
        <f t="shared" si="68"/>
        <v/>
      </c>
      <c r="Q902" s="26" t="str">
        <f t="shared" si="69"/>
        <v/>
      </c>
    </row>
    <row r="903" spans="1:17" x14ac:dyDescent="0.25">
      <c r="A903" s="1" t="str">
        <f>IF(B903="","",IF(B903&lt;$J$2,aux!$B$2,IF(B903&lt;$J$3,aux!$B$3,IF(B903&lt;$J$4,aux!$B$4,IF(B903&lt;$J$5,aux!$B$5,IF(B903&lt;$J$6,aux!$B$6,IF(B903&lt;$J$7,aux!$B$7,aux!$B$8)))))))</f>
        <v/>
      </c>
      <c r="D903" s="2" t="str">
        <f t="shared" si="65"/>
        <v/>
      </c>
      <c r="E903" s="2" t="str">
        <f t="shared" si="66"/>
        <v/>
      </c>
      <c r="F903" s="28" t="str">
        <f>IF(A903=aux!$B$2,$C$3/9.81,IF(A903=aux!$B$3,$C$3*(1+($F$3-1)*(B903-$J$2)/($J$3-$J$2))/9.81,IF(A903=aux!$B$4,$F$3*$C$3/9.81,"")))</f>
        <v/>
      </c>
      <c r="G903" s="28" t="str">
        <f>IF(A903=aux!$B$5,2*PI()/(981*B903)*J903,"")</f>
        <v/>
      </c>
      <c r="H903" s="28" t="str">
        <f>IF(OR(A903=aux!$B$6,A903=aux!$B$7,A903=aux!$B$8),(2*PI()/B903)^2/981*N903,"")</f>
        <v/>
      </c>
      <c r="I903" s="28" t="str">
        <f>IF(OR(A903=aux!$B$2,A903=aux!$B$3,A903=aux!$B$4),981*B903/(2*PI())*F903,"")</f>
        <v/>
      </c>
      <c r="J903" s="28" t="str">
        <f>IF(A903=aux!$B$5,100*$F$4*$C$4,"")</f>
        <v/>
      </c>
      <c r="K903" s="28" t="str">
        <f>IF(OR(A903=aux!$B$6,A903=aux!$B$7,A903=aux!$B$8),(2*PI()/B903)*N903,"")</f>
        <v/>
      </c>
      <c r="L903" s="28" t="str">
        <f>IF(OR(A903=aux!$B$2,A903=aux!$B$3,A903=aux!$B$4),981*(B903/(2*PI()))^2*F903,"")</f>
        <v/>
      </c>
      <c r="M903" s="28" t="str">
        <f>IF(A903=aux!$B$5,B903/(2*PI())*J903,"")</f>
        <v/>
      </c>
      <c r="N903" s="28" t="str">
        <f>IF(A903=aux!$B$6,100*$F$5*$C$5,IF(A903=aux!$B$7,100*$C$5*($F$5-($F$5-1)*(B903-$J$6)/($J$7-$J$6)),IF(A903=aux!$B$8,100*$C$5,"")))</f>
        <v/>
      </c>
      <c r="O903" s="26" t="str">
        <f t="shared" si="67"/>
        <v/>
      </c>
      <c r="P903" s="26" t="str">
        <f t="shared" si="68"/>
        <v/>
      </c>
      <c r="Q903" s="26" t="str">
        <f t="shared" si="69"/>
        <v/>
      </c>
    </row>
    <row r="904" spans="1:17" x14ac:dyDescent="0.25">
      <c r="A904" s="1" t="str">
        <f>IF(B904="","",IF(B904&lt;$J$2,aux!$B$2,IF(B904&lt;$J$3,aux!$B$3,IF(B904&lt;$J$4,aux!$B$4,IF(B904&lt;$J$5,aux!$B$5,IF(B904&lt;$J$6,aux!$B$6,IF(B904&lt;$J$7,aux!$B$7,aux!$B$8)))))))</f>
        <v/>
      </c>
      <c r="D904" s="2" t="str">
        <f t="shared" si="65"/>
        <v/>
      </c>
      <c r="E904" s="2" t="str">
        <f t="shared" si="66"/>
        <v/>
      </c>
      <c r="F904" s="28" t="str">
        <f>IF(A904=aux!$B$2,$C$3/9.81,IF(A904=aux!$B$3,$C$3*(1+($F$3-1)*(B904-$J$2)/($J$3-$J$2))/9.81,IF(A904=aux!$B$4,$F$3*$C$3/9.81,"")))</f>
        <v/>
      </c>
      <c r="G904" s="28" t="str">
        <f>IF(A904=aux!$B$5,2*PI()/(981*B904)*J904,"")</f>
        <v/>
      </c>
      <c r="H904" s="28" t="str">
        <f>IF(OR(A904=aux!$B$6,A904=aux!$B$7,A904=aux!$B$8),(2*PI()/B904)^2/981*N904,"")</f>
        <v/>
      </c>
      <c r="I904" s="28" t="str">
        <f>IF(OR(A904=aux!$B$2,A904=aux!$B$3,A904=aux!$B$4),981*B904/(2*PI())*F904,"")</f>
        <v/>
      </c>
      <c r="J904" s="28" t="str">
        <f>IF(A904=aux!$B$5,100*$F$4*$C$4,"")</f>
        <v/>
      </c>
      <c r="K904" s="28" t="str">
        <f>IF(OR(A904=aux!$B$6,A904=aux!$B$7,A904=aux!$B$8),(2*PI()/B904)*N904,"")</f>
        <v/>
      </c>
      <c r="L904" s="28" t="str">
        <f>IF(OR(A904=aux!$B$2,A904=aux!$B$3,A904=aux!$B$4),981*(B904/(2*PI()))^2*F904,"")</f>
        <v/>
      </c>
      <c r="M904" s="28" t="str">
        <f>IF(A904=aux!$B$5,B904/(2*PI())*J904,"")</f>
        <v/>
      </c>
      <c r="N904" s="28" t="str">
        <f>IF(A904=aux!$B$6,100*$F$5*$C$5,IF(A904=aux!$B$7,100*$C$5*($F$5-($F$5-1)*(B904-$J$6)/($J$7-$J$6)),IF(A904=aux!$B$8,100*$C$5,"")))</f>
        <v/>
      </c>
      <c r="O904" s="26" t="str">
        <f t="shared" si="67"/>
        <v/>
      </c>
      <c r="P904" s="26" t="str">
        <f t="shared" si="68"/>
        <v/>
      </c>
      <c r="Q904" s="26" t="str">
        <f t="shared" si="69"/>
        <v/>
      </c>
    </row>
    <row r="905" spans="1:17" x14ac:dyDescent="0.25">
      <c r="A905" s="1" t="str">
        <f>IF(B905="","",IF(B905&lt;$J$2,aux!$B$2,IF(B905&lt;$J$3,aux!$B$3,IF(B905&lt;$J$4,aux!$B$4,IF(B905&lt;$J$5,aux!$B$5,IF(B905&lt;$J$6,aux!$B$6,IF(B905&lt;$J$7,aux!$B$7,aux!$B$8)))))))</f>
        <v/>
      </c>
      <c r="D905" s="2" t="str">
        <f t="shared" si="65"/>
        <v/>
      </c>
      <c r="E905" s="2" t="str">
        <f t="shared" si="66"/>
        <v/>
      </c>
      <c r="F905" s="28" t="str">
        <f>IF(A905=aux!$B$2,$C$3/9.81,IF(A905=aux!$B$3,$C$3*(1+($F$3-1)*(B905-$J$2)/($J$3-$J$2))/9.81,IF(A905=aux!$B$4,$F$3*$C$3/9.81,"")))</f>
        <v/>
      </c>
      <c r="G905" s="28" t="str">
        <f>IF(A905=aux!$B$5,2*PI()/(981*B905)*J905,"")</f>
        <v/>
      </c>
      <c r="H905" s="28" t="str">
        <f>IF(OR(A905=aux!$B$6,A905=aux!$B$7,A905=aux!$B$8),(2*PI()/B905)^2/981*N905,"")</f>
        <v/>
      </c>
      <c r="I905" s="28" t="str">
        <f>IF(OR(A905=aux!$B$2,A905=aux!$B$3,A905=aux!$B$4),981*B905/(2*PI())*F905,"")</f>
        <v/>
      </c>
      <c r="J905" s="28" t="str">
        <f>IF(A905=aux!$B$5,100*$F$4*$C$4,"")</f>
        <v/>
      </c>
      <c r="K905" s="28" t="str">
        <f>IF(OR(A905=aux!$B$6,A905=aux!$B$7,A905=aux!$B$8),(2*PI()/B905)*N905,"")</f>
        <v/>
      </c>
      <c r="L905" s="28" t="str">
        <f>IF(OR(A905=aux!$B$2,A905=aux!$B$3,A905=aux!$B$4),981*(B905/(2*PI()))^2*F905,"")</f>
        <v/>
      </c>
      <c r="M905" s="28" t="str">
        <f>IF(A905=aux!$B$5,B905/(2*PI())*J905,"")</f>
        <v/>
      </c>
      <c r="N905" s="28" t="str">
        <f>IF(A905=aux!$B$6,100*$F$5*$C$5,IF(A905=aux!$B$7,100*$C$5*($F$5-($F$5-1)*(B905-$J$6)/($J$7-$J$6)),IF(A905=aux!$B$8,100*$C$5,"")))</f>
        <v/>
      </c>
      <c r="O905" s="26" t="str">
        <f t="shared" si="67"/>
        <v/>
      </c>
      <c r="P905" s="26" t="str">
        <f t="shared" si="68"/>
        <v/>
      </c>
      <c r="Q905" s="26" t="str">
        <f t="shared" si="69"/>
        <v/>
      </c>
    </row>
    <row r="906" spans="1:17" x14ac:dyDescent="0.25">
      <c r="A906" s="1" t="str">
        <f>IF(B906="","",IF(B906&lt;$J$2,aux!$B$2,IF(B906&lt;$J$3,aux!$B$3,IF(B906&lt;$J$4,aux!$B$4,IF(B906&lt;$J$5,aux!$B$5,IF(B906&lt;$J$6,aux!$B$6,IF(B906&lt;$J$7,aux!$B$7,aux!$B$8)))))))</f>
        <v/>
      </c>
      <c r="D906" s="2" t="str">
        <f t="shared" si="65"/>
        <v/>
      </c>
      <c r="E906" s="2" t="str">
        <f t="shared" si="66"/>
        <v/>
      </c>
      <c r="F906" s="28" t="str">
        <f>IF(A906=aux!$B$2,$C$3/9.81,IF(A906=aux!$B$3,$C$3*(1+($F$3-1)*(B906-$J$2)/($J$3-$J$2))/9.81,IF(A906=aux!$B$4,$F$3*$C$3/9.81,"")))</f>
        <v/>
      </c>
      <c r="G906" s="28" t="str">
        <f>IF(A906=aux!$B$5,2*PI()/(981*B906)*J906,"")</f>
        <v/>
      </c>
      <c r="H906" s="28" t="str">
        <f>IF(OR(A906=aux!$B$6,A906=aux!$B$7,A906=aux!$B$8),(2*PI()/B906)^2/981*N906,"")</f>
        <v/>
      </c>
      <c r="I906" s="28" t="str">
        <f>IF(OR(A906=aux!$B$2,A906=aux!$B$3,A906=aux!$B$4),981*B906/(2*PI())*F906,"")</f>
        <v/>
      </c>
      <c r="J906" s="28" t="str">
        <f>IF(A906=aux!$B$5,100*$F$4*$C$4,"")</f>
        <v/>
      </c>
      <c r="K906" s="28" t="str">
        <f>IF(OR(A906=aux!$B$6,A906=aux!$B$7,A906=aux!$B$8),(2*PI()/B906)*N906,"")</f>
        <v/>
      </c>
      <c r="L906" s="28" t="str">
        <f>IF(OR(A906=aux!$B$2,A906=aux!$B$3,A906=aux!$B$4),981*(B906/(2*PI()))^2*F906,"")</f>
        <v/>
      </c>
      <c r="M906" s="28" t="str">
        <f>IF(A906=aux!$B$5,B906/(2*PI())*J906,"")</f>
        <v/>
      </c>
      <c r="N906" s="28" t="str">
        <f>IF(A906=aux!$B$6,100*$F$5*$C$5,IF(A906=aux!$B$7,100*$C$5*($F$5-($F$5-1)*(B906-$J$6)/($J$7-$J$6)),IF(A906=aux!$B$8,100*$C$5,"")))</f>
        <v/>
      </c>
      <c r="O906" s="26" t="str">
        <f t="shared" si="67"/>
        <v/>
      </c>
      <c r="P906" s="26" t="str">
        <f t="shared" si="68"/>
        <v/>
      </c>
      <c r="Q906" s="26" t="str">
        <f t="shared" si="69"/>
        <v/>
      </c>
    </row>
    <row r="907" spans="1:17" x14ac:dyDescent="0.25">
      <c r="A907" s="1" t="str">
        <f>IF(B907="","",IF(B907&lt;$J$2,aux!$B$2,IF(B907&lt;$J$3,aux!$B$3,IF(B907&lt;$J$4,aux!$B$4,IF(B907&lt;$J$5,aux!$B$5,IF(B907&lt;$J$6,aux!$B$6,IF(B907&lt;$J$7,aux!$B$7,aux!$B$8)))))))</f>
        <v/>
      </c>
      <c r="D907" s="2" t="str">
        <f t="shared" si="65"/>
        <v/>
      </c>
      <c r="E907" s="2" t="str">
        <f t="shared" si="66"/>
        <v/>
      </c>
      <c r="F907" s="28" t="str">
        <f>IF(A907=aux!$B$2,$C$3/9.81,IF(A907=aux!$B$3,$C$3*(1+($F$3-1)*(B907-$J$2)/($J$3-$J$2))/9.81,IF(A907=aux!$B$4,$F$3*$C$3/9.81,"")))</f>
        <v/>
      </c>
      <c r="G907" s="28" t="str">
        <f>IF(A907=aux!$B$5,2*PI()/(981*B907)*J907,"")</f>
        <v/>
      </c>
      <c r="H907" s="28" t="str">
        <f>IF(OR(A907=aux!$B$6,A907=aux!$B$7,A907=aux!$B$8),(2*PI()/B907)^2/981*N907,"")</f>
        <v/>
      </c>
      <c r="I907" s="28" t="str">
        <f>IF(OR(A907=aux!$B$2,A907=aux!$B$3,A907=aux!$B$4),981*B907/(2*PI())*F907,"")</f>
        <v/>
      </c>
      <c r="J907" s="28" t="str">
        <f>IF(A907=aux!$B$5,100*$F$4*$C$4,"")</f>
        <v/>
      </c>
      <c r="K907" s="28" t="str">
        <f>IF(OR(A907=aux!$B$6,A907=aux!$B$7,A907=aux!$B$8),(2*PI()/B907)*N907,"")</f>
        <v/>
      </c>
      <c r="L907" s="28" t="str">
        <f>IF(OR(A907=aux!$B$2,A907=aux!$B$3,A907=aux!$B$4),981*(B907/(2*PI()))^2*F907,"")</f>
        <v/>
      </c>
      <c r="M907" s="28" t="str">
        <f>IF(A907=aux!$B$5,B907/(2*PI())*J907,"")</f>
        <v/>
      </c>
      <c r="N907" s="28" t="str">
        <f>IF(A907=aux!$B$6,100*$F$5*$C$5,IF(A907=aux!$B$7,100*$C$5*($F$5-($F$5-1)*(B907-$J$6)/($J$7-$J$6)),IF(A907=aux!$B$8,100*$C$5,"")))</f>
        <v/>
      </c>
      <c r="O907" s="26" t="str">
        <f t="shared" si="67"/>
        <v/>
      </c>
      <c r="P907" s="26" t="str">
        <f t="shared" si="68"/>
        <v/>
      </c>
      <c r="Q907" s="26" t="str">
        <f t="shared" si="69"/>
        <v/>
      </c>
    </row>
    <row r="908" spans="1:17" x14ac:dyDescent="0.25">
      <c r="A908" s="1" t="str">
        <f>IF(B908="","",IF(B908&lt;$J$2,aux!$B$2,IF(B908&lt;$J$3,aux!$B$3,IF(B908&lt;$J$4,aux!$B$4,IF(B908&lt;$J$5,aux!$B$5,IF(B908&lt;$J$6,aux!$B$6,IF(B908&lt;$J$7,aux!$B$7,aux!$B$8)))))))</f>
        <v/>
      </c>
      <c r="D908" s="2" t="str">
        <f t="shared" si="65"/>
        <v/>
      </c>
      <c r="E908" s="2" t="str">
        <f t="shared" si="66"/>
        <v/>
      </c>
      <c r="F908" s="28" t="str">
        <f>IF(A908=aux!$B$2,$C$3/9.81,IF(A908=aux!$B$3,$C$3*(1+($F$3-1)*(B908-$J$2)/($J$3-$J$2))/9.81,IF(A908=aux!$B$4,$F$3*$C$3/9.81,"")))</f>
        <v/>
      </c>
      <c r="G908" s="28" t="str">
        <f>IF(A908=aux!$B$5,2*PI()/(981*B908)*J908,"")</f>
        <v/>
      </c>
      <c r="H908" s="28" t="str">
        <f>IF(OR(A908=aux!$B$6,A908=aux!$B$7,A908=aux!$B$8),(2*PI()/B908)^2/981*N908,"")</f>
        <v/>
      </c>
      <c r="I908" s="28" t="str">
        <f>IF(OR(A908=aux!$B$2,A908=aux!$B$3,A908=aux!$B$4),981*B908/(2*PI())*F908,"")</f>
        <v/>
      </c>
      <c r="J908" s="28" t="str">
        <f>IF(A908=aux!$B$5,100*$F$4*$C$4,"")</f>
        <v/>
      </c>
      <c r="K908" s="28" t="str">
        <f>IF(OR(A908=aux!$B$6,A908=aux!$B$7,A908=aux!$B$8),(2*PI()/B908)*N908,"")</f>
        <v/>
      </c>
      <c r="L908" s="28" t="str">
        <f>IF(OR(A908=aux!$B$2,A908=aux!$B$3,A908=aux!$B$4),981*(B908/(2*PI()))^2*F908,"")</f>
        <v/>
      </c>
      <c r="M908" s="28" t="str">
        <f>IF(A908=aux!$B$5,B908/(2*PI())*J908,"")</f>
        <v/>
      </c>
      <c r="N908" s="28" t="str">
        <f>IF(A908=aux!$B$6,100*$F$5*$C$5,IF(A908=aux!$B$7,100*$C$5*($F$5-($F$5-1)*(B908-$J$6)/($J$7-$J$6)),IF(A908=aux!$B$8,100*$C$5,"")))</f>
        <v/>
      </c>
      <c r="O908" s="26" t="str">
        <f t="shared" si="67"/>
        <v/>
      </c>
      <c r="P908" s="26" t="str">
        <f t="shared" si="68"/>
        <v/>
      </c>
      <c r="Q908" s="26" t="str">
        <f t="shared" si="69"/>
        <v/>
      </c>
    </row>
    <row r="909" spans="1:17" x14ac:dyDescent="0.25">
      <c r="A909" s="1" t="str">
        <f>IF(B909="","",IF(B909&lt;$J$2,aux!$B$2,IF(B909&lt;$J$3,aux!$B$3,IF(B909&lt;$J$4,aux!$B$4,IF(B909&lt;$J$5,aux!$B$5,IF(B909&lt;$J$6,aux!$B$6,IF(B909&lt;$J$7,aux!$B$7,aux!$B$8)))))))</f>
        <v/>
      </c>
      <c r="D909" s="2" t="str">
        <f t="shared" si="65"/>
        <v/>
      </c>
      <c r="E909" s="2" t="str">
        <f t="shared" si="66"/>
        <v/>
      </c>
      <c r="F909" s="28" t="str">
        <f>IF(A909=aux!$B$2,$C$3/9.81,IF(A909=aux!$B$3,$C$3*(1+($F$3-1)*(B909-$J$2)/($J$3-$J$2))/9.81,IF(A909=aux!$B$4,$F$3*$C$3/9.81,"")))</f>
        <v/>
      </c>
      <c r="G909" s="28" t="str">
        <f>IF(A909=aux!$B$5,2*PI()/(981*B909)*J909,"")</f>
        <v/>
      </c>
      <c r="H909" s="28" t="str">
        <f>IF(OR(A909=aux!$B$6,A909=aux!$B$7,A909=aux!$B$8),(2*PI()/B909)^2/981*N909,"")</f>
        <v/>
      </c>
      <c r="I909" s="28" t="str">
        <f>IF(OR(A909=aux!$B$2,A909=aux!$B$3,A909=aux!$B$4),981*B909/(2*PI())*F909,"")</f>
        <v/>
      </c>
      <c r="J909" s="28" t="str">
        <f>IF(A909=aux!$B$5,100*$F$4*$C$4,"")</f>
        <v/>
      </c>
      <c r="K909" s="28" t="str">
        <f>IF(OR(A909=aux!$B$6,A909=aux!$B$7,A909=aux!$B$8),(2*PI()/B909)*N909,"")</f>
        <v/>
      </c>
      <c r="L909" s="28" t="str">
        <f>IF(OR(A909=aux!$B$2,A909=aux!$B$3,A909=aux!$B$4),981*(B909/(2*PI()))^2*F909,"")</f>
        <v/>
      </c>
      <c r="M909" s="28" t="str">
        <f>IF(A909=aux!$B$5,B909/(2*PI())*J909,"")</f>
        <v/>
      </c>
      <c r="N909" s="28" t="str">
        <f>IF(A909=aux!$B$6,100*$F$5*$C$5,IF(A909=aux!$B$7,100*$C$5*($F$5-($F$5-1)*(B909-$J$6)/($J$7-$J$6)),IF(A909=aux!$B$8,100*$C$5,"")))</f>
        <v/>
      </c>
      <c r="O909" s="26" t="str">
        <f t="shared" si="67"/>
        <v/>
      </c>
      <c r="P909" s="26" t="str">
        <f t="shared" si="68"/>
        <v/>
      </c>
      <c r="Q909" s="26" t="str">
        <f t="shared" si="69"/>
        <v/>
      </c>
    </row>
    <row r="910" spans="1:17" x14ac:dyDescent="0.25">
      <c r="A910" s="1" t="str">
        <f>IF(B910="","",IF(B910&lt;$J$2,aux!$B$2,IF(B910&lt;$J$3,aux!$B$3,IF(B910&lt;$J$4,aux!$B$4,IF(B910&lt;$J$5,aux!$B$5,IF(B910&lt;$J$6,aux!$B$6,IF(B910&lt;$J$7,aux!$B$7,aux!$B$8)))))))</f>
        <v/>
      </c>
      <c r="D910" s="2" t="str">
        <f t="shared" ref="D910:D973" si="70">IF(B910="","",981*B910/(2*PI())*C910)</f>
        <v/>
      </c>
      <c r="E910" s="2" t="str">
        <f t="shared" ref="E910:E973" si="71">IF(B910="","",981*(B910/(2*PI()))^2*C910)</f>
        <v/>
      </c>
      <c r="F910" s="28" t="str">
        <f>IF(A910=aux!$B$2,$C$3/9.81,IF(A910=aux!$B$3,$C$3*(1+($F$3-1)*(B910-$J$2)/($J$3-$J$2))/9.81,IF(A910=aux!$B$4,$F$3*$C$3/9.81,"")))</f>
        <v/>
      </c>
      <c r="G910" s="28" t="str">
        <f>IF(A910=aux!$B$5,2*PI()/(981*B910)*J910,"")</f>
        <v/>
      </c>
      <c r="H910" s="28" t="str">
        <f>IF(OR(A910=aux!$B$6,A910=aux!$B$7,A910=aux!$B$8),(2*PI()/B910)^2/981*N910,"")</f>
        <v/>
      </c>
      <c r="I910" s="28" t="str">
        <f>IF(OR(A910=aux!$B$2,A910=aux!$B$3,A910=aux!$B$4),981*B910/(2*PI())*F910,"")</f>
        <v/>
      </c>
      <c r="J910" s="28" t="str">
        <f>IF(A910=aux!$B$5,100*$F$4*$C$4,"")</f>
        <v/>
      </c>
      <c r="K910" s="28" t="str">
        <f>IF(OR(A910=aux!$B$6,A910=aux!$B$7,A910=aux!$B$8),(2*PI()/B910)*N910,"")</f>
        <v/>
      </c>
      <c r="L910" s="28" t="str">
        <f>IF(OR(A910=aux!$B$2,A910=aux!$B$3,A910=aux!$B$4),981*(B910/(2*PI()))^2*F910,"")</f>
        <v/>
      </c>
      <c r="M910" s="28" t="str">
        <f>IF(A910=aux!$B$5,B910/(2*PI())*J910,"")</f>
        <v/>
      </c>
      <c r="N910" s="28" t="str">
        <f>IF(A910=aux!$B$6,100*$F$5*$C$5,IF(A910=aux!$B$7,100*$C$5*($F$5-($F$5-1)*(B910-$J$6)/($J$7-$J$6)),IF(A910=aux!$B$8,100*$C$5,"")))</f>
        <v/>
      </c>
      <c r="O910" s="26" t="str">
        <f t="shared" ref="O910:O973" si="72">IF(B910="","",MAX(F910:H910))</f>
        <v/>
      </c>
      <c r="P910" s="26" t="str">
        <f t="shared" ref="P910:P973" si="73">IF(B910="","",MAX(I910:K910))</f>
        <v/>
      </c>
      <c r="Q910" s="26" t="str">
        <f t="shared" ref="Q910:Q973" si="74">IF(B910="","",MAX(L910:N910))</f>
        <v/>
      </c>
    </row>
    <row r="911" spans="1:17" x14ac:dyDescent="0.25">
      <c r="A911" s="1" t="str">
        <f>IF(B911="","",IF(B911&lt;$J$2,aux!$B$2,IF(B911&lt;$J$3,aux!$B$3,IF(B911&lt;$J$4,aux!$B$4,IF(B911&lt;$J$5,aux!$B$5,IF(B911&lt;$J$6,aux!$B$6,IF(B911&lt;$J$7,aux!$B$7,aux!$B$8)))))))</f>
        <v/>
      </c>
      <c r="D911" s="2" t="str">
        <f t="shared" si="70"/>
        <v/>
      </c>
      <c r="E911" s="2" t="str">
        <f t="shared" si="71"/>
        <v/>
      </c>
      <c r="F911" s="28" t="str">
        <f>IF(A911=aux!$B$2,$C$3/9.81,IF(A911=aux!$B$3,$C$3*(1+($F$3-1)*(B911-$J$2)/($J$3-$J$2))/9.81,IF(A911=aux!$B$4,$F$3*$C$3/9.81,"")))</f>
        <v/>
      </c>
      <c r="G911" s="28" t="str">
        <f>IF(A911=aux!$B$5,2*PI()/(981*B911)*J911,"")</f>
        <v/>
      </c>
      <c r="H911" s="28" t="str">
        <f>IF(OR(A911=aux!$B$6,A911=aux!$B$7,A911=aux!$B$8),(2*PI()/B911)^2/981*N911,"")</f>
        <v/>
      </c>
      <c r="I911" s="28" t="str">
        <f>IF(OR(A911=aux!$B$2,A911=aux!$B$3,A911=aux!$B$4),981*B911/(2*PI())*F911,"")</f>
        <v/>
      </c>
      <c r="J911" s="28" t="str">
        <f>IF(A911=aux!$B$5,100*$F$4*$C$4,"")</f>
        <v/>
      </c>
      <c r="K911" s="28" t="str">
        <f>IF(OR(A911=aux!$B$6,A911=aux!$B$7,A911=aux!$B$8),(2*PI()/B911)*N911,"")</f>
        <v/>
      </c>
      <c r="L911" s="28" t="str">
        <f>IF(OR(A911=aux!$B$2,A911=aux!$B$3,A911=aux!$B$4),981*(B911/(2*PI()))^2*F911,"")</f>
        <v/>
      </c>
      <c r="M911" s="28" t="str">
        <f>IF(A911=aux!$B$5,B911/(2*PI())*J911,"")</f>
        <v/>
      </c>
      <c r="N911" s="28" t="str">
        <f>IF(A911=aux!$B$6,100*$F$5*$C$5,IF(A911=aux!$B$7,100*$C$5*($F$5-($F$5-1)*(B911-$J$6)/($J$7-$J$6)),IF(A911=aux!$B$8,100*$C$5,"")))</f>
        <v/>
      </c>
      <c r="O911" s="26" t="str">
        <f t="shared" si="72"/>
        <v/>
      </c>
      <c r="P911" s="26" t="str">
        <f t="shared" si="73"/>
        <v/>
      </c>
      <c r="Q911" s="26" t="str">
        <f t="shared" si="74"/>
        <v/>
      </c>
    </row>
    <row r="912" spans="1:17" x14ac:dyDescent="0.25">
      <c r="A912" s="1" t="str">
        <f>IF(B912="","",IF(B912&lt;$J$2,aux!$B$2,IF(B912&lt;$J$3,aux!$B$3,IF(B912&lt;$J$4,aux!$B$4,IF(B912&lt;$J$5,aux!$B$5,IF(B912&lt;$J$6,aux!$B$6,IF(B912&lt;$J$7,aux!$B$7,aux!$B$8)))))))</f>
        <v/>
      </c>
      <c r="D912" s="2" t="str">
        <f t="shared" si="70"/>
        <v/>
      </c>
      <c r="E912" s="2" t="str">
        <f t="shared" si="71"/>
        <v/>
      </c>
      <c r="F912" s="28" t="str">
        <f>IF(A912=aux!$B$2,$C$3/9.81,IF(A912=aux!$B$3,$C$3*(1+($F$3-1)*(B912-$J$2)/($J$3-$J$2))/9.81,IF(A912=aux!$B$4,$F$3*$C$3/9.81,"")))</f>
        <v/>
      </c>
      <c r="G912" s="28" t="str">
        <f>IF(A912=aux!$B$5,2*PI()/(981*B912)*J912,"")</f>
        <v/>
      </c>
      <c r="H912" s="28" t="str">
        <f>IF(OR(A912=aux!$B$6,A912=aux!$B$7,A912=aux!$B$8),(2*PI()/B912)^2/981*N912,"")</f>
        <v/>
      </c>
      <c r="I912" s="28" t="str">
        <f>IF(OR(A912=aux!$B$2,A912=aux!$B$3,A912=aux!$B$4),981*B912/(2*PI())*F912,"")</f>
        <v/>
      </c>
      <c r="J912" s="28" t="str">
        <f>IF(A912=aux!$B$5,100*$F$4*$C$4,"")</f>
        <v/>
      </c>
      <c r="K912" s="28" t="str">
        <f>IF(OR(A912=aux!$B$6,A912=aux!$B$7,A912=aux!$B$8),(2*PI()/B912)*N912,"")</f>
        <v/>
      </c>
      <c r="L912" s="28" t="str">
        <f>IF(OR(A912=aux!$B$2,A912=aux!$B$3,A912=aux!$B$4),981*(B912/(2*PI()))^2*F912,"")</f>
        <v/>
      </c>
      <c r="M912" s="28" t="str">
        <f>IF(A912=aux!$B$5,B912/(2*PI())*J912,"")</f>
        <v/>
      </c>
      <c r="N912" s="28" t="str">
        <f>IF(A912=aux!$B$6,100*$F$5*$C$5,IF(A912=aux!$B$7,100*$C$5*($F$5-($F$5-1)*(B912-$J$6)/($J$7-$J$6)),IF(A912=aux!$B$8,100*$C$5,"")))</f>
        <v/>
      </c>
      <c r="O912" s="26" t="str">
        <f t="shared" si="72"/>
        <v/>
      </c>
      <c r="P912" s="26" t="str">
        <f t="shared" si="73"/>
        <v/>
      </c>
      <c r="Q912" s="26" t="str">
        <f t="shared" si="74"/>
        <v/>
      </c>
    </row>
    <row r="913" spans="1:17" x14ac:dyDescent="0.25">
      <c r="A913" s="1" t="str">
        <f>IF(B913="","",IF(B913&lt;$J$2,aux!$B$2,IF(B913&lt;$J$3,aux!$B$3,IF(B913&lt;$J$4,aux!$B$4,IF(B913&lt;$J$5,aux!$B$5,IF(B913&lt;$J$6,aux!$B$6,IF(B913&lt;$J$7,aux!$B$7,aux!$B$8)))))))</f>
        <v/>
      </c>
      <c r="D913" s="2" t="str">
        <f t="shared" si="70"/>
        <v/>
      </c>
      <c r="E913" s="2" t="str">
        <f t="shared" si="71"/>
        <v/>
      </c>
      <c r="F913" s="28" t="str">
        <f>IF(A913=aux!$B$2,$C$3/9.81,IF(A913=aux!$B$3,$C$3*(1+($F$3-1)*(B913-$J$2)/($J$3-$J$2))/9.81,IF(A913=aux!$B$4,$F$3*$C$3/9.81,"")))</f>
        <v/>
      </c>
      <c r="G913" s="28" t="str">
        <f>IF(A913=aux!$B$5,2*PI()/(981*B913)*J913,"")</f>
        <v/>
      </c>
      <c r="H913" s="28" t="str">
        <f>IF(OR(A913=aux!$B$6,A913=aux!$B$7,A913=aux!$B$8),(2*PI()/B913)^2/981*N913,"")</f>
        <v/>
      </c>
      <c r="I913" s="28" t="str">
        <f>IF(OR(A913=aux!$B$2,A913=aux!$B$3,A913=aux!$B$4),981*B913/(2*PI())*F913,"")</f>
        <v/>
      </c>
      <c r="J913" s="28" t="str">
        <f>IF(A913=aux!$B$5,100*$F$4*$C$4,"")</f>
        <v/>
      </c>
      <c r="K913" s="28" t="str">
        <f>IF(OR(A913=aux!$B$6,A913=aux!$B$7,A913=aux!$B$8),(2*PI()/B913)*N913,"")</f>
        <v/>
      </c>
      <c r="L913" s="28" t="str">
        <f>IF(OR(A913=aux!$B$2,A913=aux!$B$3,A913=aux!$B$4),981*(B913/(2*PI()))^2*F913,"")</f>
        <v/>
      </c>
      <c r="M913" s="28" t="str">
        <f>IF(A913=aux!$B$5,B913/(2*PI())*J913,"")</f>
        <v/>
      </c>
      <c r="N913" s="28" t="str">
        <f>IF(A913=aux!$B$6,100*$F$5*$C$5,IF(A913=aux!$B$7,100*$C$5*($F$5-($F$5-1)*(B913-$J$6)/($J$7-$J$6)),IF(A913=aux!$B$8,100*$C$5,"")))</f>
        <v/>
      </c>
      <c r="O913" s="26" t="str">
        <f t="shared" si="72"/>
        <v/>
      </c>
      <c r="P913" s="26" t="str">
        <f t="shared" si="73"/>
        <v/>
      </c>
      <c r="Q913" s="26" t="str">
        <f t="shared" si="74"/>
        <v/>
      </c>
    </row>
    <row r="914" spans="1:17" x14ac:dyDescent="0.25">
      <c r="A914" s="1" t="str">
        <f>IF(B914="","",IF(B914&lt;$J$2,aux!$B$2,IF(B914&lt;$J$3,aux!$B$3,IF(B914&lt;$J$4,aux!$B$4,IF(B914&lt;$J$5,aux!$B$5,IF(B914&lt;$J$6,aux!$B$6,IF(B914&lt;$J$7,aux!$B$7,aux!$B$8)))))))</f>
        <v/>
      </c>
      <c r="D914" s="2" t="str">
        <f t="shared" si="70"/>
        <v/>
      </c>
      <c r="E914" s="2" t="str">
        <f t="shared" si="71"/>
        <v/>
      </c>
      <c r="F914" s="28" t="str">
        <f>IF(A914=aux!$B$2,$C$3/9.81,IF(A914=aux!$B$3,$C$3*(1+($F$3-1)*(B914-$J$2)/($J$3-$J$2))/9.81,IF(A914=aux!$B$4,$F$3*$C$3/9.81,"")))</f>
        <v/>
      </c>
      <c r="G914" s="28" t="str">
        <f>IF(A914=aux!$B$5,2*PI()/(981*B914)*J914,"")</f>
        <v/>
      </c>
      <c r="H914" s="28" t="str">
        <f>IF(OR(A914=aux!$B$6,A914=aux!$B$7,A914=aux!$B$8),(2*PI()/B914)^2/981*N914,"")</f>
        <v/>
      </c>
      <c r="I914" s="28" t="str">
        <f>IF(OR(A914=aux!$B$2,A914=aux!$B$3,A914=aux!$B$4),981*B914/(2*PI())*F914,"")</f>
        <v/>
      </c>
      <c r="J914" s="28" t="str">
        <f>IF(A914=aux!$B$5,100*$F$4*$C$4,"")</f>
        <v/>
      </c>
      <c r="K914" s="28" t="str">
        <f>IF(OR(A914=aux!$B$6,A914=aux!$B$7,A914=aux!$B$8),(2*PI()/B914)*N914,"")</f>
        <v/>
      </c>
      <c r="L914" s="28" t="str">
        <f>IF(OR(A914=aux!$B$2,A914=aux!$B$3,A914=aux!$B$4),981*(B914/(2*PI()))^2*F914,"")</f>
        <v/>
      </c>
      <c r="M914" s="28" t="str">
        <f>IF(A914=aux!$B$5,B914/(2*PI())*J914,"")</f>
        <v/>
      </c>
      <c r="N914" s="28" t="str">
        <f>IF(A914=aux!$B$6,100*$F$5*$C$5,IF(A914=aux!$B$7,100*$C$5*($F$5-($F$5-1)*(B914-$J$6)/($J$7-$J$6)),IF(A914=aux!$B$8,100*$C$5,"")))</f>
        <v/>
      </c>
      <c r="O914" s="26" t="str">
        <f t="shared" si="72"/>
        <v/>
      </c>
      <c r="P914" s="26" t="str">
        <f t="shared" si="73"/>
        <v/>
      </c>
      <c r="Q914" s="26" t="str">
        <f t="shared" si="74"/>
        <v/>
      </c>
    </row>
    <row r="915" spans="1:17" x14ac:dyDescent="0.25">
      <c r="A915" s="1" t="str">
        <f>IF(B915="","",IF(B915&lt;$J$2,aux!$B$2,IF(B915&lt;$J$3,aux!$B$3,IF(B915&lt;$J$4,aux!$B$4,IF(B915&lt;$J$5,aux!$B$5,IF(B915&lt;$J$6,aux!$B$6,IF(B915&lt;$J$7,aux!$B$7,aux!$B$8)))))))</f>
        <v/>
      </c>
      <c r="D915" s="2" t="str">
        <f t="shared" si="70"/>
        <v/>
      </c>
      <c r="E915" s="2" t="str">
        <f t="shared" si="71"/>
        <v/>
      </c>
      <c r="F915" s="28" t="str">
        <f>IF(A915=aux!$B$2,$C$3/9.81,IF(A915=aux!$B$3,$C$3*(1+($F$3-1)*(B915-$J$2)/($J$3-$J$2))/9.81,IF(A915=aux!$B$4,$F$3*$C$3/9.81,"")))</f>
        <v/>
      </c>
      <c r="G915" s="28" t="str">
        <f>IF(A915=aux!$B$5,2*PI()/(981*B915)*J915,"")</f>
        <v/>
      </c>
      <c r="H915" s="28" t="str">
        <f>IF(OR(A915=aux!$B$6,A915=aux!$B$7,A915=aux!$B$8),(2*PI()/B915)^2/981*N915,"")</f>
        <v/>
      </c>
      <c r="I915" s="28" t="str">
        <f>IF(OR(A915=aux!$B$2,A915=aux!$B$3,A915=aux!$B$4),981*B915/(2*PI())*F915,"")</f>
        <v/>
      </c>
      <c r="J915" s="28" t="str">
        <f>IF(A915=aux!$B$5,100*$F$4*$C$4,"")</f>
        <v/>
      </c>
      <c r="K915" s="28" t="str">
        <f>IF(OR(A915=aux!$B$6,A915=aux!$B$7,A915=aux!$B$8),(2*PI()/B915)*N915,"")</f>
        <v/>
      </c>
      <c r="L915" s="28" t="str">
        <f>IF(OR(A915=aux!$B$2,A915=aux!$B$3,A915=aux!$B$4),981*(B915/(2*PI()))^2*F915,"")</f>
        <v/>
      </c>
      <c r="M915" s="28" t="str">
        <f>IF(A915=aux!$B$5,B915/(2*PI())*J915,"")</f>
        <v/>
      </c>
      <c r="N915" s="28" t="str">
        <f>IF(A915=aux!$B$6,100*$F$5*$C$5,IF(A915=aux!$B$7,100*$C$5*($F$5-($F$5-1)*(B915-$J$6)/($J$7-$J$6)),IF(A915=aux!$B$8,100*$C$5,"")))</f>
        <v/>
      </c>
      <c r="O915" s="26" t="str">
        <f t="shared" si="72"/>
        <v/>
      </c>
      <c r="P915" s="26" t="str">
        <f t="shared" si="73"/>
        <v/>
      </c>
      <c r="Q915" s="26" t="str">
        <f t="shared" si="74"/>
        <v/>
      </c>
    </row>
    <row r="916" spans="1:17" x14ac:dyDescent="0.25">
      <c r="A916" s="1" t="str">
        <f>IF(B916="","",IF(B916&lt;$J$2,aux!$B$2,IF(B916&lt;$J$3,aux!$B$3,IF(B916&lt;$J$4,aux!$B$4,IF(B916&lt;$J$5,aux!$B$5,IF(B916&lt;$J$6,aux!$B$6,IF(B916&lt;$J$7,aux!$B$7,aux!$B$8)))))))</f>
        <v/>
      </c>
      <c r="D916" s="2" t="str">
        <f t="shared" si="70"/>
        <v/>
      </c>
      <c r="E916" s="2" t="str">
        <f t="shared" si="71"/>
        <v/>
      </c>
      <c r="F916" s="28" t="str">
        <f>IF(A916=aux!$B$2,$C$3/9.81,IF(A916=aux!$B$3,$C$3*(1+($F$3-1)*(B916-$J$2)/($J$3-$J$2))/9.81,IF(A916=aux!$B$4,$F$3*$C$3/9.81,"")))</f>
        <v/>
      </c>
      <c r="G916" s="28" t="str">
        <f>IF(A916=aux!$B$5,2*PI()/(981*B916)*J916,"")</f>
        <v/>
      </c>
      <c r="H916" s="28" t="str">
        <f>IF(OR(A916=aux!$B$6,A916=aux!$B$7,A916=aux!$B$8),(2*PI()/B916)^2/981*N916,"")</f>
        <v/>
      </c>
      <c r="I916" s="28" t="str">
        <f>IF(OR(A916=aux!$B$2,A916=aux!$B$3,A916=aux!$B$4),981*B916/(2*PI())*F916,"")</f>
        <v/>
      </c>
      <c r="J916" s="28" t="str">
        <f>IF(A916=aux!$B$5,100*$F$4*$C$4,"")</f>
        <v/>
      </c>
      <c r="K916" s="28" t="str">
        <f>IF(OR(A916=aux!$B$6,A916=aux!$B$7,A916=aux!$B$8),(2*PI()/B916)*N916,"")</f>
        <v/>
      </c>
      <c r="L916" s="28" t="str">
        <f>IF(OR(A916=aux!$B$2,A916=aux!$B$3,A916=aux!$B$4),981*(B916/(2*PI()))^2*F916,"")</f>
        <v/>
      </c>
      <c r="M916" s="28" t="str">
        <f>IF(A916=aux!$B$5,B916/(2*PI())*J916,"")</f>
        <v/>
      </c>
      <c r="N916" s="28" t="str">
        <f>IF(A916=aux!$B$6,100*$F$5*$C$5,IF(A916=aux!$B$7,100*$C$5*($F$5-($F$5-1)*(B916-$J$6)/($J$7-$J$6)),IF(A916=aux!$B$8,100*$C$5,"")))</f>
        <v/>
      </c>
      <c r="O916" s="26" t="str">
        <f t="shared" si="72"/>
        <v/>
      </c>
      <c r="P916" s="26" t="str">
        <f t="shared" si="73"/>
        <v/>
      </c>
      <c r="Q916" s="26" t="str">
        <f t="shared" si="74"/>
        <v/>
      </c>
    </row>
    <row r="917" spans="1:17" x14ac:dyDescent="0.25">
      <c r="A917" s="1" t="str">
        <f>IF(B917="","",IF(B917&lt;$J$2,aux!$B$2,IF(B917&lt;$J$3,aux!$B$3,IF(B917&lt;$J$4,aux!$B$4,IF(B917&lt;$J$5,aux!$B$5,IF(B917&lt;$J$6,aux!$B$6,IF(B917&lt;$J$7,aux!$B$7,aux!$B$8)))))))</f>
        <v/>
      </c>
      <c r="D917" s="2" t="str">
        <f t="shared" si="70"/>
        <v/>
      </c>
      <c r="E917" s="2" t="str">
        <f t="shared" si="71"/>
        <v/>
      </c>
      <c r="F917" s="28" t="str">
        <f>IF(A917=aux!$B$2,$C$3/9.81,IF(A917=aux!$B$3,$C$3*(1+($F$3-1)*(B917-$J$2)/($J$3-$J$2))/9.81,IF(A917=aux!$B$4,$F$3*$C$3/9.81,"")))</f>
        <v/>
      </c>
      <c r="G917" s="28" t="str">
        <f>IF(A917=aux!$B$5,2*PI()/(981*B917)*J917,"")</f>
        <v/>
      </c>
      <c r="H917" s="28" t="str">
        <f>IF(OR(A917=aux!$B$6,A917=aux!$B$7,A917=aux!$B$8),(2*PI()/B917)^2/981*N917,"")</f>
        <v/>
      </c>
      <c r="I917" s="28" t="str">
        <f>IF(OR(A917=aux!$B$2,A917=aux!$B$3,A917=aux!$B$4),981*B917/(2*PI())*F917,"")</f>
        <v/>
      </c>
      <c r="J917" s="28" t="str">
        <f>IF(A917=aux!$B$5,100*$F$4*$C$4,"")</f>
        <v/>
      </c>
      <c r="K917" s="28" t="str">
        <f>IF(OR(A917=aux!$B$6,A917=aux!$B$7,A917=aux!$B$8),(2*PI()/B917)*N917,"")</f>
        <v/>
      </c>
      <c r="L917" s="28" t="str">
        <f>IF(OR(A917=aux!$B$2,A917=aux!$B$3,A917=aux!$B$4),981*(B917/(2*PI()))^2*F917,"")</f>
        <v/>
      </c>
      <c r="M917" s="28" t="str">
        <f>IF(A917=aux!$B$5,B917/(2*PI())*J917,"")</f>
        <v/>
      </c>
      <c r="N917" s="28" t="str">
        <f>IF(A917=aux!$B$6,100*$F$5*$C$5,IF(A917=aux!$B$7,100*$C$5*($F$5-($F$5-1)*(B917-$J$6)/($J$7-$J$6)),IF(A917=aux!$B$8,100*$C$5,"")))</f>
        <v/>
      </c>
      <c r="O917" s="26" t="str">
        <f t="shared" si="72"/>
        <v/>
      </c>
      <c r="P917" s="26" t="str">
        <f t="shared" si="73"/>
        <v/>
      </c>
      <c r="Q917" s="26" t="str">
        <f t="shared" si="74"/>
        <v/>
      </c>
    </row>
    <row r="918" spans="1:17" x14ac:dyDescent="0.25">
      <c r="A918" s="1" t="str">
        <f>IF(B918="","",IF(B918&lt;$J$2,aux!$B$2,IF(B918&lt;$J$3,aux!$B$3,IF(B918&lt;$J$4,aux!$B$4,IF(B918&lt;$J$5,aux!$B$5,IF(B918&lt;$J$6,aux!$B$6,IF(B918&lt;$J$7,aux!$B$7,aux!$B$8)))))))</f>
        <v/>
      </c>
      <c r="D918" s="2" t="str">
        <f t="shared" si="70"/>
        <v/>
      </c>
      <c r="E918" s="2" t="str">
        <f t="shared" si="71"/>
        <v/>
      </c>
      <c r="F918" s="28" t="str">
        <f>IF(A918=aux!$B$2,$C$3/9.81,IF(A918=aux!$B$3,$C$3*(1+($F$3-1)*(B918-$J$2)/($J$3-$J$2))/9.81,IF(A918=aux!$B$4,$F$3*$C$3/9.81,"")))</f>
        <v/>
      </c>
      <c r="G918" s="28" t="str">
        <f>IF(A918=aux!$B$5,2*PI()/(981*B918)*J918,"")</f>
        <v/>
      </c>
      <c r="H918" s="28" t="str">
        <f>IF(OR(A918=aux!$B$6,A918=aux!$B$7,A918=aux!$B$8),(2*PI()/B918)^2/981*N918,"")</f>
        <v/>
      </c>
      <c r="I918" s="28" t="str">
        <f>IF(OR(A918=aux!$B$2,A918=aux!$B$3,A918=aux!$B$4),981*B918/(2*PI())*F918,"")</f>
        <v/>
      </c>
      <c r="J918" s="28" t="str">
        <f>IF(A918=aux!$B$5,100*$F$4*$C$4,"")</f>
        <v/>
      </c>
      <c r="K918" s="28" t="str">
        <f>IF(OR(A918=aux!$B$6,A918=aux!$B$7,A918=aux!$B$8),(2*PI()/B918)*N918,"")</f>
        <v/>
      </c>
      <c r="L918" s="28" t="str">
        <f>IF(OR(A918=aux!$B$2,A918=aux!$B$3,A918=aux!$B$4),981*(B918/(2*PI()))^2*F918,"")</f>
        <v/>
      </c>
      <c r="M918" s="28" t="str">
        <f>IF(A918=aux!$B$5,B918/(2*PI())*J918,"")</f>
        <v/>
      </c>
      <c r="N918" s="28" t="str">
        <f>IF(A918=aux!$B$6,100*$F$5*$C$5,IF(A918=aux!$B$7,100*$C$5*($F$5-($F$5-1)*(B918-$J$6)/($J$7-$J$6)),IF(A918=aux!$B$8,100*$C$5,"")))</f>
        <v/>
      </c>
      <c r="O918" s="26" t="str">
        <f t="shared" si="72"/>
        <v/>
      </c>
      <c r="P918" s="26" t="str">
        <f t="shared" si="73"/>
        <v/>
      </c>
      <c r="Q918" s="26" t="str">
        <f t="shared" si="74"/>
        <v/>
      </c>
    </row>
    <row r="919" spans="1:17" x14ac:dyDescent="0.25">
      <c r="A919" s="1" t="str">
        <f>IF(B919="","",IF(B919&lt;$J$2,aux!$B$2,IF(B919&lt;$J$3,aux!$B$3,IF(B919&lt;$J$4,aux!$B$4,IF(B919&lt;$J$5,aux!$B$5,IF(B919&lt;$J$6,aux!$B$6,IF(B919&lt;$J$7,aux!$B$7,aux!$B$8)))))))</f>
        <v/>
      </c>
      <c r="D919" s="2" t="str">
        <f t="shared" si="70"/>
        <v/>
      </c>
      <c r="E919" s="2" t="str">
        <f t="shared" si="71"/>
        <v/>
      </c>
      <c r="F919" s="28" t="str">
        <f>IF(A919=aux!$B$2,$C$3/9.81,IF(A919=aux!$B$3,$C$3*(1+($F$3-1)*(B919-$J$2)/($J$3-$J$2))/9.81,IF(A919=aux!$B$4,$F$3*$C$3/9.81,"")))</f>
        <v/>
      </c>
      <c r="G919" s="28" t="str">
        <f>IF(A919=aux!$B$5,2*PI()/(981*B919)*J919,"")</f>
        <v/>
      </c>
      <c r="H919" s="28" t="str">
        <f>IF(OR(A919=aux!$B$6,A919=aux!$B$7,A919=aux!$B$8),(2*PI()/B919)^2/981*N919,"")</f>
        <v/>
      </c>
      <c r="I919" s="28" t="str">
        <f>IF(OR(A919=aux!$B$2,A919=aux!$B$3,A919=aux!$B$4),981*B919/(2*PI())*F919,"")</f>
        <v/>
      </c>
      <c r="J919" s="28" t="str">
        <f>IF(A919=aux!$B$5,100*$F$4*$C$4,"")</f>
        <v/>
      </c>
      <c r="K919" s="28" t="str">
        <f>IF(OR(A919=aux!$B$6,A919=aux!$B$7,A919=aux!$B$8),(2*PI()/B919)*N919,"")</f>
        <v/>
      </c>
      <c r="L919" s="28" t="str">
        <f>IF(OR(A919=aux!$B$2,A919=aux!$B$3,A919=aux!$B$4),981*(B919/(2*PI()))^2*F919,"")</f>
        <v/>
      </c>
      <c r="M919" s="28" t="str">
        <f>IF(A919=aux!$B$5,B919/(2*PI())*J919,"")</f>
        <v/>
      </c>
      <c r="N919" s="28" t="str">
        <f>IF(A919=aux!$B$6,100*$F$5*$C$5,IF(A919=aux!$B$7,100*$C$5*($F$5-($F$5-1)*(B919-$J$6)/($J$7-$J$6)),IF(A919=aux!$B$8,100*$C$5,"")))</f>
        <v/>
      </c>
      <c r="O919" s="26" t="str">
        <f t="shared" si="72"/>
        <v/>
      </c>
      <c r="P919" s="26" t="str">
        <f t="shared" si="73"/>
        <v/>
      </c>
      <c r="Q919" s="26" t="str">
        <f t="shared" si="74"/>
        <v/>
      </c>
    </row>
    <row r="920" spans="1:17" x14ac:dyDescent="0.25">
      <c r="A920" s="1" t="str">
        <f>IF(B920="","",IF(B920&lt;$J$2,aux!$B$2,IF(B920&lt;$J$3,aux!$B$3,IF(B920&lt;$J$4,aux!$B$4,IF(B920&lt;$J$5,aux!$B$5,IF(B920&lt;$J$6,aux!$B$6,IF(B920&lt;$J$7,aux!$B$7,aux!$B$8)))))))</f>
        <v/>
      </c>
      <c r="D920" s="2" t="str">
        <f t="shared" si="70"/>
        <v/>
      </c>
      <c r="E920" s="2" t="str">
        <f t="shared" si="71"/>
        <v/>
      </c>
      <c r="F920" s="28" t="str">
        <f>IF(A920=aux!$B$2,$C$3/9.81,IF(A920=aux!$B$3,$C$3*(1+($F$3-1)*(B920-$J$2)/($J$3-$J$2))/9.81,IF(A920=aux!$B$4,$F$3*$C$3/9.81,"")))</f>
        <v/>
      </c>
      <c r="G920" s="28" t="str">
        <f>IF(A920=aux!$B$5,2*PI()/(981*B920)*J920,"")</f>
        <v/>
      </c>
      <c r="H920" s="28" t="str">
        <f>IF(OR(A920=aux!$B$6,A920=aux!$B$7,A920=aux!$B$8),(2*PI()/B920)^2/981*N920,"")</f>
        <v/>
      </c>
      <c r="I920" s="28" t="str">
        <f>IF(OR(A920=aux!$B$2,A920=aux!$B$3,A920=aux!$B$4),981*B920/(2*PI())*F920,"")</f>
        <v/>
      </c>
      <c r="J920" s="28" t="str">
        <f>IF(A920=aux!$B$5,100*$F$4*$C$4,"")</f>
        <v/>
      </c>
      <c r="K920" s="28" t="str">
        <f>IF(OR(A920=aux!$B$6,A920=aux!$B$7,A920=aux!$B$8),(2*PI()/B920)*N920,"")</f>
        <v/>
      </c>
      <c r="L920" s="28" t="str">
        <f>IF(OR(A920=aux!$B$2,A920=aux!$B$3,A920=aux!$B$4),981*(B920/(2*PI()))^2*F920,"")</f>
        <v/>
      </c>
      <c r="M920" s="28" t="str">
        <f>IF(A920=aux!$B$5,B920/(2*PI())*J920,"")</f>
        <v/>
      </c>
      <c r="N920" s="28" t="str">
        <f>IF(A920=aux!$B$6,100*$F$5*$C$5,IF(A920=aux!$B$7,100*$C$5*($F$5-($F$5-1)*(B920-$J$6)/($J$7-$J$6)),IF(A920=aux!$B$8,100*$C$5,"")))</f>
        <v/>
      </c>
      <c r="O920" s="26" t="str">
        <f t="shared" si="72"/>
        <v/>
      </c>
      <c r="P920" s="26" t="str">
        <f t="shared" si="73"/>
        <v/>
      </c>
      <c r="Q920" s="26" t="str">
        <f t="shared" si="74"/>
        <v/>
      </c>
    </row>
    <row r="921" spans="1:17" x14ac:dyDescent="0.25">
      <c r="A921" s="1" t="str">
        <f>IF(B921="","",IF(B921&lt;$J$2,aux!$B$2,IF(B921&lt;$J$3,aux!$B$3,IF(B921&lt;$J$4,aux!$B$4,IF(B921&lt;$J$5,aux!$B$5,IF(B921&lt;$J$6,aux!$B$6,IF(B921&lt;$J$7,aux!$B$7,aux!$B$8)))))))</f>
        <v/>
      </c>
      <c r="D921" s="2" t="str">
        <f t="shared" si="70"/>
        <v/>
      </c>
      <c r="E921" s="2" t="str">
        <f t="shared" si="71"/>
        <v/>
      </c>
      <c r="F921" s="28" t="str">
        <f>IF(A921=aux!$B$2,$C$3/9.81,IF(A921=aux!$B$3,$C$3*(1+($F$3-1)*(B921-$J$2)/($J$3-$J$2))/9.81,IF(A921=aux!$B$4,$F$3*$C$3/9.81,"")))</f>
        <v/>
      </c>
      <c r="G921" s="28" t="str">
        <f>IF(A921=aux!$B$5,2*PI()/(981*B921)*J921,"")</f>
        <v/>
      </c>
      <c r="H921" s="28" t="str">
        <f>IF(OR(A921=aux!$B$6,A921=aux!$B$7,A921=aux!$B$8),(2*PI()/B921)^2/981*N921,"")</f>
        <v/>
      </c>
      <c r="I921" s="28" t="str">
        <f>IF(OR(A921=aux!$B$2,A921=aux!$B$3,A921=aux!$B$4),981*B921/(2*PI())*F921,"")</f>
        <v/>
      </c>
      <c r="J921" s="28" t="str">
        <f>IF(A921=aux!$B$5,100*$F$4*$C$4,"")</f>
        <v/>
      </c>
      <c r="K921" s="28" t="str">
        <f>IF(OR(A921=aux!$B$6,A921=aux!$B$7,A921=aux!$B$8),(2*PI()/B921)*N921,"")</f>
        <v/>
      </c>
      <c r="L921" s="28" t="str">
        <f>IF(OR(A921=aux!$B$2,A921=aux!$B$3,A921=aux!$B$4),981*(B921/(2*PI()))^2*F921,"")</f>
        <v/>
      </c>
      <c r="M921" s="28" t="str">
        <f>IF(A921=aux!$B$5,B921/(2*PI())*J921,"")</f>
        <v/>
      </c>
      <c r="N921" s="28" t="str">
        <f>IF(A921=aux!$B$6,100*$F$5*$C$5,IF(A921=aux!$B$7,100*$C$5*($F$5-($F$5-1)*(B921-$J$6)/($J$7-$J$6)),IF(A921=aux!$B$8,100*$C$5,"")))</f>
        <v/>
      </c>
      <c r="O921" s="26" t="str">
        <f t="shared" si="72"/>
        <v/>
      </c>
      <c r="P921" s="26" t="str">
        <f t="shared" si="73"/>
        <v/>
      </c>
      <c r="Q921" s="26" t="str">
        <f t="shared" si="74"/>
        <v/>
      </c>
    </row>
    <row r="922" spans="1:17" x14ac:dyDescent="0.25">
      <c r="A922" s="1" t="str">
        <f>IF(B922="","",IF(B922&lt;$J$2,aux!$B$2,IF(B922&lt;$J$3,aux!$B$3,IF(B922&lt;$J$4,aux!$B$4,IF(B922&lt;$J$5,aux!$B$5,IF(B922&lt;$J$6,aux!$B$6,IF(B922&lt;$J$7,aux!$B$7,aux!$B$8)))))))</f>
        <v/>
      </c>
      <c r="D922" s="2" t="str">
        <f t="shared" si="70"/>
        <v/>
      </c>
      <c r="E922" s="2" t="str">
        <f t="shared" si="71"/>
        <v/>
      </c>
      <c r="F922" s="28" t="str">
        <f>IF(A922=aux!$B$2,$C$3/9.81,IF(A922=aux!$B$3,$C$3*(1+($F$3-1)*(B922-$J$2)/($J$3-$J$2))/9.81,IF(A922=aux!$B$4,$F$3*$C$3/9.81,"")))</f>
        <v/>
      </c>
      <c r="G922" s="28" t="str">
        <f>IF(A922=aux!$B$5,2*PI()/(981*B922)*J922,"")</f>
        <v/>
      </c>
      <c r="H922" s="28" t="str">
        <f>IF(OR(A922=aux!$B$6,A922=aux!$B$7,A922=aux!$B$8),(2*PI()/B922)^2/981*N922,"")</f>
        <v/>
      </c>
      <c r="I922" s="28" t="str">
        <f>IF(OR(A922=aux!$B$2,A922=aux!$B$3,A922=aux!$B$4),981*B922/(2*PI())*F922,"")</f>
        <v/>
      </c>
      <c r="J922" s="28" t="str">
        <f>IF(A922=aux!$B$5,100*$F$4*$C$4,"")</f>
        <v/>
      </c>
      <c r="K922" s="28" t="str">
        <f>IF(OR(A922=aux!$B$6,A922=aux!$B$7,A922=aux!$B$8),(2*PI()/B922)*N922,"")</f>
        <v/>
      </c>
      <c r="L922" s="28" t="str">
        <f>IF(OR(A922=aux!$B$2,A922=aux!$B$3,A922=aux!$B$4),981*(B922/(2*PI()))^2*F922,"")</f>
        <v/>
      </c>
      <c r="M922" s="28" t="str">
        <f>IF(A922=aux!$B$5,B922/(2*PI())*J922,"")</f>
        <v/>
      </c>
      <c r="N922" s="28" t="str">
        <f>IF(A922=aux!$B$6,100*$F$5*$C$5,IF(A922=aux!$B$7,100*$C$5*($F$5-($F$5-1)*(B922-$J$6)/($J$7-$J$6)),IF(A922=aux!$B$8,100*$C$5,"")))</f>
        <v/>
      </c>
      <c r="O922" s="26" t="str">
        <f t="shared" si="72"/>
        <v/>
      </c>
      <c r="P922" s="26" t="str">
        <f t="shared" si="73"/>
        <v/>
      </c>
      <c r="Q922" s="26" t="str">
        <f t="shared" si="74"/>
        <v/>
      </c>
    </row>
    <row r="923" spans="1:17" x14ac:dyDescent="0.25">
      <c r="A923" s="1" t="str">
        <f>IF(B923="","",IF(B923&lt;$J$2,aux!$B$2,IF(B923&lt;$J$3,aux!$B$3,IF(B923&lt;$J$4,aux!$B$4,IF(B923&lt;$J$5,aux!$B$5,IF(B923&lt;$J$6,aux!$B$6,IF(B923&lt;$J$7,aux!$B$7,aux!$B$8)))))))</f>
        <v/>
      </c>
      <c r="D923" s="2" t="str">
        <f t="shared" si="70"/>
        <v/>
      </c>
      <c r="E923" s="2" t="str">
        <f t="shared" si="71"/>
        <v/>
      </c>
      <c r="F923" s="28" t="str">
        <f>IF(A923=aux!$B$2,$C$3/9.81,IF(A923=aux!$B$3,$C$3*(1+($F$3-1)*(B923-$J$2)/($J$3-$J$2))/9.81,IF(A923=aux!$B$4,$F$3*$C$3/9.81,"")))</f>
        <v/>
      </c>
      <c r="G923" s="28" t="str">
        <f>IF(A923=aux!$B$5,2*PI()/(981*B923)*J923,"")</f>
        <v/>
      </c>
      <c r="H923" s="28" t="str">
        <f>IF(OR(A923=aux!$B$6,A923=aux!$B$7,A923=aux!$B$8),(2*PI()/B923)^2/981*N923,"")</f>
        <v/>
      </c>
      <c r="I923" s="28" t="str">
        <f>IF(OR(A923=aux!$B$2,A923=aux!$B$3,A923=aux!$B$4),981*B923/(2*PI())*F923,"")</f>
        <v/>
      </c>
      <c r="J923" s="28" t="str">
        <f>IF(A923=aux!$B$5,100*$F$4*$C$4,"")</f>
        <v/>
      </c>
      <c r="K923" s="28" t="str">
        <f>IF(OR(A923=aux!$B$6,A923=aux!$B$7,A923=aux!$B$8),(2*PI()/B923)*N923,"")</f>
        <v/>
      </c>
      <c r="L923" s="28" t="str">
        <f>IF(OR(A923=aux!$B$2,A923=aux!$B$3,A923=aux!$B$4),981*(B923/(2*PI()))^2*F923,"")</f>
        <v/>
      </c>
      <c r="M923" s="28" t="str">
        <f>IF(A923=aux!$B$5,B923/(2*PI())*J923,"")</f>
        <v/>
      </c>
      <c r="N923" s="28" t="str">
        <f>IF(A923=aux!$B$6,100*$F$5*$C$5,IF(A923=aux!$B$7,100*$C$5*($F$5-($F$5-1)*(B923-$J$6)/($J$7-$J$6)),IF(A923=aux!$B$8,100*$C$5,"")))</f>
        <v/>
      </c>
      <c r="O923" s="26" t="str">
        <f t="shared" si="72"/>
        <v/>
      </c>
      <c r="P923" s="26" t="str">
        <f t="shared" si="73"/>
        <v/>
      </c>
      <c r="Q923" s="26" t="str">
        <f t="shared" si="74"/>
        <v/>
      </c>
    </row>
    <row r="924" spans="1:17" x14ac:dyDescent="0.25">
      <c r="A924" s="1" t="str">
        <f>IF(B924="","",IF(B924&lt;$J$2,aux!$B$2,IF(B924&lt;$J$3,aux!$B$3,IF(B924&lt;$J$4,aux!$B$4,IF(B924&lt;$J$5,aux!$B$5,IF(B924&lt;$J$6,aux!$B$6,IF(B924&lt;$J$7,aux!$B$7,aux!$B$8)))))))</f>
        <v/>
      </c>
      <c r="D924" s="2" t="str">
        <f t="shared" si="70"/>
        <v/>
      </c>
      <c r="E924" s="2" t="str">
        <f t="shared" si="71"/>
        <v/>
      </c>
      <c r="F924" s="28" t="str">
        <f>IF(A924=aux!$B$2,$C$3/9.81,IF(A924=aux!$B$3,$C$3*(1+($F$3-1)*(B924-$J$2)/($J$3-$J$2))/9.81,IF(A924=aux!$B$4,$F$3*$C$3/9.81,"")))</f>
        <v/>
      </c>
      <c r="G924" s="28" t="str">
        <f>IF(A924=aux!$B$5,2*PI()/(981*B924)*J924,"")</f>
        <v/>
      </c>
      <c r="H924" s="28" t="str">
        <f>IF(OR(A924=aux!$B$6,A924=aux!$B$7,A924=aux!$B$8),(2*PI()/B924)^2/981*N924,"")</f>
        <v/>
      </c>
      <c r="I924" s="28" t="str">
        <f>IF(OR(A924=aux!$B$2,A924=aux!$B$3,A924=aux!$B$4),981*B924/(2*PI())*F924,"")</f>
        <v/>
      </c>
      <c r="J924" s="28" t="str">
        <f>IF(A924=aux!$B$5,100*$F$4*$C$4,"")</f>
        <v/>
      </c>
      <c r="K924" s="28" t="str">
        <f>IF(OR(A924=aux!$B$6,A924=aux!$B$7,A924=aux!$B$8),(2*PI()/B924)*N924,"")</f>
        <v/>
      </c>
      <c r="L924" s="28" t="str">
        <f>IF(OR(A924=aux!$B$2,A924=aux!$B$3,A924=aux!$B$4),981*(B924/(2*PI()))^2*F924,"")</f>
        <v/>
      </c>
      <c r="M924" s="28" t="str">
        <f>IF(A924=aux!$B$5,B924/(2*PI())*J924,"")</f>
        <v/>
      </c>
      <c r="N924" s="28" t="str">
        <f>IF(A924=aux!$B$6,100*$F$5*$C$5,IF(A924=aux!$B$7,100*$C$5*($F$5-($F$5-1)*(B924-$J$6)/($J$7-$J$6)),IF(A924=aux!$B$8,100*$C$5,"")))</f>
        <v/>
      </c>
      <c r="O924" s="26" t="str">
        <f t="shared" si="72"/>
        <v/>
      </c>
      <c r="P924" s="26" t="str">
        <f t="shared" si="73"/>
        <v/>
      </c>
      <c r="Q924" s="26" t="str">
        <f t="shared" si="74"/>
        <v/>
      </c>
    </row>
    <row r="925" spans="1:17" x14ac:dyDescent="0.25">
      <c r="A925" s="1" t="str">
        <f>IF(B925="","",IF(B925&lt;$J$2,aux!$B$2,IF(B925&lt;$J$3,aux!$B$3,IF(B925&lt;$J$4,aux!$B$4,IF(B925&lt;$J$5,aux!$B$5,IF(B925&lt;$J$6,aux!$B$6,IF(B925&lt;$J$7,aux!$B$7,aux!$B$8)))))))</f>
        <v/>
      </c>
      <c r="D925" s="2" t="str">
        <f t="shared" si="70"/>
        <v/>
      </c>
      <c r="E925" s="2" t="str">
        <f t="shared" si="71"/>
        <v/>
      </c>
      <c r="F925" s="28" t="str">
        <f>IF(A925=aux!$B$2,$C$3/9.81,IF(A925=aux!$B$3,$C$3*(1+($F$3-1)*(B925-$J$2)/($J$3-$J$2))/9.81,IF(A925=aux!$B$4,$F$3*$C$3/9.81,"")))</f>
        <v/>
      </c>
      <c r="G925" s="28" t="str">
        <f>IF(A925=aux!$B$5,2*PI()/(981*B925)*J925,"")</f>
        <v/>
      </c>
      <c r="H925" s="28" t="str">
        <f>IF(OR(A925=aux!$B$6,A925=aux!$B$7,A925=aux!$B$8),(2*PI()/B925)^2/981*N925,"")</f>
        <v/>
      </c>
      <c r="I925" s="28" t="str">
        <f>IF(OR(A925=aux!$B$2,A925=aux!$B$3,A925=aux!$B$4),981*B925/(2*PI())*F925,"")</f>
        <v/>
      </c>
      <c r="J925" s="28" t="str">
        <f>IF(A925=aux!$B$5,100*$F$4*$C$4,"")</f>
        <v/>
      </c>
      <c r="K925" s="28" t="str">
        <f>IF(OR(A925=aux!$B$6,A925=aux!$B$7,A925=aux!$B$8),(2*PI()/B925)*N925,"")</f>
        <v/>
      </c>
      <c r="L925" s="28" t="str">
        <f>IF(OR(A925=aux!$B$2,A925=aux!$B$3,A925=aux!$B$4),981*(B925/(2*PI()))^2*F925,"")</f>
        <v/>
      </c>
      <c r="M925" s="28" t="str">
        <f>IF(A925=aux!$B$5,B925/(2*PI())*J925,"")</f>
        <v/>
      </c>
      <c r="N925" s="28" t="str">
        <f>IF(A925=aux!$B$6,100*$F$5*$C$5,IF(A925=aux!$B$7,100*$C$5*($F$5-($F$5-1)*(B925-$J$6)/($J$7-$J$6)),IF(A925=aux!$B$8,100*$C$5,"")))</f>
        <v/>
      </c>
      <c r="O925" s="26" t="str">
        <f t="shared" si="72"/>
        <v/>
      </c>
      <c r="P925" s="26" t="str">
        <f t="shared" si="73"/>
        <v/>
      </c>
      <c r="Q925" s="26" t="str">
        <f t="shared" si="74"/>
        <v/>
      </c>
    </row>
    <row r="926" spans="1:17" x14ac:dyDescent="0.25">
      <c r="A926" s="1" t="str">
        <f>IF(B926="","",IF(B926&lt;$J$2,aux!$B$2,IF(B926&lt;$J$3,aux!$B$3,IF(B926&lt;$J$4,aux!$B$4,IF(B926&lt;$J$5,aux!$B$5,IF(B926&lt;$J$6,aux!$B$6,IF(B926&lt;$J$7,aux!$B$7,aux!$B$8)))))))</f>
        <v/>
      </c>
      <c r="D926" s="2" t="str">
        <f t="shared" si="70"/>
        <v/>
      </c>
      <c r="E926" s="2" t="str">
        <f t="shared" si="71"/>
        <v/>
      </c>
      <c r="F926" s="28" t="str">
        <f>IF(A926=aux!$B$2,$C$3/9.81,IF(A926=aux!$B$3,$C$3*(1+($F$3-1)*(B926-$J$2)/($J$3-$J$2))/9.81,IF(A926=aux!$B$4,$F$3*$C$3/9.81,"")))</f>
        <v/>
      </c>
      <c r="G926" s="28" t="str">
        <f>IF(A926=aux!$B$5,2*PI()/(981*B926)*J926,"")</f>
        <v/>
      </c>
      <c r="H926" s="28" t="str">
        <f>IF(OR(A926=aux!$B$6,A926=aux!$B$7,A926=aux!$B$8),(2*PI()/B926)^2/981*N926,"")</f>
        <v/>
      </c>
      <c r="I926" s="28" t="str">
        <f>IF(OR(A926=aux!$B$2,A926=aux!$B$3,A926=aux!$B$4),981*B926/(2*PI())*F926,"")</f>
        <v/>
      </c>
      <c r="J926" s="28" t="str">
        <f>IF(A926=aux!$B$5,100*$F$4*$C$4,"")</f>
        <v/>
      </c>
      <c r="K926" s="28" t="str">
        <f>IF(OR(A926=aux!$B$6,A926=aux!$B$7,A926=aux!$B$8),(2*PI()/B926)*N926,"")</f>
        <v/>
      </c>
      <c r="L926" s="28" t="str">
        <f>IF(OR(A926=aux!$B$2,A926=aux!$B$3,A926=aux!$B$4),981*(B926/(2*PI()))^2*F926,"")</f>
        <v/>
      </c>
      <c r="M926" s="28" t="str">
        <f>IF(A926=aux!$B$5,B926/(2*PI())*J926,"")</f>
        <v/>
      </c>
      <c r="N926" s="28" t="str">
        <f>IF(A926=aux!$B$6,100*$F$5*$C$5,IF(A926=aux!$B$7,100*$C$5*($F$5-($F$5-1)*(B926-$J$6)/($J$7-$J$6)),IF(A926=aux!$B$8,100*$C$5,"")))</f>
        <v/>
      </c>
      <c r="O926" s="26" t="str">
        <f t="shared" si="72"/>
        <v/>
      </c>
      <c r="P926" s="26" t="str">
        <f t="shared" si="73"/>
        <v/>
      </c>
      <c r="Q926" s="26" t="str">
        <f t="shared" si="74"/>
        <v/>
      </c>
    </row>
    <row r="927" spans="1:17" x14ac:dyDescent="0.25">
      <c r="A927" s="1" t="str">
        <f>IF(B927="","",IF(B927&lt;$J$2,aux!$B$2,IF(B927&lt;$J$3,aux!$B$3,IF(B927&lt;$J$4,aux!$B$4,IF(B927&lt;$J$5,aux!$B$5,IF(B927&lt;$J$6,aux!$B$6,IF(B927&lt;$J$7,aux!$B$7,aux!$B$8)))))))</f>
        <v/>
      </c>
      <c r="D927" s="2" t="str">
        <f t="shared" si="70"/>
        <v/>
      </c>
      <c r="E927" s="2" t="str">
        <f t="shared" si="71"/>
        <v/>
      </c>
      <c r="F927" s="28" t="str">
        <f>IF(A927=aux!$B$2,$C$3/9.81,IF(A927=aux!$B$3,$C$3*(1+($F$3-1)*(B927-$J$2)/($J$3-$J$2))/9.81,IF(A927=aux!$B$4,$F$3*$C$3/9.81,"")))</f>
        <v/>
      </c>
      <c r="G927" s="28" t="str">
        <f>IF(A927=aux!$B$5,2*PI()/(981*B927)*J927,"")</f>
        <v/>
      </c>
      <c r="H927" s="28" t="str">
        <f>IF(OR(A927=aux!$B$6,A927=aux!$B$7,A927=aux!$B$8),(2*PI()/B927)^2/981*N927,"")</f>
        <v/>
      </c>
      <c r="I927" s="28" t="str">
        <f>IF(OR(A927=aux!$B$2,A927=aux!$B$3,A927=aux!$B$4),981*B927/(2*PI())*F927,"")</f>
        <v/>
      </c>
      <c r="J927" s="28" t="str">
        <f>IF(A927=aux!$B$5,100*$F$4*$C$4,"")</f>
        <v/>
      </c>
      <c r="K927" s="28" t="str">
        <f>IF(OR(A927=aux!$B$6,A927=aux!$B$7,A927=aux!$B$8),(2*PI()/B927)*N927,"")</f>
        <v/>
      </c>
      <c r="L927" s="28" t="str">
        <f>IF(OR(A927=aux!$B$2,A927=aux!$B$3,A927=aux!$B$4),981*(B927/(2*PI()))^2*F927,"")</f>
        <v/>
      </c>
      <c r="M927" s="28" t="str">
        <f>IF(A927=aux!$B$5,B927/(2*PI())*J927,"")</f>
        <v/>
      </c>
      <c r="N927" s="28" t="str">
        <f>IF(A927=aux!$B$6,100*$F$5*$C$5,IF(A927=aux!$B$7,100*$C$5*($F$5-($F$5-1)*(B927-$J$6)/($J$7-$J$6)),IF(A927=aux!$B$8,100*$C$5,"")))</f>
        <v/>
      </c>
      <c r="O927" s="26" t="str">
        <f t="shared" si="72"/>
        <v/>
      </c>
      <c r="P927" s="26" t="str">
        <f t="shared" si="73"/>
        <v/>
      </c>
      <c r="Q927" s="26" t="str">
        <f t="shared" si="74"/>
        <v/>
      </c>
    </row>
    <row r="928" spans="1:17" x14ac:dyDescent="0.25">
      <c r="A928" s="1" t="str">
        <f>IF(B928="","",IF(B928&lt;$J$2,aux!$B$2,IF(B928&lt;$J$3,aux!$B$3,IF(B928&lt;$J$4,aux!$B$4,IF(B928&lt;$J$5,aux!$B$5,IF(B928&lt;$J$6,aux!$B$6,IF(B928&lt;$J$7,aux!$B$7,aux!$B$8)))))))</f>
        <v/>
      </c>
      <c r="D928" s="2" t="str">
        <f t="shared" si="70"/>
        <v/>
      </c>
      <c r="E928" s="2" t="str">
        <f t="shared" si="71"/>
        <v/>
      </c>
      <c r="F928" s="28" t="str">
        <f>IF(A928=aux!$B$2,$C$3/9.81,IF(A928=aux!$B$3,$C$3*(1+($F$3-1)*(B928-$J$2)/($J$3-$J$2))/9.81,IF(A928=aux!$B$4,$F$3*$C$3/9.81,"")))</f>
        <v/>
      </c>
      <c r="G928" s="28" t="str">
        <f>IF(A928=aux!$B$5,2*PI()/(981*B928)*J928,"")</f>
        <v/>
      </c>
      <c r="H928" s="28" t="str">
        <f>IF(OR(A928=aux!$B$6,A928=aux!$B$7,A928=aux!$B$8),(2*PI()/B928)^2/981*N928,"")</f>
        <v/>
      </c>
      <c r="I928" s="28" t="str">
        <f>IF(OR(A928=aux!$B$2,A928=aux!$B$3,A928=aux!$B$4),981*B928/(2*PI())*F928,"")</f>
        <v/>
      </c>
      <c r="J928" s="28" t="str">
        <f>IF(A928=aux!$B$5,100*$F$4*$C$4,"")</f>
        <v/>
      </c>
      <c r="K928" s="28" t="str">
        <f>IF(OR(A928=aux!$B$6,A928=aux!$B$7,A928=aux!$B$8),(2*PI()/B928)*N928,"")</f>
        <v/>
      </c>
      <c r="L928" s="28" t="str">
        <f>IF(OR(A928=aux!$B$2,A928=aux!$B$3,A928=aux!$B$4),981*(B928/(2*PI()))^2*F928,"")</f>
        <v/>
      </c>
      <c r="M928" s="28" t="str">
        <f>IF(A928=aux!$B$5,B928/(2*PI())*J928,"")</f>
        <v/>
      </c>
      <c r="N928" s="28" t="str">
        <f>IF(A928=aux!$B$6,100*$F$5*$C$5,IF(A928=aux!$B$7,100*$C$5*($F$5-($F$5-1)*(B928-$J$6)/($J$7-$J$6)),IF(A928=aux!$B$8,100*$C$5,"")))</f>
        <v/>
      </c>
      <c r="O928" s="26" t="str">
        <f t="shared" si="72"/>
        <v/>
      </c>
      <c r="P928" s="26" t="str">
        <f t="shared" si="73"/>
        <v/>
      </c>
      <c r="Q928" s="26" t="str">
        <f t="shared" si="74"/>
        <v/>
      </c>
    </row>
    <row r="929" spans="1:17" x14ac:dyDescent="0.25">
      <c r="A929" s="1" t="str">
        <f>IF(B929="","",IF(B929&lt;$J$2,aux!$B$2,IF(B929&lt;$J$3,aux!$B$3,IF(B929&lt;$J$4,aux!$B$4,IF(B929&lt;$J$5,aux!$B$5,IF(B929&lt;$J$6,aux!$B$6,IF(B929&lt;$J$7,aux!$B$7,aux!$B$8)))))))</f>
        <v/>
      </c>
      <c r="D929" s="2" t="str">
        <f t="shared" si="70"/>
        <v/>
      </c>
      <c r="E929" s="2" t="str">
        <f t="shared" si="71"/>
        <v/>
      </c>
      <c r="F929" s="28" t="str">
        <f>IF(A929=aux!$B$2,$C$3/9.81,IF(A929=aux!$B$3,$C$3*(1+($F$3-1)*(B929-$J$2)/($J$3-$J$2))/9.81,IF(A929=aux!$B$4,$F$3*$C$3/9.81,"")))</f>
        <v/>
      </c>
      <c r="G929" s="28" t="str">
        <f>IF(A929=aux!$B$5,2*PI()/(981*B929)*J929,"")</f>
        <v/>
      </c>
      <c r="H929" s="28" t="str">
        <f>IF(OR(A929=aux!$B$6,A929=aux!$B$7,A929=aux!$B$8),(2*PI()/B929)^2/981*N929,"")</f>
        <v/>
      </c>
      <c r="I929" s="28" t="str">
        <f>IF(OR(A929=aux!$B$2,A929=aux!$B$3,A929=aux!$B$4),981*B929/(2*PI())*F929,"")</f>
        <v/>
      </c>
      <c r="J929" s="28" t="str">
        <f>IF(A929=aux!$B$5,100*$F$4*$C$4,"")</f>
        <v/>
      </c>
      <c r="K929" s="28" t="str">
        <f>IF(OR(A929=aux!$B$6,A929=aux!$B$7,A929=aux!$B$8),(2*PI()/B929)*N929,"")</f>
        <v/>
      </c>
      <c r="L929" s="28" t="str">
        <f>IF(OR(A929=aux!$B$2,A929=aux!$B$3,A929=aux!$B$4),981*(B929/(2*PI()))^2*F929,"")</f>
        <v/>
      </c>
      <c r="M929" s="28" t="str">
        <f>IF(A929=aux!$B$5,B929/(2*PI())*J929,"")</f>
        <v/>
      </c>
      <c r="N929" s="28" t="str">
        <f>IF(A929=aux!$B$6,100*$F$5*$C$5,IF(A929=aux!$B$7,100*$C$5*($F$5-($F$5-1)*(B929-$J$6)/($J$7-$J$6)),IF(A929=aux!$B$8,100*$C$5,"")))</f>
        <v/>
      </c>
      <c r="O929" s="26" t="str">
        <f t="shared" si="72"/>
        <v/>
      </c>
      <c r="P929" s="26" t="str">
        <f t="shared" si="73"/>
        <v/>
      </c>
      <c r="Q929" s="26" t="str">
        <f t="shared" si="74"/>
        <v/>
      </c>
    </row>
    <row r="930" spans="1:17" x14ac:dyDescent="0.25">
      <c r="A930" s="1" t="str">
        <f>IF(B930="","",IF(B930&lt;$J$2,aux!$B$2,IF(B930&lt;$J$3,aux!$B$3,IF(B930&lt;$J$4,aux!$B$4,IF(B930&lt;$J$5,aux!$B$5,IF(B930&lt;$J$6,aux!$B$6,IF(B930&lt;$J$7,aux!$B$7,aux!$B$8)))))))</f>
        <v/>
      </c>
      <c r="D930" s="2" t="str">
        <f t="shared" si="70"/>
        <v/>
      </c>
      <c r="E930" s="2" t="str">
        <f t="shared" si="71"/>
        <v/>
      </c>
      <c r="F930" s="28" t="str">
        <f>IF(A930=aux!$B$2,$C$3/9.81,IF(A930=aux!$B$3,$C$3*(1+($F$3-1)*(B930-$J$2)/($J$3-$J$2))/9.81,IF(A930=aux!$B$4,$F$3*$C$3/9.81,"")))</f>
        <v/>
      </c>
      <c r="G930" s="28" t="str">
        <f>IF(A930=aux!$B$5,2*PI()/(981*B930)*J930,"")</f>
        <v/>
      </c>
      <c r="H930" s="28" t="str">
        <f>IF(OR(A930=aux!$B$6,A930=aux!$B$7,A930=aux!$B$8),(2*PI()/B930)^2/981*N930,"")</f>
        <v/>
      </c>
      <c r="I930" s="28" t="str">
        <f>IF(OR(A930=aux!$B$2,A930=aux!$B$3,A930=aux!$B$4),981*B930/(2*PI())*F930,"")</f>
        <v/>
      </c>
      <c r="J930" s="28" t="str">
        <f>IF(A930=aux!$B$5,100*$F$4*$C$4,"")</f>
        <v/>
      </c>
      <c r="K930" s="28" t="str">
        <f>IF(OR(A930=aux!$B$6,A930=aux!$B$7,A930=aux!$B$8),(2*PI()/B930)*N930,"")</f>
        <v/>
      </c>
      <c r="L930" s="28" t="str">
        <f>IF(OR(A930=aux!$B$2,A930=aux!$B$3,A930=aux!$B$4),981*(B930/(2*PI()))^2*F930,"")</f>
        <v/>
      </c>
      <c r="M930" s="28" t="str">
        <f>IF(A930=aux!$B$5,B930/(2*PI())*J930,"")</f>
        <v/>
      </c>
      <c r="N930" s="28" t="str">
        <f>IF(A930=aux!$B$6,100*$F$5*$C$5,IF(A930=aux!$B$7,100*$C$5*($F$5-($F$5-1)*(B930-$J$6)/($J$7-$J$6)),IF(A930=aux!$B$8,100*$C$5,"")))</f>
        <v/>
      </c>
      <c r="O930" s="26" t="str">
        <f t="shared" si="72"/>
        <v/>
      </c>
      <c r="P930" s="26" t="str">
        <f t="shared" si="73"/>
        <v/>
      </c>
      <c r="Q930" s="26" t="str">
        <f t="shared" si="74"/>
        <v/>
      </c>
    </row>
    <row r="931" spans="1:17" x14ac:dyDescent="0.25">
      <c r="A931" s="1" t="str">
        <f>IF(B931="","",IF(B931&lt;$J$2,aux!$B$2,IF(B931&lt;$J$3,aux!$B$3,IF(B931&lt;$J$4,aux!$B$4,IF(B931&lt;$J$5,aux!$B$5,IF(B931&lt;$J$6,aux!$B$6,IF(B931&lt;$J$7,aux!$B$7,aux!$B$8)))))))</f>
        <v/>
      </c>
      <c r="D931" s="2" t="str">
        <f t="shared" si="70"/>
        <v/>
      </c>
      <c r="E931" s="2" t="str">
        <f t="shared" si="71"/>
        <v/>
      </c>
      <c r="F931" s="28" t="str">
        <f>IF(A931=aux!$B$2,$C$3/9.81,IF(A931=aux!$B$3,$C$3*(1+($F$3-1)*(B931-$J$2)/($J$3-$J$2))/9.81,IF(A931=aux!$B$4,$F$3*$C$3/9.81,"")))</f>
        <v/>
      </c>
      <c r="G931" s="28" t="str">
        <f>IF(A931=aux!$B$5,2*PI()/(981*B931)*J931,"")</f>
        <v/>
      </c>
      <c r="H931" s="28" t="str">
        <f>IF(OR(A931=aux!$B$6,A931=aux!$B$7,A931=aux!$B$8),(2*PI()/B931)^2/981*N931,"")</f>
        <v/>
      </c>
      <c r="I931" s="28" t="str">
        <f>IF(OR(A931=aux!$B$2,A931=aux!$B$3,A931=aux!$B$4),981*B931/(2*PI())*F931,"")</f>
        <v/>
      </c>
      <c r="J931" s="28" t="str">
        <f>IF(A931=aux!$B$5,100*$F$4*$C$4,"")</f>
        <v/>
      </c>
      <c r="K931" s="28" t="str">
        <f>IF(OR(A931=aux!$B$6,A931=aux!$B$7,A931=aux!$B$8),(2*PI()/B931)*N931,"")</f>
        <v/>
      </c>
      <c r="L931" s="28" t="str">
        <f>IF(OR(A931=aux!$B$2,A931=aux!$B$3,A931=aux!$B$4),981*(B931/(2*PI()))^2*F931,"")</f>
        <v/>
      </c>
      <c r="M931" s="28" t="str">
        <f>IF(A931=aux!$B$5,B931/(2*PI())*J931,"")</f>
        <v/>
      </c>
      <c r="N931" s="28" t="str">
        <f>IF(A931=aux!$B$6,100*$F$5*$C$5,IF(A931=aux!$B$7,100*$C$5*($F$5-($F$5-1)*(B931-$J$6)/($J$7-$J$6)),IF(A931=aux!$B$8,100*$C$5,"")))</f>
        <v/>
      </c>
      <c r="O931" s="26" t="str">
        <f t="shared" si="72"/>
        <v/>
      </c>
      <c r="P931" s="26" t="str">
        <f t="shared" si="73"/>
        <v/>
      </c>
      <c r="Q931" s="26" t="str">
        <f t="shared" si="74"/>
        <v/>
      </c>
    </row>
    <row r="932" spans="1:17" x14ac:dyDescent="0.25">
      <c r="A932" s="1" t="str">
        <f>IF(B932="","",IF(B932&lt;$J$2,aux!$B$2,IF(B932&lt;$J$3,aux!$B$3,IF(B932&lt;$J$4,aux!$B$4,IF(B932&lt;$J$5,aux!$B$5,IF(B932&lt;$J$6,aux!$B$6,IF(B932&lt;$J$7,aux!$B$7,aux!$B$8)))))))</f>
        <v/>
      </c>
      <c r="D932" s="2" t="str">
        <f t="shared" si="70"/>
        <v/>
      </c>
      <c r="E932" s="2" t="str">
        <f t="shared" si="71"/>
        <v/>
      </c>
      <c r="F932" s="28" t="str">
        <f>IF(A932=aux!$B$2,$C$3/9.81,IF(A932=aux!$B$3,$C$3*(1+($F$3-1)*(B932-$J$2)/($J$3-$J$2))/9.81,IF(A932=aux!$B$4,$F$3*$C$3/9.81,"")))</f>
        <v/>
      </c>
      <c r="G932" s="28" t="str">
        <f>IF(A932=aux!$B$5,2*PI()/(981*B932)*J932,"")</f>
        <v/>
      </c>
      <c r="H932" s="28" t="str">
        <f>IF(OR(A932=aux!$B$6,A932=aux!$B$7,A932=aux!$B$8),(2*PI()/B932)^2/981*N932,"")</f>
        <v/>
      </c>
      <c r="I932" s="28" t="str">
        <f>IF(OR(A932=aux!$B$2,A932=aux!$B$3,A932=aux!$B$4),981*B932/(2*PI())*F932,"")</f>
        <v/>
      </c>
      <c r="J932" s="28" t="str">
        <f>IF(A932=aux!$B$5,100*$F$4*$C$4,"")</f>
        <v/>
      </c>
      <c r="K932" s="28" t="str">
        <f>IF(OR(A932=aux!$B$6,A932=aux!$B$7,A932=aux!$B$8),(2*PI()/B932)*N932,"")</f>
        <v/>
      </c>
      <c r="L932" s="28" t="str">
        <f>IF(OR(A932=aux!$B$2,A932=aux!$B$3,A932=aux!$B$4),981*(B932/(2*PI()))^2*F932,"")</f>
        <v/>
      </c>
      <c r="M932" s="28" t="str">
        <f>IF(A932=aux!$B$5,B932/(2*PI())*J932,"")</f>
        <v/>
      </c>
      <c r="N932" s="28" t="str">
        <f>IF(A932=aux!$B$6,100*$F$5*$C$5,IF(A932=aux!$B$7,100*$C$5*($F$5-($F$5-1)*(B932-$J$6)/($J$7-$J$6)),IF(A932=aux!$B$8,100*$C$5,"")))</f>
        <v/>
      </c>
      <c r="O932" s="26" t="str">
        <f t="shared" si="72"/>
        <v/>
      </c>
      <c r="P932" s="26" t="str">
        <f t="shared" si="73"/>
        <v/>
      </c>
      <c r="Q932" s="26" t="str">
        <f t="shared" si="74"/>
        <v/>
      </c>
    </row>
    <row r="933" spans="1:17" x14ac:dyDescent="0.25">
      <c r="A933" s="1" t="str">
        <f>IF(B933="","",IF(B933&lt;$J$2,aux!$B$2,IF(B933&lt;$J$3,aux!$B$3,IF(B933&lt;$J$4,aux!$B$4,IF(B933&lt;$J$5,aux!$B$5,IF(B933&lt;$J$6,aux!$B$6,IF(B933&lt;$J$7,aux!$B$7,aux!$B$8)))))))</f>
        <v/>
      </c>
      <c r="D933" s="2" t="str">
        <f t="shared" si="70"/>
        <v/>
      </c>
      <c r="E933" s="2" t="str">
        <f t="shared" si="71"/>
        <v/>
      </c>
      <c r="F933" s="28" t="str">
        <f>IF(A933=aux!$B$2,$C$3/9.81,IF(A933=aux!$B$3,$C$3*(1+($F$3-1)*(B933-$J$2)/($J$3-$J$2))/9.81,IF(A933=aux!$B$4,$F$3*$C$3/9.81,"")))</f>
        <v/>
      </c>
      <c r="G933" s="28" t="str">
        <f>IF(A933=aux!$B$5,2*PI()/(981*B933)*J933,"")</f>
        <v/>
      </c>
      <c r="H933" s="28" t="str">
        <f>IF(OR(A933=aux!$B$6,A933=aux!$B$7,A933=aux!$B$8),(2*PI()/B933)^2/981*N933,"")</f>
        <v/>
      </c>
      <c r="I933" s="28" t="str">
        <f>IF(OR(A933=aux!$B$2,A933=aux!$B$3,A933=aux!$B$4),981*B933/(2*PI())*F933,"")</f>
        <v/>
      </c>
      <c r="J933" s="28" t="str">
        <f>IF(A933=aux!$B$5,100*$F$4*$C$4,"")</f>
        <v/>
      </c>
      <c r="K933" s="28" t="str">
        <f>IF(OR(A933=aux!$B$6,A933=aux!$B$7,A933=aux!$B$8),(2*PI()/B933)*N933,"")</f>
        <v/>
      </c>
      <c r="L933" s="28" t="str">
        <f>IF(OR(A933=aux!$B$2,A933=aux!$B$3,A933=aux!$B$4),981*(B933/(2*PI()))^2*F933,"")</f>
        <v/>
      </c>
      <c r="M933" s="28" t="str">
        <f>IF(A933=aux!$B$5,B933/(2*PI())*J933,"")</f>
        <v/>
      </c>
      <c r="N933" s="28" t="str">
        <f>IF(A933=aux!$B$6,100*$F$5*$C$5,IF(A933=aux!$B$7,100*$C$5*($F$5-($F$5-1)*(B933-$J$6)/($J$7-$J$6)),IF(A933=aux!$B$8,100*$C$5,"")))</f>
        <v/>
      </c>
      <c r="O933" s="26" t="str">
        <f t="shared" si="72"/>
        <v/>
      </c>
      <c r="P933" s="26" t="str">
        <f t="shared" si="73"/>
        <v/>
      </c>
      <c r="Q933" s="26" t="str">
        <f t="shared" si="74"/>
        <v/>
      </c>
    </row>
    <row r="934" spans="1:17" x14ac:dyDescent="0.25">
      <c r="A934" s="1" t="str">
        <f>IF(B934="","",IF(B934&lt;$J$2,aux!$B$2,IF(B934&lt;$J$3,aux!$B$3,IF(B934&lt;$J$4,aux!$B$4,IF(B934&lt;$J$5,aux!$B$5,IF(B934&lt;$J$6,aux!$B$6,IF(B934&lt;$J$7,aux!$B$7,aux!$B$8)))))))</f>
        <v/>
      </c>
      <c r="D934" s="2" t="str">
        <f t="shared" si="70"/>
        <v/>
      </c>
      <c r="E934" s="2" t="str">
        <f t="shared" si="71"/>
        <v/>
      </c>
      <c r="F934" s="28" t="str">
        <f>IF(A934=aux!$B$2,$C$3/9.81,IF(A934=aux!$B$3,$C$3*(1+($F$3-1)*(B934-$J$2)/($J$3-$J$2))/9.81,IF(A934=aux!$B$4,$F$3*$C$3/9.81,"")))</f>
        <v/>
      </c>
      <c r="G934" s="28" t="str">
        <f>IF(A934=aux!$B$5,2*PI()/(981*B934)*J934,"")</f>
        <v/>
      </c>
      <c r="H934" s="28" t="str">
        <f>IF(OR(A934=aux!$B$6,A934=aux!$B$7,A934=aux!$B$8),(2*PI()/B934)^2/981*N934,"")</f>
        <v/>
      </c>
      <c r="I934" s="28" t="str">
        <f>IF(OR(A934=aux!$B$2,A934=aux!$B$3,A934=aux!$B$4),981*B934/(2*PI())*F934,"")</f>
        <v/>
      </c>
      <c r="J934" s="28" t="str">
        <f>IF(A934=aux!$B$5,100*$F$4*$C$4,"")</f>
        <v/>
      </c>
      <c r="K934" s="28" t="str">
        <f>IF(OR(A934=aux!$B$6,A934=aux!$B$7,A934=aux!$B$8),(2*PI()/B934)*N934,"")</f>
        <v/>
      </c>
      <c r="L934" s="28" t="str">
        <f>IF(OR(A934=aux!$B$2,A934=aux!$B$3,A934=aux!$B$4),981*(B934/(2*PI()))^2*F934,"")</f>
        <v/>
      </c>
      <c r="M934" s="28" t="str">
        <f>IF(A934=aux!$B$5,B934/(2*PI())*J934,"")</f>
        <v/>
      </c>
      <c r="N934" s="28" t="str">
        <f>IF(A934=aux!$B$6,100*$F$5*$C$5,IF(A934=aux!$B$7,100*$C$5*($F$5-($F$5-1)*(B934-$J$6)/($J$7-$J$6)),IF(A934=aux!$B$8,100*$C$5,"")))</f>
        <v/>
      </c>
      <c r="O934" s="26" t="str">
        <f t="shared" si="72"/>
        <v/>
      </c>
      <c r="P934" s="26" t="str">
        <f t="shared" si="73"/>
        <v/>
      </c>
      <c r="Q934" s="26" t="str">
        <f t="shared" si="74"/>
        <v/>
      </c>
    </row>
    <row r="935" spans="1:17" x14ac:dyDescent="0.25">
      <c r="A935" s="1" t="str">
        <f>IF(B935="","",IF(B935&lt;$J$2,aux!$B$2,IF(B935&lt;$J$3,aux!$B$3,IF(B935&lt;$J$4,aux!$B$4,IF(B935&lt;$J$5,aux!$B$5,IF(B935&lt;$J$6,aux!$B$6,IF(B935&lt;$J$7,aux!$B$7,aux!$B$8)))))))</f>
        <v/>
      </c>
      <c r="D935" s="2" t="str">
        <f t="shared" si="70"/>
        <v/>
      </c>
      <c r="E935" s="2" t="str">
        <f t="shared" si="71"/>
        <v/>
      </c>
      <c r="F935" s="28" t="str">
        <f>IF(A935=aux!$B$2,$C$3/9.81,IF(A935=aux!$B$3,$C$3*(1+($F$3-1)*(B935-$J$2)/($J$3-$J$2))/9.81,IF(A935=aux!$B$4,$F$3*$C$3/9.81,"")))</f>
        <v/>
      </c>
      <c r="G935" s="28" t="str">
        <f>IF(A935=aux!$B$5,2*PI()/(981*B935)*J935,"")</f>
        <v/>
      </c>
      <c r="H935" s="28" t="str">
        <f>IF(OR(A935=aux!$B$6,A935=aux!$B$7,A935=aux!$B$8),(2*PI()/B935)^2/981*N935,"")</f>
        <v/>
      </c>
      <c r="I935" s="28" t="str">
        <f>IF(OR(A935=aux!$B$2,A935=aux!$B$3,A935=aux!$B$4),981*B935/(2*PI())*F935,"")</f>
        <v/>
      </c>
      <c r="J935" s="28" t="str">
        <f>IF(A935=aux!$B$5,100*$F$4*$C$4,"")</f>
        <v/>
      </c>
      <c r="K935" s="28" t="str">
        <f>IF(OR(A935=aux!$B$6,A935=aux!$B$7,A935=aux!$B$8),(2*PI()/B935)*N935,"")</f>
        <v/>
      </c>
      <c r="L935" s="28" t="str">
        <f>IF(OR(A935=aux!$B$2,A935=aux!$B$3,A935=aux!$B$4),981*(B935/(2*PI()))^2*F935,"")</f>
        <v/>
      </c>
      <c r="M935" s="28" t="str">
        <f>IF(A935=aux!$B$5,B935/(2*PI())*J935,"")</f>
        <v/>
      </c>
      <c r="N935" s="28" t="str">
        <f>IF(A935=aux!$B$6,100*$F$5*$C$5,IF(A935=aux!$B$7,100*$C$5*($F$5-($F$5-1)*(B935-$J$6)/($J$7-$J$6)),IF(A935=aux!$B$8,100*$C$5,"")))</f>
        <v/>
      </c>
      <c r="O935" s="26" t="str">
        <f t="shared" si="72"/>
        <v/>
      </c>
      <c r="P935" s="26" t="str">
        <f t="shared" si="73"/>
        <v/>
      </c>
      <c r="Q935" s="26" t="str">
        <f t="shared" si="74"/>
        <v/>
      </c>
    </row>
    <row r="936" spans="1:17" x14ac:dyDescent="0.25">
      <c r="A936" s="1" t="str">
        <f>IF(B936="","",IF(B936&lt;$J$2,aux!$B$2,IF(B936&lt;$J$3,aux!$B$3,IF(B936&lt;$J$4,aux!$B$4,IF(B936&lt;$J$5,aux!$B$5,IF(B936&lt;$J$6,aux!$B$6,IF(B936&lt;$J$7,aux!$B$7,aux!$B$8)))))))</f>
        <v/>
      </c>
      <c r="D936" s="2" t="str">
        <f t="shared" si="70"/>
        <v/>
      </c>
      <c r="E936" s="2" t="str">
        <f t="shared" si="71"/>
        <v/>
      </c>
      <c r="F936" s="28" t="str">
        <f>IF(A936=aux!$B$2,$C$3/9.81,IF(A936=aux!$B$3,$C$3*(1+($F$3-1)*(B936-$J$2)/($J$3-$J$2))/9.81,IF(A936=aux!$B$4,$F$3*$C$3/9.81,"")))</f>
        <v/>
      </c>
      <c r="G936" s="28" t="str">
        <f>IF(A936=aux!$B$5,2*PI()/(981*B936)*J936,"")</f>
        <v/>
      </c>
      <c r="H936" s="28" t="str">
        <f>IF(OR(A936=aux!$B$6,A936=aux!$B$7,A936=aux!$B$8),(2*PI()/B936)^2/981*N936,"")</f>
        <v/>
      </c>
      <c r="I936" s="28" t="str">
        <f>IF(OR(A936=aux!$B$2,A936=aux!$B$3,A936=aux!$B$4),981*B936/(2*PI())*F936,"")</f>
        <v/>
      </c>
      <c r="J936" s="28" t="str">
        <f>IF(A936=aux!$B$5,100*$F$4*$C$4,"")</f>
        <v/>
      </c>
      <c r="K936" s="28" t="str">
        <f>IF(OR(A936=aux!$B$6,A936=aux!$B$7,A936=aux!$B$8),(2*PI()/B936)*N936,"")</f>
        <v/>
      </c>
      <c r="L936" s="28" t="str">
        <f>IF(OR(A936=aux!$B$2,A936=aux!$B$3,A936=aux!$B$4),981*(B936/(2*PI()))^2*F936,"")</f>
        <v/>
      </c>
      <c r="M936" s="28" t="str">
        <f>IF(A936=aux!$B$5,B936/(2*PI())*J936,"")</f>
        <v/>
      </c>
      <c r="N936" s="28" t="str">
        <f>IF(A936=aux!$B$6,100*$F$5*$C$5,IF(A936=aux!$B$7,100*$C$5*($F$5-($F$5-1)*(B936-$J$6)/($J$7-$J$6)),IF(A936=aux!$B$8,100*$C$5,"")))</f>
        <v/>
      </c>
      <c r="O936" s="26" t="str">
        <f t="shared" si="72"/>
        <v/>
      </c>
      <c r="P936" s="26" t="str">
        <f t="shared" si="73"/>
        <v/>
      </c>
      <c r="Q936" s="26" t="str">
        <f t="shared" si="74"/>
        <v/>
      </c>
    </row>
    <row r="937" spans="1:17" x14ac:dyDescent="0.25">
      <c r="A937" s="1" t="str">
        <f>IF(B937="","",IF(B937&lt;$J$2,aux!$B$2,IF(B937&lt;$J$3,aux!$B$3,IF(B937&lt;$J$4,aux!$B$4,IF(B937&lt;$J$5,aux!$B$5,IF(B937&lt;$J$6,aux!$B$6,IF(B937&lt;$J$7,aux!$B$7,aux!$B$8)))))))</f>
        <v/>
      </c>
      <c r="D937" s="2" t="str">
        <f t="shared" si="70"/>
        <v/>
      </c>
      <c r="E937" s="2" t="str">
        <f t="shared" si="71"/>
        <v/>
      </c>
      <c r="F937" s="28" t="str">
        <f>IF(A937=aux!$B$2,$C$3/9.81,IF(A937=aux!$B$3,$C$3*(1+($F$3-1)*(B937-$J$2)/($J$3-$J$2))/9.81,IF(A937=aux!$B$4,$F$3*$C$3/9.81,"")))</f>
        <v/>
      </c>
      <c r="G937" s="28" t="str">
        <f>IF(A937=aux!$B$5,2*PI()/(981*B937)*J937,"")</f>
        <v/>
      </c>
      <c r="H937" s="28" t="str">
        <f>IF(OR(A937=aux!$B$6,A937=aux!$B$7,A937=aux!$B$8),(2*PI()/B937)^2/981*N937,"")</f>
        <v/>
      </c>
      <c r="I937" s="28" t="str">
        <f>IF(OR(A937=aux!$B$2,A937=aux!$B$3,A937=aux!$B$4),981*B937/(2*PI())*F937,"")</f>
        <v/>
      </c>
      <c r="J937" s="28" t="str">
        <f>IF(A937=aux!$B$5,100*$F$4*$C$4,"")</f>
        <v/>
      </c>
      <c r="K937" s="28" t="str">
        <f>IF(OR(A937=aux!$B$6,A937=aux!$B$7,A937=aux!$B$8),(2*PI()/B937)*N937,"")</f>
        <v/>
      </c>
      <c r="L937" s="28" t="str">
        <f>IF(OR(A937=aux!$B$2,A937=aux!$B$3,A937=aux!$B$4),981*(B937/(2*PI()))^2*F937,"")</f>
        <v/>
      </c>
      <c r="M937" s="28" t="str">
        <f>IF(A937=aux!$B$5,B937/(2*PI())*J937,"")</f>
        <v/>
      </c>
      <c r="N937" s="28" t="str">
        <f>IF(A937=aux!$B$6,100*$F$5*$C$5,IF(A937=aux!$B$7,100*$C$5*($F$5-($F$5-1)*(B937-$J$6)/($J$7-$J$6)),IF(A937=aux!$B$8,100*$C$5,"")))</f>
        <v/>
      </c>
      <c r="O937" s="26" t="str">
        <f t="shared" si="72"/>
        <v/>
      </c>
      <c r="P937" s="26" t="str">
        <f t="shared" si="73"/>
        <v/>
      </c>
      <c r="Q937" s="26" t="str">
        <f t="shared" si="74"/>
        <v/>
      </c>
    </row>
    <row r="938" spans="1:17" x14ac:dyDescent="0.25">
      <c r="A938" s="1" t="str">
        <f>IF(B938="","",IF(B938&lt;$J$2,aux!$B$2,IF(B938&lt;$J$3,aux!$B$3,IF(B938&lt;$J$4,aux!$B$4,IF(B938&lt;$J$5,aux!$B$5,IF(B938&lt;$J$6,aux!$B$6,IF(B938&lt;$J$7,aux!$B$7,aux!$B$8)))))))</f>
        <v/>
      </c>
      <c r="D938" s="2" t="str">
        <f t="shared" si="70"/>
        <v/>
      </c>
      <c r="E938" s="2" t="str">
        <f t="shared" si="71"/>
        <v/>
      </c>
      <c r="F938" s="28" t="str">
        <f>IF(A938=aux!$B$2,$C$3/9.81,IF(A938=aux!$B$3,$C$3*(1+($F$3-1)*(B938-$J$2)/($J$3-$J$2))/9.81,IF(A938=aux!$B$4,$F$3*$C$3/9.81,"")))</f>
        <v/>
      </c>
      <c r="G938" s="28" t="str">
        <f>IF(A938=aux!$B$5,2*PI()/(981*B938)*J938,"")</f>
        <v/>
      </c>
      <c r="H938" s="28" t="str">
        <f>IF(OR(A938=aux!$B$6,A938=aux!$B$7,A938=aux!$B$8),(2*PI()/B938)^2/981*N938,"")</f>
        <v/>
      </c>
      <c r="I938" s="28" t="str">
        <f>IF(OR(A938=aux!$B$2,A938=aux!$B$3,A938=aux!$B$4),981*B938/(2*PI())*F938,"")</f>
        <v/>
      </c>
      <c r="J938" s="28" t="str">
        <f>IF(A938=aux!$B$5,100*$F$4*$C$4,"")</f>
        <v/>
      </c>
      <c r="K938" s="28" t="str">
        <f>IF(OR(A938=aux!$B$6,A938=aux!$B$7,A938=aux!$B$8),(2*PI()/B938)*N938,"")</f>
        <v/>
      </c>
      <c r="L938" s="28" t="str">
        <f>IF(OR(A938=aux!$B$2,A938=aux!$B$3,A938=aux!$B$4),981*(B938/(2*PI()))^2*F938,"")</f>
        <v/>
      </c>
      <c r="M938" s="28" t="str">
        <f>IF(A938=aux!$B$5,B938/(2*PI())*J938,"")</f>
        <v/>
      </c>
      <c r="N938" s="28" t="str">
        <f>IF(A938=aux!$B$6,100*$F$5*$C$5,IF(A938=aux!$B$7,100*$C$5*($F$5-($F$5-1)*(B938-$J$6)/($J$7-$J$6)),IF(A938=aux!$B$8,100*$C$5,"")))</f>
        <v/>
      </c>
      <c r="O938" s="26" t="str">
        <f t="shared" si="72"/>
        <v/>
      </c>
      <c r="P938" s="26" t="str">
        <f t="shared" si="73"/>
        <v/>
      </c>
      <c r="Q938" s="26" t="str">
        <f t="shared" si="74"/>
        <v/>
      </c>
    </row>
    <row r="939" spans="1:17" x14ac:dyDescent="0.25">
      <c r="A939" s="1" t="str">
        <f>IF(B939="","",IF(B939&lt;$J$2,aux!$B$2,IF(B939&lt;$J$3,aux!$B$3,IF(B939&lt;$J$4,aux!$B$4,IF(B939&lt;$J$5,aux!$B$5,IF(B939&lt;$J$6,aux!$B$6,IF(B939&lt;$J$7,aux!$B$7,aux!$B$8)))))))</f>
        <v/>
      </c>
      <c r="D939" s="2" t="str">
        <f t="shared" si="70"/>
        <v/>
      </c>
      <c r="E939" s="2" t="str">
        <f t="shared" si="71"/>
        <v/>
      </c>
      <c r="F939" s="28" t="str">
        <f>IF(A939=aux!$B$2,$C$3/9.81,IF(A939=aux!$B$3,$C$3*(1+($F$3-1)*(B939-$J$2)/($J$3-$J$2))/9.81,IF(A939=aux!$B$4,$F$3*$C$3/9.81,"")))</f>
        <v/>
      </c>
      <c r="G939" s="28" t="str">
        <f>IF(A939=aux!$B$5,2*PI()/(981*B939)*J939,"")</f>
        <v/>
      </c>
      <c r="H939" s="28" t="str">
        <f>IF(OR(A939=aux!$B$6,A939=aux!$B$7,A939=aux!$B$8),(2*PI()/B939)^2/981*N939,"")</f>
        <v/>
      </c>
      <c r="I939" s="28" t="str">
        <f>IF(OR(A939=aux!$B$2,A939=aux!$B$3,A939=aux!$B$4),981*B939/(2*PI())*F939,"")</f>
        <v/>
      </c>
      <c r="J939" s="28" t="str">
        <f>IF(A939=aux!$B$5,100*$F$4*$C$4,"")</f>
        <v/>
      </c>
      <c r="K939" s="28" t="str">
        <f>IF(OR(A939=aux!$B$6,A939=aux!$B$7,A939=aux!$B$8),(2*PI()/B939)*N939,"")</f>
        <v/>
      </c>
      <c r="L939" s="28" t="str">
        <f>IF(OR(A939=aux!$B$2,A939=aux!$B$3,A939=aux!$B$4),981*(B939/(2*PI()))^2*F939,"")</f>
        <v/>
      </c>
      <c r="M939" s="28" t="str">
        <f>IF(A939=aux!$B$5,B939/(2*PI())*J939,"")</f>
        <v/>
      </c>
      <c r="N939" s="28" t="str">
        <f>IF(A939=aux!$B$6,100*$F$5*$C$5,IF(A939=aux!$B$7,100*$C$5*($F$5-($F$5-1)*(B939-$J$6)/($J$7-$J$6)),IF(A939=aux!$B$8,100*$C$5,"")))</f>
        <v/>
      </c>
      <c r="O939" s="26" t="str">
        <f t="shared" si="72"/>
        <v/>
      </c>
      <c r="P939" s="26" t="str">
        <f t="shared" si="73"/>
        <v/>
      </c>
      <c r="Q939" s="26" t="str">
        <f t="shared" si="74"/>
        <v/>
      </c>
    </row>
    <row r="940" spans="1:17" x14ac:dyDescent="0.25">
      <c r="A940" s="1" t="str">
        <f>IF(B940="","",IF(B940&lt;$J$2,aux!$B$2,IF(B940&lt;$J$3,aux!$B$3,IF(B940&lt;$J$4,aux!$B$4,IF(B940&lt;$J$5,aux!$B$5,IF(B940&lt;$J$6,aux!$B$6,IF(B940&lt;$J$7,aux!$B$7,aux!$B$8)))))))</f>
        <v/>
      </c>
      <c r="D940" s="2" t="str">
        <f t="shared" si="70"/>
        <v/>
      </c>
      <c r="E940" s="2" t="str">
        <f t="shared" si="71"/>
        <v/>
      </c>
      <c r="F940" s="28" t="str">
        <f>IF(A940=aux!$B$2,$C$3/9.81,IF(A940=aux!$B$3,$C$3*(1+($F$3-1)*(B940-$J$2)/($J$3-$J$2))/9.81,IF(A940=aux!$B$4,$F$3*$C$3/9.81,"")))</f>
        <v/>
      </c>
      <c r="G940" s="28" t="str">
        <f>IF(A940=aux!$B$5,2*PI()/(981*B940)*J940,"")</f>
        <v/>
      </c>
      <c r="H940" s="28" t="str">
        <f>IF(OR(A940=aux!$B$6,A940=aux!$B$7,A940=aux!$B$8),(2*PI()/B940)^2/981*N940,"")</f>
        <v/>
      </c>
      <c r="I940" s="28" t="str">
        <f>IF(OR(A940=aux!$B$2,A940=aux!$B$3,A940=aux!$B$4),981*B940/(2*PI())*F940,"")</f>
        <v/>
      </c>
      <c r="J940" s="28" t="str">
        <f>IF(A940=aux!$B$5,100*$F$4*$C$4,"")</f>
        <v/>
      </c>
      <c r="K940" s="28" t="str">
        <f>IF(OR(A940=aux!$B$6,A940=aux!$B$7,A940=aux!$B$8),(2*PI()/B940)*N940,"")</f>
        <v/>
      </c>
      <c r="L940" s="28" t="str">
        <f>IF(OR(A940=aux!$B$2,A940=aux!$B$3,A940=aux!$B$4),981*(B940/(2*PI()))^2*F940,"")</f>
        <v/>
      </c>
      <c r="M940" s="28" t="str">
        <f>IF(A940=aux!$B$5,B940/(2*PI())*J940,"")</f>
        <v/>
      </c>
      <c r="N940" s="28" t="str">
        <f>IF(A940=aux!$B$6,100*$F$5*$C$5,IF(A940=aux!$B$7,100*$C$5*($F$5-($F$5-1)*(B940-$J$6)/($J$7-$J$6)),IF(A940=aux!$B$8,100*$C$5,"")))</f>
        <v/>
      </c>
      <c r="O940" s="26" t="str">
        <f t="shared" si="72"/>
        <v/>
      </c>
      <c r="P940" s="26" t="str">
        <f t="shared" si="73"/>
        <v/>
      </c>
      <c r="Q940" s="26" t="str">
        <f t="shared" si="74"/>
        <v/>
      </c>
    </row>
    <row r="941" spans="1:17" x14ac:dyDescent="0.25">
      <c r="A941" s="1" t="str">
        <f>IF(B941="","",IF(B941&lt;$J$2,aux!$B$2,IF(B941&lt;$J$3,aux!$B$3,IF(B941&lt;$J$4,aux!$B$4,IF(B941&lt;$J$5,aux!$B$5,IF(B941&lt;$J$6,aux!$B$6,IF(B941&lt;$J$7,aux!$B$7,aux!$B$8)))))))</f>
        <v/>
      </c>
      <c r="D941" s="2" t="str">
        <f t="shared" si="70"/>
        <v/>
      </c>
      <c r="E941" s="2" t="str">
        <f t="shared" si="71"/>
        <v/>
      </c>
      <c r="F941" s="28" t="str">
        <f>IF(A941=aux!$B$2,$C$3/9.81,IF(A941=aux!$B$3,$C$3*(1+($F$3-1)*(B941-$J$2)/($J$3-$J$2))/9.81,IF(A941=aux!$B$4,$F$3*$C$3/9.81,"")))</f>
        <v/>
      </c>
      <c r="G941" s="28" t="str">
        <f>IF(A941=aux!$B$5,2*PI()/(981*B941)*J941,"")</f>
        <v/>
      </c>
      <c r="H941" s="28" t="str">
        <f>IF(OR(A941=aux!$B$6,A941=aux!$B$7,A941=aux!$B$8),(2*PI()/B941)^2/981*N941,"")</f>
        <v/>
      </c>
      <c r="I941" s="28" t="str">
        <f>IF(OR(A941=aux!$B$2,A941=aux!$B$3,A941=aux!$B$4),981*B941/(2*PI())*F941,"")</f>
        <v/>
      </c>
      <c r="J941" s="28" t="str">
        <f>IF(A941=aux!$B$5,100*$F$4*$C$4,"")</f>
        <v/>
      </c>
      <c r="K941" s="28" t="str">
        <f>IF(OR(A941=aux!$B$6,A941=aux!$B$7,A941=aux!$B$8),(2*PI()/B941)*N941,"")</f>
        <v/>
      </c>
      <c r="L941" s="28" t="str">
        <f>IF(OR(A941=aux!$B$2,A941=aux!$B$3,A941=aux!$B$4),981*(B941/(2*PI()))^2*F941,"")</f>
        <v/>
      </c>
      <c r="M941" s="28" t="str">
        <f>IF(A941=aux!$B$5,B941/(2*PI())*J941,"")</f>
        <v/>
      </c>
      <c r="N941" s="28" t="str">
        <f>IF(A941=aux!$B$6,100*$F$5*$C$5,IF(A941=aux!$B$7,100*$C$5*($F$5-($F$5-1)*(B941-$J$6)/($J$7-$J$6)),IF(A941=aux!$B$8,100*$C$5,"")))</f>
        <v/>
      </c>
      <c r="O941" s="26" t="str">
        <f t="shared" si="72"/>
        <v/>
      </c>
      <c r="P941" s="26" t="str">
        <f t="shared" si="73"/>
        <v/>
      </c>
      <c r="Q941" s="26" t="str">
        <f t="shared" si="74"/>
        <v/>
      </c>
    </row>
    <row r="942" spans="1:17" x14ac:dyDescent="0.25">
      <c r="A942" s="1" t="str">
        <f>IF(B942="","",IF(B942&lt;$J$2,aux!$B$2,IF(B942&lt;$J$3,aux!$B$3,IF(B942&lt;$J$4,aux!$B$4,IF(B942&lt;$J$5,aux!$B$5,IF(B942&lt;$J$6,aux!$B$6,IF(B942&lt;$J$7,aux!$B$7,aux!$B$8)))))))</f>
        <v/>
      </c>
      <c r="D942" s="2" t="str">
        <f t="shared" si="70"/>
        <v/>
      </c>
      <c r="E942" s="2" t="str">
        <f t="shared" si="71"/>
        <v/>
      </c>
      <c r="F942" s="28" t="str">
        <f>IF(A942=aux!$B$2,$C$3/9.81,IF(A942=aux!$B$3,$C$3*(1+($F$3-1)*(B942-$J$2)/($J$3-$J$2))/9.81,IF(A942=aux!$B$4,$F$3*$C$3/9.81,"")))</f>
        <v/>
      </c>
      <c r="G942" s="28" t="str">
        <f>IF(A942=aux!$B$5,2*PI()/(981*B942)*J942,"")</f>
        <v/>
      </c>
      <c r="H942" s="28" t="str">
        <f>IF(OR(A942=aux!$B$6,A942=aux!$B$7,A942=aux!$B$8),(2*PI()/B942)^2/981*N942,"")</f>
        <v/>
      </c>
      <c r="I942" s="28" t="str">
        <f>IF(OR(A942=aux!$B$2,A942=aux!$B$3,A942=aux!$B$4),981*B942/(2*PI())*F942,"")</f>
        <v/>
      </c>
      <c r="J942" s="28" t="str">
        <f>IF(A942=aux!$B$5,100*$F$4*$C$4,"")</f>
        <v/>
      </c>
      <c r="K942" s="28" t="str">
        <f>IF(OR(A942=aux!$B$6,A942=aux!$B$7,A942=aux!$B$8),(2*PI()/B942)*N942,"")</f>
        <v/>
      </c>
      <c r="L942" s="28" t="str">
        <f>IF(OR(A942=aux!$B$2,A942=aux!$B$3,A942=aux!$B$4),981*(B942/(2*PI()))^2*F942,"")</f>
        <v/>
      </c>
      <c r="M942" s="28" t="str">
        <f>IF(A942=aux!$B$5,B942/(2*PI())*J942,"")</f>
        <v/>
      </c>
      <c r="N942" s="28" t="str">
        <f>IF(A942=aux!$B$6,100*$F$5*$C$5,IF(A942=aux!$B$7,100*$C$5*($F$5-($F$5-1)*(B942-$J$6)/($J$7-$J$6)),IF(A942=aux!$B$8,100*$C$5,"")))</f>
        <v/>
      </c>
      <c r="O942" s="26" t="str">
        <f t="shared" si="72"/>
        <v/>
      </c>
      <c r="P942" s="26" t="str">
        <f t="shared" si="73"/>
        <v/>
      </c>
      <c r="Q942" s="26" t="str">
        <f t="shared" si="74"/>
        <v/>
      </c>
    </row>
    <row r="943" spans="1:17" x14ac:dyDescent="0.25">
      <c r="A943" s="1" t="str">
        <f>IF(B943="","",IF(B943&lt;$J$2,aux!$B$2,IF(B943&lt;$J$3,aux!$B$3,IF(B943&lt;$J$4,aux!$B$4,IF(B943&lt;$J$5,aux!$B$5,IF(B943&lt;$J$6,aux!$B$6,IF(B943&lt;$J$7,aux!$B$7,aux!$B$8)))))))</f>
        <v/>
      </c>
      <c r="D943" s="2" t="str">
        <f t="shared" si="70"/>
        <v/>
      </c>
      <c r="E943" s="2" t="str">
        <f t="shared" si="71"/>
        <v/>
      </c>
      <c r="F943" s="28" t="str">
        <f>IF(A943=aux!$B$2,$C$3/9.81,IF(A943=aux!$B$3,$C$3*(1+($F$3-1)*(B943-$J$2)/($J$3-$J$2))/9.81,IF(A943=aux!$B$4,$F$3*$C$3/9.81,"")))</f>
        <v/>
      </c>
      <c r="G943" s="28" t="str">
        <f>IF(A943=aux!$B$5,2*PI()/(981*B943)*J943,"")</f>
        <v/>
      </c>
      <c r="H943" s="28" t="str">
        <f>IF(OR(A943=aux!$B$6,A943=aux!$B$7,A943=aux!$B$8),(2*PI()/B943)^2/981*N943,"")</f>
        <v/>
      </c>
      <c r="I943" s="28" t="str">
        <f>IF(OR(A943=aux!$B$2,A943=aux!$B$3,A943=aux!$B$4),981*B943/(2*PI())*F943,"")</f>
        <v/>
      </c>
      <c r="J943" s="28" t="str">
        <f>IF(A943=aux!$B$5,100*$F$4*$C$4,"")</f>
        <v/>
      </c>
      <c r="K943" s="28" t="str">
        <f>IF(OR(A943=aux!$B$6,A943=aux!$B$7,A943=aux!$B$8),(2*PI()/B943)*N943,"")</f>
        <v/>
      </c>
      <c r="L943" s="28" t="str">
        <f>IF(OR(A943=aux!$B$2,A943=aux!$B$3,A943=aux!$B$4),981*(B943/(2*PI()))^2*F943,"")</f>
        <v/>
      </c>
      <c r="M943" s="28" t="str">
        <f>IF(A943=aux!$B$5,B943/(2*PI())*J943,"")</f>
        <v/>
      </c>
      <c r="N943" s="28" t="str">
        <f>IF(A943=aux!$B$6,100*$F$5*$C$5,IF(A943=aux!$B$7,100*$C$5*($F$5-($F$5-1)*(B943-$J$6)/($J$7-$J$6)),IF(A943=aux!$B$8,100*$C$5,"")))</f>
        <v/>
      </c>
      <c r="O943" s="26" t="str">
        <f t="shared" si="72"/>
        <v/>
      </c>
      <c r="P943" s="26" t="str">
        <f t="shared" si="73"/>
        <v/>
      </c>
      <c r="Q943" s="26" t="str">
        <f t="shared" si="74"/>
        <v/>
      </c>
    </row>
    <row r="944" spans="1:17" x14ac:dyDescent="0.25">
      <c r="A944" s="1" t="str">
        <f>IF(B944="","",IF(B944&lt;$J$2,aux!$B$2,IF(B944&lt;$J$3,aux!$B$3,IF(B944&lt;$J$4,aux!$B$4,IF(B944&lt;$J$5,aux!$B$5,IF(B944&lt;$J$6,aux!$B$6,IF(B944&lt;$J$7,aux!$B$7,aux!$B$8)))))))</f>
        <v/>
      </c>
      <c r="D944" s="2" t="str">
        <f t="shared" si="70"/>
        <v/>
      </c>
      <c r="E944" s="2" t="str">
        <f t="shared" si="71"/>
        <v/>
      </c>
      <c r="F944" s="28" t="str">
        <f>IF(A944=aux!$B$2,$C$3/9.81,IF(A944=aux!$B$3,$C$3*(1+($F$3-1)*(B944-$J$2)/($J$3-$J$2))/9.81,IF(A944=aux!$B$4,$F$3*$C$3/9.81,"")))</f>
        <v/>
      </c>
      <c r="G944" s="28" t="str">
        <f>IF(A944=aux!$B$5,2*PI()/(981*B944)*J944,"")</f>
        <v/>
      </c>
      <c r="H944" s="28" t="str">
        <f>IF(OR(A944=aux!$B$6,A944=aux!$B$7,A944=aux!$B$8),(2*PI()/B944)^2/981*N944,"")</f>
        <v/>
      </c>
      <c r="I944" s="28" t="str">
        <f>IF(OR(A944=aux!$B$2,A944=aux!$B$3,A944=aux!$B$4),981*B944/(2*PI())*F944,"")</f>
        <v/>
      </c>
      <c r="J944" s="28" t="str">
        <f>IF(A944=aux!$B$5,100*$F$4*$C$4,"")</f>
        <v/>
      </c>
      <c r="K944" s="28" t="str">
        <f>IF(OR(A944=aux!$B$6,A944=aux!$B$7,A944=aux!$B$8),(2*PI()/B944)*N944,"")</f>
        <v/>
      </c>
      <c r="L944" s="28" t="str">
        <f>IF(OR(A944=aux!$B$2,A944=aux!$B$3,A944=aux!$B$4),981*(B944/(2*PI()))^2*F944,"")</f>
        <v/>
      </c>
      <c r="M944" s="28" t="str">
        <f>IF(A944=aux!$B$5,B944/(2*PI())*J944,"")</f>
        <v/>
      </c>
      <c r="N944" s="28" t="str">
        <f>IF(A944=aux!$B$6,100*$F$5*$C$5,IF(A944=aux!$B$7,100*$C$5*($F$5-($F$5-1)*(B944-$J$6)/($J$7-$J$6)),IF(A944=aux!$B$8,100*$C$5,"")))</f>
        <v/>
      </c>
      <c r="O944" s="26" t="str">
        <f t="shared" si="72"/>
        <v/>
      </c>
      <c r="P944" s="26" t="str">
        <f t="shared" si="73"/>
        <v/>
      </c>
      <c r="Q944" s="26" t="str">
        <f t="shared" si="74"/>
        <v/>
      </c>
    </row>
    <row r="945" spans="1:17" x14ac:dyDescent="0.25">
      <c r="A945" s="1" t="str">
        <f>IF(B945="","",IF(B945&lt;$J$2,aux!$B$2,IF(B945&lt;$J$3,aux!$B$3,IF(B945&lt;$J$4,aux!$B$4,IF(B945&lt;$J$5,aux!$B$5,IF(B945&lt;$J$6,aux!$B$6,IF(B945&lt;$J$7,aux!$B$7,aux!$B$8)))))))</f>
        <v/>
      </c>
      <c r="D945" s="2" t="str">
        <f t="shared" si="70"/>
        <v/>
      </c>
      <c r="E945" s="2" t="str">
        <f t="shared" si="71"/>
        <v/>
      </c>
      <c r="F945" s="28" t="str">
        <f>IF(A945=aux!$B$2,$C$3/9.81,IF(A945=aux!$B$3,$C$3*(1+($F$3-1)*(B945-$J$2)/($J$3-$J$2))/9.81,IF(A945=aux!$B$4,$F$3*$C$3/9.81,"")))</f>
        <v/>
      </c>
      <c r="G945" s="28" t="str">
        <f>IF(A945=aux!$B$5,2*PI()/(981*B945)*J945,"")</f>
        <v/>
      </c>
      <c r="H945" s="28" t="str">
        <f>IF(OR(A945=aux!$B$6,A945=aux!$B$7,A945=aux!$B$8),(2*PI()/B945)^2/981*N945,"")</f>
        <v/>
      </c>
      <c r="I945" s="28" t="str">
        <f>IF(OR(A945=aux!$B$2,A945=aux!$B$3,A945=aux!$B$4),981*B945/(2*PI())*F945,"")</f>
        <v/>
      </c>
      <c r="J945" s="28" t="str">
        <f>IF(A945=aux!$B$5,100*$F$4*$C$4,"")</f>
        <v/>
      </c>
      <c r="K945" s="28" t="str">
        <f>IF(OR(A945=aux!$B$6,A945=aux!$B$7,A945=aux!$B$8),(2*PI()/B945)*N945,"")</f>
        <v/>
      </c>
      <c r="L945" s="28" t="str">
        <f>IF(OR(A945=aux!$B$2,A945=aux!$B$3,A945=aux!$B$4),981*(B945/(2*PI()))^2*F945,"")</f>
        <v/>
      </c>
      <c r="M945" s="28" t="str">
        <f>IF(A945=aux!$B$5,B945/(2*PI())*J945,"")</f>
        <v/>
      </c>
      <c r="N945" s="28" t="str">
        <f>IF(A945=aux!$B$6,100*$F$5*$C$5,IF(A945=aux!$B$7,100*$C$5*($F$5-($F$5-1)*(B945-$J$6)/($J$7-$J$6)),IF(A945=aux!$B$8,100*$C$5,"")))</f>
        <v/>
      </c>
      <c r="O945" s="26" t="str">
        <f t="shared" si="72"/>
        <v/>
      </c>
      <c r="P945" s="26" t="str">
        <f t="shared" si="73"/>
        <v/>
      </c>
      <c r="Q945" s="26" t="str">
        <f t="shared" si="74"/>
        <v/>
      </c>
    </row>
    <row r="946" spans="1:17" x14ac:dyDescent="0.25">
      <c r="A946" s="1" t="str">
        <f>IF(B946="","",IF(B946&lt;$J$2,aux!$B$2,IF(B946&lt;$J$3,aux!$B$3,IF(B946&lt;$J$4,aux!$B$4,IF(B946&lt;$J$5,aux!$B$5,IF(B946&lt;$J$6,aux!$B$6,IF(B946&lt;$J$7,aux!$B$7,aux!$B$8)))))))</f>
        <v/>
      </c>
      <c r="D946" s="2" t="str">
        <f t="shared" si="70"/>
        <v/>
      </c>
      <c r="E946" s="2" t="str">
        <f t="shared" si="71"/>
        <v/>
      </c>
      <c r="F946" s="28" t="str">
        <f>IF(A946=aux!$B$2,$C$3/9.81,IF(A946=aux!$B$3,$C$3*(1+($F$3-1)*(B946-$J$2)/($J$3-$J$2))/9.81,IF(A946=aux!$B$4,$F$3*$C$3/9.81,"")))</f>
        <v/>
      </c>
      <c r="G946" s="28" t="str">
        <f>IF(A946=aux!$B$5,2*PI()/(981*B946)*J946,"")</f>
        <v/>
      </c>
      <c r="H946" s="28" t="str">
        <f>IF(OR(A946=aux!$B$6,A946=aux!$B$7,A946=aux!$B$8),(2*PI()/B946)^2/981*N946,"")</f>
        <v/>
      </c>
      <c r="I946" s="28" t="str">
        <f>IF(OR(A946=aux!$B$2,A946=aux!$B$3,A946=aux!$B$4),981*B946/(2*PI())*F946,"")</f>
        <v/>
      </c>
      <c r="J946" s="28" t="str">
        <f>IF(A946=aux!$B$5,100*$F$4*$C$4,"")</f>
        <v/>
      </c>
      <c r="K946" s="28" t="str">
        <f>IF(OR(A946=aux!$B$6,A946=aux!$B$7,A946=aux!$B$8),(2*PI()/B946)*N946,"")</f>
        <v/>
      </c>
      <c r="L946" s="28" t="str">
        <f>IF(OR(A946=aux!$B$2,A946=aux!$B$3,A946=aux!$B$4),981*(B946/(2*PI()))^2*F946,"")</f>
        <v/>
      </c>
      <c r="M946" s="28" t="str">
        <f>IF(A946=aux!$B$5,B946/(2*PI())*J946,"")</f>
        <v/>
      </c>
      <c r="N946" s="28" t="str">
        <f>IF(A946=aux!$B$6,100*$F$5*$C$5,IF(A946=aux!$B$7,100*$C$5*($F$5-($F$5-1)*(B946-$J$6)/($J$7-$J$6)),IF(A946=aux!$B$8,100*$C$5,"")))</f>
        <v/>
      </c>
      <c r="O946" s="26" t="str">
        <f t="shared" si="72"/>
        <v/>
      </c>
      <c r="P946" s="26" t="str">
        <f t="shared" si="73"/>
        <v/>
      </c>
      <c r="Q946" s="26" t="str">
        <f t="shared" si="74"/>
        <v/>
      </c>
    </row>
    <row r="947" spans="1:17" x14ac:dyDescent="0.25">
      <c r="A947" s="1" t="str">
        <f>IF(B947="","",IF(B947&lt;$J$2,aux!$B$2,IF(B947&lt;$J$3,aux!$B$3,IF(B947&lt;$J$4,aux!$B$4,IF(B947&lt;$J$5,aux!$B$5,IF(B947&lt;$J$6,aux!$B$6,IF(B947&lt;$J$7,aux!$B$7,aux!$B$8)))))))</f>
        <v/>
      </c>
      <c r="D947" s="2" t="str">
        <f t="shared" si="70"/>
        <v/>
      </c>
      <c r="E947" s="2" t="str">
        <f t="shared" si="71"/>
        <v/>
      </c>
      <c r="F947" s="28" t="str">
        <f>IF(A947=aux!$B$2,$C$3/9.81,IF(A947=aux!$B$3,$C$3*(1+($F$3-1)*(B947-$J$2)/($J$3-$J$2))/9.81,IF(A947=aux!$B$4,$F$3*$C$3/9.81,"")))</f>
        <v/>
      </c>
      <c r="G947" s="28" t="str">
        <f>IF(A947=aux!$B$5,2*PI()/(981*B947)*J947,"")</f>
        <v/>
      </c>
      <c r="H947" s="28" t="str">
        <f>IF(OR(A947=aux!$B$6,A947=aux!$B$7,A947=aux!$B$8),(2*PI()/B947)^2/981*N947,"")</f>
        <v/>
      </c>
      <c r="I947" s="28" t="str">
        <f>IF(OR(A947=aux!$B$2,A947=aux!$B$3,A947=aux!$B$4),981*B947/(2*PI())*F947,"")</f>
        <v/>
      </c>
      <c r="J947" s="28" t="str">
        <f>IF(A947=aux!$B$5,100*$F$4*$C$4,"")</f>
        <v/>
      </c>
      <c r="K947" s="28" t="str">
        <f>IF(OR(A947=aux!$B$6,A947=aux!$B$7,A947=aux!$B$8),(2*PI()/B947)*N947,"")</f>
        <v/>
      </c>
      <c r="L947" s="28" t="str">
        <f>IF(OR(A947=aux!$B$2,A947=aux!$B$3,A947=aux!$B$4),981*(B947/(2*PI()))^2*F947,"")</f>
        <v/>
      </c>
      <c r="M947" s="28" t="str">
        <f>IF(A947=aux!$B$5,B947/(2*PI())*J947,"")</f>
        <v/>
      </c>
      <c r="N947" s="28" t="str">
        <f>IF(A947=aux!$B$6,100*$F$5*$C$5,IF(A947=aux!$B$7,100*$C$5*($F$5-($F$5-1)*(B947-$J$6)/($J$7-$J$6)),IF(A947=aux!$B$8,100*$C$5,"")))</f>
        <v/>
      </c>
      <c r="O947" s="26" t="str">
        <f t="shared" si="72"/>
        <v/>
      </c>
      <c r="P947" s="26" t="str">
        <f t="shared" si="73"/>
        <v/>
      </c>
      <c r="Q947" s="26" t="str">
        <f t="shared" si="74"/>
        <v/>
      </c>
    </row>
    <row r="948" spans="1:17" x14ac:dyDescent="0.25">
      <c r="A948" s="1" t="str">
        <f>IF(B948="","",IF(B948&lt;$J$2,aux!$B$2,IF(B948&lt;$J$3,aux!$B$3,IF(B948&lt;$J$4,aux!$B$4,IF(B948&lt;$J$5,aux!$B$5,IF(B948&lt;$J$6,aux!$B$6,IF(B948&lt;$J$7,aux!$B$7,aux!$B$8)))))))</f>
        <v/>
      </c>
      <c r="D948" s="2" t="str">
        <f t="shared" si="70"/>
        <v/>
      </c>
      <c r="E948" s="2" t="str">
        <f t="shared" si="71"/>
        <v/>
      </c>
      <c r="F948" s="28" t="str">
        <f>IF(A948=aux!$B$2,$C$3/9.81,IF(A948=aux!$B$3,$C$3*(1+($F$3-1)*(B948-$J$2)/($J$3-$J$2))/9.81,IF(A948=aux!$B$4,$F$3*$C$3/9.81,"")))</f>
        <v/>
      </c>
      <c r="G948" s="28" t="str">
        <f>IF(A948=aux!$B$5,2*PI()/(981*B948)*J948,"")</f>
        <v/>
      </c>
      <c r="H948" s="28" t="str">
        <f>IF(OR(A948=aux!$B$6,A948=aux!$B$7,A948=aux!$B$8),(2*PI()/B948)^2/981*N948,"")</f>
        <v/>
      </c>
      <c r="I948" s="28" t="str">
        <f>IF(OR(A948=aux!$B$2,A948=aux!$B$3,A948=aux!$B$4),981*B948/(2*PI())*F948,"")</f>
        <v/>
      </c>
      <c r="J948" s="28" t="str">
        <f>IF(A948=aux!$B$5,100*$F$4*$C$4,"")</f>
        <v/>
      </c>
      <c r="K948" s="28" t="str">
        <f>IF(OR(A948=aux!$B$6,A948=aux!$B$7,A948=aux!$B$8),(2*PI()/B948)*N948,"")</f>
        <v/>
      </c>
      <c r="L948" s="28" t="str">
        <f>IF(OR(A948=aux!$B$2,A948=aux!$B$3,A948=aux!$B$4),981*(B948/(2*PI()))^2*F948,"")</f>
        <v/>
      </c>
      <c r="M948" s="28" t="str">
        <f>IF(A948=aux!$B$5,B948/(2*PI())*J948,"")</f>
        <v/>
      </c>
      <c r="N948" s="28" t="str">
        <f>IF(A948=aux!$B$6,100*$F$5*$C$5,IF(A948=aux!$B$7,100*$C$5*($F$5-($F$5-1)*(B948-$J$6)/($J$7-$J$6)),IF(A948=aux!$B$8,100*$C$5,"")))</f>
        <v/>
      </c>
      <c r="O948" s="26" t="str">
        <f t="shared" si="72"/>
        <v/>
      </c>
      <c r="P948" s="26" t="str">
        <f t="shared" si="73"/>
        <v/>
      </c>
      <c r="Q948" s="26" t="str">
        <f t="shared" si="74"/>
        <v/>
      </c>
    </row>
    <row r="949" spans="1:17" x14ac:dyDescent="0.25">
      <c r="A949" s="1" t="str">
        <f>IF(B949="","",IF(B949&lt;$J$2,aux!$B$2,IF(B949&lt;$J$3,aux!$B$3,IF(B949&lt;$J$4,aux!$B$4,IF(B949&lt;$J$5,aux!$B$5,IF(B949&lt;$J$6,aux!$B$6,IF(B949&lt;$J$7,aux!$B$7,aux!$B$8)))))))</f>
        <v/>
      </c>
      <c r="D949" s="2" t="str">
        <f t="shared" si="70"/>
        <v/>
      </c>
      <c r="E949" s="2" t="str">
        <f t="shared" si="71"/>
        <v/>
      </c>
      <c r="F949" s="28" t="str">
        <f>IF(A949=aux!$B$2,$C$3/9.81,IF(A949=aux!$B$3,$C$3*(1+($F$3-1)*(B949-$J$2)/($J$3-$J$2))/9.81,IF(A949=aux!$B$4,$F$3*$C$3/9.81,"")))</f>
        <v/>
      </c>
      <c r="G949" s="28" t="str">
        <f>IF(A949=aux!$B$5,2*PI()/(981*B949)*J949,"")</f>
        <v/>
      </c>
      <c r="H949" s="28" t="str">
        <f>IF(OR(A949=aux!$B$6,A949=aux!$B$7,A949=aux!$B$8),(2*PI()/B949)^2/981*N949,"")</f>
        <v/>
      </c>
      <c r="I949" s="28" t="str">
        <f>IF(OR(A949=aux!$B$2,A949=aux!$B$3,A949=aux!$B$4),981*B949/(2*PI())*F949,"")</f>
        <v/>
      </c>
      <c r="J949" s="28" t="str">
        <f>IF(A949=aux!$B$5,100*$F$4*$C$4,"")</f>
        <v/>
      </c>
      <c r="K949" s="28" t="str">
        <f>IF(OR(A949=aux!$B$6,A949=aux!$B$7,A949=aux!$B$8),(2*PI()/B949)*N949,"")</f>
        <v/>
      </c>
      <c r="L949" s="28" t="str">
        <f>IF(OR(A949=aux!$B$2,A949=aux!$B$3,A949=aux!$B$4),981*(B949/(2*PI()))^2*F949,"")</f>
        <v/>
      </c>
      <c r="M949" s="28" t="str">
        <f>IF(A949=aux!$B$5,B949/(2*PI())*J949,"")</f>
        <v/>
      </c>
      <c r="N949" s="28" t="str">
        <f>IF(A949=aux!$B$6,100*$F$5*$C$5,IF(A949=aux!$B$7,100*$C$5*($F$5-($F$5-1)*(B949-$J$6)/($J$7-$J$6)),IF(A949=aux!$B$8,100*$C$5,"")))</f>
        <v/>
      </c>
      <c r="O949" s="26" t="str">
        <f t="shared" si="72"/>
        <v/>
      </c>
      <c r="P949" s="26" t="str">
        <f t="shared" si="73"/>
        <v/>
      </c>
      <c r="Q949" s="26" t="str">
        <f t="shared" si="74"/>
        <v/>
      </c>
    </row>
    <row r="950" spans="1:17" x14ac:dyDescent="0.25">
      <c r="A950" s="1" t="str">
        <f>IF(B950="","",IF(B950&lt;$J$2,aux!$B$2,IF(B950&lt;$J$3,aux!$B$3,IF(B950&lt;$J$4,aux!$B$4,IF(B950&lt;$J$5,aux!$B$5,IF(B950&lt;$J$6,aux!$B$6,IF(B950&lt;$J$7,aux!$B$7,aux!$B$8)))))))</f>
        <v/>
      </c>
      <c r="D950" s="2" t="str">
        <f t="shared" si="70"/>
        <v/>
      </c>
      <c r="E950" s="2" t="str">
        <f t="shared" si="71"/>
        <v/>
      </c>
      <c r="F950" s="28" t="str">
        <f>IF(A950=aux!$B$2,$C$3/9.81,IF(A950=aux!$B$3,$C$3*(1+($F$3-1)*(B950-$J$2)/($J$3-$J$2))/9.81,IF(A950=aux!$B$4,$F$3*$C$3/9.81,"")))</f>
        <v/>
      </c>
      <c r="G950" s="28" t="str">
        <f>IF(A950=aux!$B$5,2*PI()/(981*B950)*J950,"")</f>
        <v/>
      </c>
      <c r="H950" s="28" t="str">
        <f>IF(OR(A950=aux!$B$6,A950=aux!$B$7,A950=aux!$B$8),(2*PI()/B950)^2/981*N950,"")</f>
        <v/>
      </c>
      <c r="I950" s="28" t="str">
        <f>IF(OR(A950=aux!$B$2,A950=aux!$B$3,A950=aux!$B$4),981*B950/(2*PI())*F950,"")</f>
        <v/>
      </c>
      <c r="J950" s="28" t="str">
        <f>IF(A950=aux!$B$5,100*$F$4*$C$4,"")</f>
        <v/>
      </c>
      <c r="K950" s="28" t="str">
        <f>IF(OR(A950=aux!$B$6,A950=aux!$B$7,A950=aux!$B$8),(2*PI()/B950)*N950,"")</f>
        <v/>
      </c>
      <c r="L950" s="28" t="str">
        <f>IF(OR(A950=aux!$B$2,A950=aux!$B$3,A950=aux!$B$4),981*(B950/(2*PI()))^2*F950,"")</f>
        <v/>
      </c>
      <c r="M950" s="28" t="str">
        <f>IF(A950=aux!$B$5,B950/(2*PI())*J950,"")</f>
        <v/>
      </c>
      <c r="N950" s="28" t="str">
        <f>IF(A950=aux!$B$6,100*$F$5*$C$5,IF(A950=aux!$B$7,100*$C$5*($F$5-($F$5-1)*(B950-$J$6)/($J$7-$J$6)),IF(A950=aux!$B$8,100*$C$5,"")))</f>
        <v/>
      </c>
      <c r="O950" s="26" t="str">
        <f t="shared" si="72"/>
        <v/>
      </c>
      <c r="P950" s="26" t="str">
        <f t="shared" si="73"/>
        <v/>
      </c>
      <c r="Q950" s="26" t="str">
        <f t="shared" si="74"/>
        <v/>
      </c>
    </row>
    <row r="951" spans="1:17" x14ac:dyDescent="0.25">
      <c r="A951" s="1" t="str">
        <f>IF(B951="","",IF(B951&lt;$J$2,aux!$B$2,IF(B951&lt;$J$3,aux!$B$3,IF(B951&lt;$J$4,aux!$B$4,IF(B951&lt;$J$5,aux!$B$5,IF(B951&lt;$J$6,aux!$B$6,IF(B951&lt;$J$7,aux!$B$7,aux!$B$8)))))))</f>
        <v/>
      </c>
      <c r="D951" s="2" t="str">
        <f t="shared" si="70"/>
        <v/>
      </c>
      <c r="E951" s="2" t="str">
        <f t="shared" si="71"/>
        <v/>
      </c>
      <c r="F951" s="28" t="str">
        <f>IF(A951=aux!$B$2,$C$3/9.81,IF(A951=aux!$B$3,$C$3*(1+($F$3-1)*(B951-$J$2)/($J$3-$J$2))/9.81,IF(A951=aux!$B$4,$F$3*$C$3/9.81,"")))</f>
        <v/>
      </c>
      <c r="G951" s="28" t="str">
        <f>IF(A951=aux!$B$5,2*PI()/(981*B951)*J951,"")</f>
        <v/>
      </c>
      <c r="H951" s="28" t="str">
        <f>IF(OR(A951=aux!$B$6,A951=aux!$B$7,A951=aux!$B$8),(2*PI()/B951)^2/981*N951,"")</f>
        <v/>
      </c>
      <c r="I951" s="28" t="str">
        <f>IF(OR(A951=aux!$B$2,A951=aux!$B$3,A951=aux!$B$4),981*B951/(2*PI())*F951,"")</f>
        <v/>
      </c>
      <c r="J951" s="28" t="str">
        <f>IF(A951=aux!$B$5,100*$F$4*$C$4,"")</f>
        <v/>
      </c>
      <c r="K951" s="28" t="str">
        <f>IF(OR(A951=aux!$B$6,A951=aux!$B$7,A951=aux!$B$8),(2*PI()/B951)*N951,"")</f>
        <v/>
      </c>
      <c r="L951" s="28" t="str">
        <f>IF(OR(A951=aux!$B$2,A951=aux!$B$3,A951=aux!$B$4),981*(B951/(2*PI()))^2*F951,"")</f>
        <v/>
      </c>
      <c r="M951" s="28" t="str">
        <f>IF(A951=aux!$B$5,B951/(2*PI())*J951,"")</f>
        <v/>
      </c>
      <c r="N951" s="28" t="str">
        <f>IF(A951=aux!$B$6,100*$F$5*$C$5,IF(A951=aux!$B$7,100*$C$5*($F$5-($F$5-1)*(B951-$J$6)/($J$7-$J$6)),IF(A951=aux!$B$8,100*$C$5,"")))</f>
        <v/>
      </c>
      <c r="O951" s="26" t="str">
        <f t="shared" si="72"/>
        <v/>
      </c>
      <c r="P951" s="26" t="str">
        <f t="shared" si="73"/>
        <v/>
      </c>
      <c r="Q951" s="26" t="str">
        <f t="shared" si="74"/>
        <v/>
      </c>
    </row>
    <row r="952" spans="1:17" x14ac:dyDescent="0.25">
      <c r="A952" s="1" t="str">
        <f>IF(B952="","",IF(B952&lt;$J$2,aux!$B$2,IF(B952&lt;$J$3,aux!$B$3,IF(B952&lt;$J$4,aux!$B$4,IF(B952&lt;$J$5,aux!$B$5,IF(B952&lt;$J$6,aux!$B$6,IF(B952&lt;$J$7,aux!$B$7,aux!$B$8)))))))</f>
        <v/>
      </c>
      <c r="D952" s="2" t="str">
        <f t="shared" si="70"/>
        <v/>
      </c>
      <c r="E952" s="2" t="str">
        <f t="shared" si="71"/>
        <v/>
      </c>
      <c r="F952" s="28" t="str">
        <f>IF(A952=aux!$B$2,$C$3/9.81,IF(A952=aux!$B$3,$C$3*(1+($F$3-1)*(B952-$J$2)/($J$3-$J$2))/9.81,IF(A952=aux!$B$4,$F$3*$C$3/9.81,"")))</f>
        <v/>
      </c>
      <c r="G952" s="28" t="str">
        <f>IF(A952=aux!$B$5,2*PI()/(981*B952)*J952,"")</f>
        <v/>
      </c>
      <c r="H952" s="28" t="str">
        <f>IF(OR(A952=aux!$B$6,A952=aux!$B$7,A952=aux!$B$8),(2*PI()/B952)^2/981*N952,"")</f>
        <v/>
      </c>
      <c r="I952" s="28" t="str">
        <f>IF(OR(A952=aux!$B$2,A952=aux!$B$3,A952=aux!$B$4),981*B952/(2*PI())*F952,"")</f>
        <v/>
      </c>
      <c r="J952" s="28" t="str">
        <f>IF(A952=aux!$B$5,100*$F$4*$C$4,"")</f>
        <v/>
      </c>
      <c r="K952" s="28" t="str">
        <f>IF(OR(A952=aux!$B$6,A952=aux!$B$7,A952=aux!$B$8),(2*PI()/B952)*N952,"")</f>
        <v/>
      </c>
      <c r="L952" s="28" t="str">
        <f>IF(OR(A952=aux!$B$2,A952=aux!$B$3,A952=aux!$B$4),981*(B952/(2*PI()))^2*F952,"")</f>
        <v/>
      </c>
      <c r="M952" s="28" t="str">
        <f>IF(A952=aux!$B$5,B952/(2*PI())*J952,"")</f>
        <v/>
      </c>
      <c r="N952" s="28" t="str">
        <f>IF(A952=aux!$B$6,100*$F$5*$C$5,IF(A952=aux!$B$7,100*$C$5*($F$5-($F$5-1)*(B952-$J$6)/($J$7-$J$6)),IF(A952=aux!$B$8,100*$C$5,"")))</f>
        <v/>
      </c>
      <c r="O952" s="26" t="str">
        <f t="shared" si="72"/>
        <v/>
      </c>
      <c r="P952" s="26" t="str">
        <f t="shared" si="73"/>
        <v/>
      </c>
      <c r="Q952" s="26" t="str">
        <f t="shared" si="74"/>
        <v/>
      </c>
    </row>
    <row r="953" spans="1:17" x14ac:dyDescent="0.25">
      <c r="A953" s="1" t="str">
        <f>IF(B953="","",IF(B953&lt;$J$2,aux!$B$2,IF(B953&lt;$J$3,aux!$B$3,IF(B953&lt;$J$4,aux!$B$4,IF(B953&lt;$J$5,aux!$B$5,IF(B953&lt;$J$6,aux!$B$6,IF(B953&lt;$J$7,aux!$B$7,aux!$B$8)))))))</f>
        <v/>
      </c>
      <c r="D953" s="2" t="str">
        <f t="shared" si="70"/>
        <v/>
      </c>
      <c r="E953" s="2" t="str">
        <f t="shared" si="71"/>
        <v/>
      </c>
      <c r="F953" s="28" t="str">
        <f>IF(A953=aux!$B$2,$C$3/9.81,IF(A953=aux!$B$3,$C$3*(1+($F$3-1)*(B953-$J$2)/($J$3-$J$2))/9.81,IF(A953=aux!$B$4,$F$3*$C$3/9.81,"")))</f>
        <v/>
      </c>
      <c r="G953" s="28" t="str">
        <f>IF(A953=aux!$B$5,2*PI()/(981*B953)*J953,"")</f>
        <v/>
      </c>
      <c r="H953" s="28" t="str">
        <f>IF(OR(A953=aux!$B$6,A953=aux!$B$7,A953=aux!$B$8),(2*PI()/B953)^2/981*N953,"")</f>
        <v/>
      </c>
      <c r="I953" s="28" t="str">
        <f>IF(OR(A953=aux!$B$2,A953=aux!$B$3,A953=aux!$B$4),981*B953/(2*PI())*F953,"")</f>
        <v/>
      </c>
      <c r="J953" s="28" t="str">
        <f>IF(A953=aux!$B$5,100*$F$4*$C$4,"")</f>
        <v/>
      </c>
      <c r="K953" s="28" t="str">
        <f>IF(OR(A953=aux!$B$6,A953=aux!$B$7,A953=aux!$B$8),(2*PI()/B953)*N953,"")</f>
        <v/>
      </c>
      <c r="L953" s="28" t="str">
        <f>IF(OR(A953=aux!$B$2,A953=aux!$B$3,A953=aux!$B$4),981*(B953/(2*PI()))^2*F953,"")</f>
        <v/>
      </c>
      <c r="M953" s="28" t="str">
        <f>IF(A953=aux!$B$5,B953/(2*PI())*J953,"")</f>
        <v/>
      </c>
      <c r="N953" s="28" t="str">
        <f>IF(A953=aux!$B$6,100*$F$5*$C$5,IF(A953=aux!$B$7,100*$C$5*($F$5-($F$5-1)*(B953-$J$6)/($J$7-$J$6)),IF(A953=aux!$B$8,100*$C$5,"")))</f>
        <v/>
      </c>
      <c r="O953" s="26" t="str">
        <f t="shared" si="72"/>
        <v/>
      </c>
      <c r="P953" s="26" t="str">
        <f t="shared" si="73"/>
        <v/>
      </c>
      <c r="Q953" s="26" t="str">
        <f t="shared" si="74"/>
        <v/>
      </c>
    </row>
    <row r="954" spans="1:17" x14ac:dyDescent="0.25">
      <c r="A954" s="1" t="str">
        <f>IF(B954="","",IF(B954&lt;$J$2,aux!$B$2,IF(B954&lt;$J$3,aux!$B$3,IF(B954&lt;$J$4,aux!$B$4,IF(B954&lt;$J$5,aux!$B$5,IF(B954&lt;$J$6,aux!$B$6,IF(B954&lt;$J$7,aux!$B$7,aux!$B$8)))))))</f>
        <v/>
      </c>
      <c r="D954" s="2" t="str">
        <f t="shared" si="70"/>
        <v/>
      </c>
      <c r="E954" s="2" t="str">
        <f t="shared" si="71"/>
        <v/>
      </c>
      <c r="F954" s="28" t="str">
        <f>IF(A954=aux!$B$2,$C$3/9.81,IF(A954=aux!$B$3,$C$3*(1+($F$3-1)*(B954-$J$2)/($J$3-$J$2))/9.81,IF(A954=aux!$B$4,$F$3*$C$3/9.81,"")))</f>
        <v/>
      </c>
      <c r="G954" s="28" t="str">
        <f>IF(A954=aux!$B$5,2*PI()/(981*B954)*J954,"")</f>
        <v/>
      </c>
      <c r="H954" s="28" t="str">
        <f>IF(OR(A954=aux!$B$6,A954=aux!$B$7,A954=aux!$B$8),(2*PI()/B954)^2/981*N954,"")</f>
        <v/>
      </c>
      <c r="I954" s="28" t="str">
        <f>IF(OR(A954=aux!$B$2,A954=aux!$B$3,A954=aux!$B$4),981*B954/(2*PI())*F954,"")</f>
        <v/>
      </c>
      <c r="J954" s="28" t="str">
        <f>IF(A954=aux!$B$5,100*$F$4*$C$4,"")</f>
        <v/>
      </c>
      <c r="K954" s="28" t="str">
        <f>IF(OR(A954=aux!$B$6,A954=aux!$B$7,A954=aux!$B$8),(2*PI()/B954)*N954,"")</f>
        <v/>
      </c>
      <c r="L954" s="28" t="str">
        <f>IF(OR(A954=aux!$B$2,A954=aux!$B$3,A954=aux!$B$4),981*(B954/(2*PI()))^2*F954,"")</f>
        <v/>
      </c>
      <c r="M954" s="28" t="str">
        <f>IF(A954=aux!$B$5,B954/(2*PI())*J954,"")</f>
        <v/>
      </c>
      <c r="N954" s="28" t="str">
        <f>IF(A954=aux!$B$6,100*$F$5*$C$5,IF(A954=aux!$B$7,100*$C$5*($F$5-($F$5-1)*(B954-$J$6)/($J$7-$J$6)),IF(A954=aux!$B$8,100*$C$5,"")))</f>
        <v/>
      </c>
      <c r="O954" s="26" t="str">
        <f t="shared" si="72"/>
        <v/>
      </c>
      <c r="P954" s="26" t="str">
        <f t="shared" si="73"/>
        <v/>
      </c>
      <c r="Q954" s="26" t="str">
        <f t="shared" si="74"/>
        <v/>
      </c>
    </row>
    <row r="955" spans="1:17" x14ac:dyDescent="0.25">
      <c r="A955" s="1" t="str">
        <f>IF(B955="","",IF(B955&lt;$J$2,aux!$B$2,IF(B955&lt;$J$3,aux!$B$3,IF(B955&lt;$J$4,aux!$B$4,IF(B955&lt;$J$5,aux!$B$5,IF(B955&lt;$J$6,aux!$B$6,IF(B955&lt;$J$7,aux!$B$7,aux!$B$8)))))))</f>
        <v/>
      </c>
      <c r="D955" s="2" t="str">
        <f t="shared" si="70"/>
        <v/>
      </c>
      <c r="E955" s="2" t="str">
        <f t="shared" si="71"/>
        <v/>
      </c>
      <c r="F955" s="28" t="str">
        <f>IF(A955=aux!$B$2,$C$3/9.81,IF(A955=aux!$B$3,$C$3*(1+($F$3-1)*(B955-$J$2)/($J$3-$J$2))/9.81,IF(A955=aux!$B$4,$F$3*$C$3/9.81,"")))</f>
        <v/>
      </c>
      <c r="G955" s="28" t="str">
        <f>IF(A955=aux!$B$5,2*PI()/(981*B955)*J955,"")</f>
        <v/>
      </c>
      <c r="H955" s="28" t="str">
        <f>IF(OR(A955=aux!$B$6,A955=aux!$B$7,A955=aux!$B$8),(2*PI()/B955)^2/981*N955,"")</f>
        <v/>
      </c>
      <c r="I955" s="28" t="str">
        <f>IF(OR(A955=aux!$B$2,A955=aux!$B$3,A955=aux!$B$4),981*B955/(2*PI())*F955,"")</f>
        <v/>
      </c>
      <c r="J955" s="28" t="str">
        <f>IF(A955=aux!$B$5,100*$F$4*$C$4,"")</f>
        <v/>
      </c>
      <c r="K955" s="28" t="str">
        <f>IF(OR(A955=aux!$B$6,A955=aux!$B$7,A955=aux!$B$8),(2*PI()/B955)*N955,"")</f>
        <v/>
      </c>
      <c r="L955" s="28" t="str">
        <f>IF(OR(A955=aux!$B$2,A955=aux!$B$3,A955=aux!$B$4),981*(B955/(2*PI()))^2*F955,"")</f>
        <v/>
      </c>
      <c r="M955" s="28" t="str">
        <f>IF(A955=aux!$B$5,B955/(2*PI())*J955,"")</f>
        <v/>
      </c>
      <c r="N955" s="28" t="str">
        <f>IF(A955=aux!$B$6,100*$F$5*$C$5,IF(A955=aux!$B$7,100*$C$5*($F$5-($F$5-1)*(B955-$J$6)/($J$7-$J$6)),IF(A955=aux!$B$8,100*$C$5,"")))</f>
        <v/>
      </c>
      <c r="O955" s="26" t="str">
        <f t="shared" si="72"/>
        <v/>
      </c>
      <c r="P955" s="26" t="str">
        <f t="shared" si="73"/>
        <v/>
      </c>
      <c r="Q955" s="26" t="str">
        <f t="shared" si="74"/>
        <v/>
      </c>
    </row>
    <row r="956" spans="1:17" x14ac:dyDescent="0.25">
      <c r="A956" s="1" t="str">
        <f>IF(B956="","",IF(B956&lt;$J$2,aux!$B$2,IF(B956&lt;$J$3,aux!$B$3,IF(B956&lt;$J$4,aux!$B$4,IF(B956&lt;$J$5,aux!$B$5,IF(B956&lt;$J$6,aux!$B$6,IF(B956&lt;$J$7,aux!$B$7,aux!$B$8)))))))</f>
        <v/>
      </c>
      <c r="D956" s="2" t="str">
        <f t="shared" si="70"/>
        <v/>
      </c>
      <c r="E956" s="2" t="str">
        <f t="shared" si="71"/>
        <v/>
      </c>
      <c r="F956" s="28" t="str">
        <f>IF(A956=aux!$B$2,$C$3/9.81,IF(A956=aux!$B$3,$C$3*(1+($F$3-1)*(B956-$J$2)/($J$3-$J$2))/9.81,IF(A956=aux!$B$4,$F$3*$C$3/9.81,"")))</f>
        <v/>
      </c>
      <c r="G956" s="28" t="str">
        <f>IF(A956=aux!$B$5,2*PI()/(981*B956)*J956,"")</f>
        <v/>
      </c>
      <c r="H956" s="28" t="str">
        <f>IF(OR(A956=aux!$B$6,A956=aux!$B$7,A956=aux!$B$8),(2*PI()/B956)^2/981*N956,"")</f>
        <v/>
      </c>
      <c r="I956" s="28" t="str">
        <f>IF(OR(A956=aux!$B$2,A956=aux!$B$3,A956=aux!$B$4),981*B956/(2*PI())*F956,"")</f>
        <v/>
      </c>
      <c r="J956" s="28" t="str">
        <f>IF(A956=aux!$B$5,100*$F$4*$C$4,"")</f>
        <v/>
      </c>
      <c r="K956" s="28" t="str">
        <f>IF(OR(A956=aux!$B$6,A956=aux!$B$7,A956=aux!$B$8),(2*PI()/B956)*N956,"")</f>
        <v/>
      </c>
      <c r="L956" s="28" t="str">
        <f>IF(OR(A956=aux!$B$2,A956=aux!$B$3,A956=aux!$B$4),981*(B956/(2*PI()))^2*F956,"")</f>
        <v/>
      </c>
      <c r="M956" s="28" t="str">
        <f>IF(A956=aux!$B$5,B956/(2*PI())*J956,"")</f>
        <v/>
      </c>
      <c r="N956" s="28" t="str">
        <f>IF(A956=aux!$B$6,100*$F$5*$C$5,IF(A956=aux!$B$7,100*$C$5*($F$5-($F$5-1)*(B956-$J$6)/($J$7-$J$6)),IF(A956=aux!$B$8,100*$C$5,"")))</f>
        <v/>
      </c>
      <c r="O956" s="26" t="str">
        <f t="shared" si="72"/>
        <v/>
      </c>
      <c r="P956" s="26" t="str">
        <f t="shared" si="73"/>
        <v/>
      </c>
      <c r="Q956" s="26" t="str">
        <f t="shared" si="74"/>
        <v/>
      </c>
    </row>
    <row r="957" spans="1:17" x14ac:dyDescent="0.25">
      <c r="A957" s="1" t="str">
        <f>IF(B957="","",IF(B957&lt;$J$2,aux!$B$2,IF(B957&lt;$J$3,aux!$B$3,IF(B957&lt;$J$4,aux!$B$4,IF(B957&lt;$J$5,aux!$B$5,IF(B957&lt;$J$6,aux!$B$6,IF(B957&lt;$J$7,aux!$B$7,aux!$B$8)))))))</f>
        <v/>
      </c>
      <c r="D957" s="2" t="str">
        <f t="shared" si="70"/>
        <v/>
      </c>
      <c r="E957" s="2" t="str">
        <f t="shared" si="71"/>
        <v/>
      </c>
      <c r="F957" s="28" t="str">
        <f>IF(A957=aux!$B$2,$C$3/9.81,IF(A957=aux!$B$3,$C$3*(1+($F$3-1)*(B957-$J$2)/($J$3-$J$2))/9.81,IF(A957=aux!$B$4,$F$3*$C$3/9.81,"")))</f>
        <v/>
      </c>
      <c r="G957" s="28" t="str">
        <f>IF(A957=aux!$B$5,2*PI()/(981*B957)*J957,"")</f>
        <v/>
      </c>
      <c r="H957" s="28" t="str">
        <f>IF(OR(A957=aux!$B$6,A957=aux!$B$7,A957=aux!$B$8),(2*PI()/B957)^2/981*N957,"")</f>
        <v/>
      </c>
      <c r="I957" s="28" t="str">
        <f>IF(OR(A957=aux!$B$2,A957=aux!$B$3,A957=aux!$B$4),981*B957/(2*PI())*F957,"")</f>
        <v/>
      </c>
      <c r="J957" s="28" t="str">
        <f>IF(A957=aux!$B$5,100*$F$4*$C$4,"")</f>
        <v/>
      </c>
      <c r="K957" s="28" t="str">
        <f>IF(OR(A957=aux!$B$6,A957=aux!$B$7,A957=aux!$B$8),(2*PI()/B957)*N957,"")</f>
        <v/>
      </c>
      <c r="L957" s="28" t="str">
        <f>IF(OR(A957=aux!$B$2,A957=aux!$B$3,A957=aux!$B$4),981*(B957/(2*PI()))^2*F957,"")</f>
        <v/>
      </c>
      <c r="M957" s="28" t="str">
        <f>IF(A957=aux!$B$5,B957/(2*PI())*J957,"")</f>
        <v/>
      </c>
      <c r="N957" s="28" t="str">
        <f>IF(A957=aux!$B$6,100*$F$5*$C$5,IF(A957=aux!$B$7,100*$C$5*($F$5-($F$5-1)*(B957-$J$6)/($J$7-$J$6)),IF(A957=aux!$B$8,100*$C$5,"")))</f>
        <v/>
      </c>
      <c r="O957" s="26" t="str">
        <f t="shared" si="72"/>
        <v/>
      </c>
      <c r="P957" s="26" t="str">
        <f t="shared" si="73"/>
        <v/>
      </c>
      <c r="Q957" s="26" t="str">
        <f t="shared" si="74"/>
        <v/>
      </c>
    </row>
    <row r="958" spans="1:17" x14ac:dyDescent="0.25">
      <c r="A958" s="1" t="str">
        <f>IF(B958="","",IF(B958&lt;$J$2,aux!$B$2,IF(B958&lt;$J$3,aux!$B$3,IF(B958&lt;$J$4,aux!$B$4,IF(B958&lt;$J$5,aux!$B$5,IF(B958&lt;$J$6,aux!$B$6,IF(B958&lt;$J$7,aux!$B$7,aux!$B$8)))))))</f>
        <v/>
      </c>
      <c r="D958" s="2" t="str">
        <f t="shared" si="70"/>
        <v/>
      </c>
      <c r="E958" s="2" t="str">
        <f t="shared" si="71"/>
        <v/>
      </c>
      <c r="F958" s="28" t="str">
        <f>IF(A958=aux!$B$2,$C$3/9.81,IF(A958=aux!$B$3,$C$3*(1+($F$3-1)*(B958-$J$2)/($J$3-$J$2))/9.81,IF(A958=aux!$B$4,$F$3*$C$3/9.81,"")))</f>
        <v/>
      </c>
      <c r="G958" s="28" t="str">
        <f>IF(A958=aux!$B$5,2*PI()/(981*B958)*J958,"")</f>
        <v/>
      </c>
      <c r="H958" s="28" t="str">
        <f>IF(OR(A958=aux!$B$6,A958=aux!$B$7,A958=aux!$B$8),(2*PI()/B958)^2/981*N958,"")</f>
        <v/>
      </c>
      <c r="I958" s="28" t="str">
        <f>IF(OR(A958=aux!$B$2,A958=aux!$B$3,A958=aux!$B$4),981*B958/(2*PI())*F958,"")</f>
        <v/>
      </c>
      <c r="J958" s="28" t="str">
        <f>IF(A958=aux!$B$5,100*$F$4*$C$4,"")</f>
        <v/>
      </c>
      <c r="K958" s="28" t="str">
        <f>IF(OR(A958=aux!$B$6,A958=aux!$B$7,A958=aux!$B$8),(2*PI()/B958)*N958,"")</f>
        <v/>
      </c>
      <c r="L958" s="28" t="str">
        <f>IF(OR(A958=aux!$B$2,A958=aux!$B$3,A958=aux!$B$4),981*(B958/(2*PI()))^2*F958,"")</f>
        <v/>
      </c>
      <c r="M958" s="28" t="str">
        <f>IF(A958=aux!$B$5,B958/(2*PI())*J958,"")</f>
        <v/>
      </c>
      <c r="N958" s="28" t="str">
        <f>IF(A958=aux!$B$6,100*$F$5*$C$5,IF(A958=aux!$B$7,100*$C$5*($F$5-($F$5-1)*(B958-$J$6)/($J$7-$J$6)),IF(A958=aux!$B$8,100*$C$5,"")))</f>
        <v/>
      </c>
      <c r="O958" s="26" t="str">
        <f t="shared" si="72"/>
        <v/>
      </c>
      <c r="P958" s="26" t="str">
        <f t="shared" si="73"/>
        <v/>
      </c>
      <c r="Q958" s="26" t="str">
        <f t="shared" si="74"/>
        <v/>
      </c>
    </row>
    <row r="959" spans="1:17" x14ac:dyDescent="0.25">
      <c r="A959" s="1" t="str">
        <f>IF(B959="","",IF(B959&lt;$J$2,aux!$B$2,IF(B959&lt;$J$3,aux!$B$3,IF(B959&lt;$J$4,aux!$B$4,IF(B959&lt;$J$5,aux!$B$5,IF(B959&lt;$J$6,aux!$B$6,IF(B959&lt;$J$7,aux!$B$7,aux!$B$8)))))))</f>
        <v/>
      </c>
      <c r="D959" s="2" t="str">
        <f t="shared" si="70"/>
        <v/>
      </c>
      <c r="E959" s="2" t="str">
        <f t="shared" si="71"/>
        <v/>
      </c>
      <c r="F959" s="28" t="str">
        <f>IF(A959=aux!$B$2,$C$3/9.81,IF(A959=aux!$B$3,$C$3*(1+($F$3-1)*(B959-$J$2)/($J$3-$J$2))/9.81,IF(A959=aux!$B$4,$F$3*$C$3/9.81,"")))</f>
        <v/>
      </c>
      <c r="G959" s="28" t="str">
        <f>IF(A959=aux!$B$5,2*PI()/(981*B959)*J959,"")</f>
        <v/>
      </c>
      <c r="H959" s="28" t="str">
        <f>IF(OR(A959=aux!$B$6,A959=aux!$B$7,A959=aux!$B$8),(2*PI()/B959)^2/981*N959,"")</f>
        <v/>
      </c>
      <c r="I959" s="28" t="str">
        <f>IF(OR(A959=aux!$B$2,A959=aux!$B$3,A959=aux!$B$4),981*B959/(2*PI())*F959,"")</f>
        <v/>
      </c>
      <c r="J959" s="28" t="str">
        <f>IF(A959=aux!$B$5,100*$F$4*$C$4,"")</f>
        <v/>
      </c>
      <c r="K959" s="28" t="str">
        <f>IF(OR(A959=aux!$B$6,A959=aux!$B$7,A959=aux!$B$8),(2*PI()/B959)*N959,"")</f>
        <v/>
      </c>
      <c r="L959" s="28" t="str">
        <f>IF(OR(A959=aux!$B$2,A959=aux!$B$3,A959=aux!$B$4),981*(B959/(2*PI()))^2*F959,"")</f>
        <v/>
      </c>
      <c r="M959" s="28" t="str">
        <f>IF(A959=aux!$B$5,B959/(2*PI())*J959,"")</f>
        <v/>
      </c>
      <c r="N959" s="28" t="str">
        <f>IF(A959=aux!$B$6,100*$F$5*$C$5,IF(A959=aux!$B$7,100*$C$5*($F$5-($F$5-1)*(B959-$J$6)/($J$7-$J$6)),IF(A959=aux!$B$8,100*$C$5,"")))</f>
        <v/>
      </c>
      <c r="O959" s="26" t="str">
        <f t="shared" si="72"/>
        <v/>
      </c>
      <c r="P959" s="26" t="str">
        <f t="shared" si="73"/>
        <v/>
      </c>
      <c r="Q959" s="26" t="str">
        <f t="shared" si="74"/>
        <v/>
      </c>
    </row>
    <row r="960" spans="1:17" x14ac:dyDescent="0.25">
      <c r="A960" s="1" t="str">
        <f>IF(B960="","",IF(B960&lt;$J$2,aux!$B$2,IF(B960&lt;$J$3,aux!$B$3,IF(B960&lt;$J$4,aux!$B$4,IF(B960&lt;$J$5,aux!$B$5,IF(B960&lt;$J$6,aux!$B$6,IF(B960&lt;$J$7,aux!$B$7,aux!$B$8)))))))</f>
        <v/>
      </c>
      <c r="D960" s="2" t="str">
        <f t="shared" si="70"/>
        <v/>
      </c>
      <c r="E960" s="2" t="str">
        <f t="shared" si="71"/>
        <v/>
      </c>
      <c r="F960" s="28" t="str">
        <f>IF(A960=aux!$B$2,$C$3/9.81,IF(A960=aux!$B$3,$C$3*(1+($F$3-1)*(B960-$J$2)/($J$3-$J$2))/9.81,IF(A960=aux!$B$4,$F$3*$C$3/9.81,"")))</f>
        <v/>
      </c>
      <c r="G960" s="28" t="str">
        <f>IF(A960=aux!$B$5,2*PI()/(981*B960)*J960,"")</f>
        <v/>
      </c>
      <c r="H960" s="28" t="str">
        <f>IF(OR(A960=aux!$B$6,A960=aux!$B$7,A960=aux!$B$8),(2*PI()/B960)^2/981*N960,"")</f>
        <v/>
      </c>
      <c r="I960" s="28" t="str">
        <f>IF(OR(A960=aux!$B$2,A960=aux!$B$3,A960=aux!$B$4),981*B960/(2*PI())*F960,"")</f>
        <v/>
      </c>
      <c r="J960" s="28" t="str">
        <f>IF(A960=aux!$B$5,100*$F$4*$C$4,"")</f>
        <v/>
      </c>
      <c r="K960" s="28" t="str">
        <f>IF(OR(A960=aux!$B$6,A960=aux!$B$7,A960=aux!$B$8),(2*PI()/B960)*N960,"")</f>
        <v/>
      </c>
      <c r="L960" s="28" t="str">
        <f>IF(OR(A960=aux!$B$2,A960=aux!$B$3,A960=aux!$B$4),981*(B960/(2*PI()))^2*F960,"")</f>
        <v/>
      </c>
      <c r="M960" s="28" t="str">
        <f>IF(A960=aux!$B$5,B960/(2*PI())*J960,"")</f>
        <v/>
      </c>
      <c r="N960" s="28" t="str">
        <f>IF(A960=aux!$B$6,100*$F$5*$C$5,IF(A960=aux!$B$7,100*$C$5*($F$5-($F$5-1)*(B960-$J$6)/($J$7-$J$6)),IF(A960=aux!$B$8,100*$C$5,"")))</f>
        <v/>
      </c>
      <c r="O960" s="26" t="str">
        <f t="shared" si="72"/>
        <v/>
      </c>
      <c r="P960" s="26" t="str">
        <f t="shared" si="73"/>
        <v/>
      </c>
      <c r="Q960" s="26" t="str">
        <f t="shared" si="74"/>
        <v/>
      </c>
    </row>
    <row r="961" spans="1:17" x14ac:dyDescent="0.25">
      <c r="A961" s="1" t="str">
        <f>IF(B961="","",IF(B961&lt;$J$2,aux!$B$2,IF(B961&lt;$J$3,aux!$B$3,IF(B961&lt;$J$4,aux!$B$4,IF(B961&lt;$J$5,aux!$B$5,IF(B961&lt;$J$6,aux!$B$6,IF(B961&lt;$J$7,aux!$B$7,aux!$B$8)))))))</f>
        <v/>
      </c>
      <c r="D961" s="2" t="str">
        <f t="shared" si="70"/>
        <v/>
      </c>
      <c r="E961" s="2" t="str">
        <f t="shared" si="71"/>
        <v/>
      </c>
      <c r="F961" s="28" t="str">
        <f>IF(A961=aux!$B$2,$C$3/9.81,IF(A961=aux!$B$3,$C$3*(1+($F$3-1)*(B961-$J$2)/($J$3-$J$2))/9.81,IF(A961=aux!$B$4,$F$3*$C$3/9.81,"")))</f>
        <v/>
      </c>
      <c r="G961" s="28" t="str">
        <f>IF(A961=aux!$B$5,2*PI()/(981*B961)*J961,"")</f>
        <v/>
      </c>
      <c r="H961" s="28" t="str">
        <f>IF(OR(A961=aux!$B$6,A961=aux!$B$7,A961=aux!$B$8),(2*PI()/B961)^2/981*N961,"")</f>
        <v/>
      </c>
      <c r="I961" s="28" t="str">
        <f>IF(OR(A961=aux!$B$2,A961=aux!$B$3,A961=aux!$B$4),981*B961/(2*PI())*F961,"")</f>
        <v/>
      </c>
      <c r="J961" s="28" t="str">
        <f>IF(A961=aux!$B$5,100*$F$4*$C$4,"")</f>
        <v/>
      </c>
      <c r="K961" s="28" t="str">
        <f>IF(OR(A961=aux!$B$6,A961=aux!$B$7,A961=aux!$B$8),(2*PI()/B961)*N961,"")</f>
        <v/>
      </c>
      <c r="L961" s="28" t="str">
        <f>IF(OR(A961=aux!$B$2,A961=aux!$B$3,A961=aux!$B$4),981*(B961/(2*PI()))^2*F961,"")</f>
        <v/>
      </c>
      <c r="M961" s="28" t="str">
        <f>IF(A961=aux!$B$5,B961/(2*PI())*J961,"")</f>
        <v/>
      </c>
      <c r="N961" s="28" t="str">
        <f>IF(A961=aux!$B$6,100*$F$5*$C$5,IF(A961=aux!$B$7,100*$C$5*($F$5-($F$5-1)*(B961-$J$6)/($J$7-$J$6)),IF(A961=aux!$B$8,100*$C$5,"")))</f>
        <v/>
      </c>
      <c r="O961" s="26" t="str">
        <f t="shared" si="72"/>
        <v/>
      </c>
      <c r="P961" s="26" t="str">
        <f t="shared" si="73"/>
        <v/>
      </c>
      <c r="Q961" s="26" t="str">
        <f t="shared" si="74"/>
        <v/>
      </c>
    </row>
    <row r="962" spans="1:17" x14ac:dyDescent="0.25">
      <c r="A962" s="1" t="str">
        <f>IF(B962="","",IF(B962&lt;$J$2,aux!$B$2,IF(B962&lt;$J$3,aux!$B$3,IF(B962&lt;$J$4,aux!$B$4,IF(B962&lt;$J$5,aux!$B$5,IF(B962&lt;$J$6,aux!$B$6,IF(B962&lt;$J$7,aux!$B$7,aux!$B$8)))))))</f>
        <v/>
      </c>
      <c r="D962" s="2" t="str">
        <f t="shared" si="70"/>
        <v/>
      </c>
      <c r="E962" s="2" t="str">
        <f t="shared" si="71"/>
        <v/>
      </c>
      <c r="F962" s="28" t="str">
        <f>IF(A962=aux!$B$2,$C$3/9.81,IF(A962=aux!$B$3,$C$3*(1+($F$3-1)*(B962-$J$2)/($J$3-$J$2))/9.81,IF(A962=aux!$B$4,$F$3*$C$3/9.81,"")))</f>
        <v/>
      </c>
      <c r="G962" s="28" t="str">
        <f>IF(A962=aux!$B$5,2*PI()/(981*B962)*J962,"")</f>
        <v/>
      </c>
      <c r="H962" s="28" t="str">
        <f>IF(OR(A962=aux!$B$6,A962=aux!$B$7,A962=aux!$B$8),(2*PI()/B962)^2/981*N962,"")</f>
        <v/>
      </c>
      <c r="I962" s="28" t="str">
        <f>IF(OR(A962=aux!$B$2,A962=aux!$B$3,A962=aux!$B$4),981*B962/(2*PI())*F962,"")</f>
        <v/>
      </c>
      <c r="J962" s="28" t="str">
        <f>IF(A962=aux!$B$5,100*$F$4*$C$4,"")</f>
        <v/>
      </c>
      <c r="K962" s="28" t="str">
        <f>IF(OR(A962=aux!$B$6,A962=aux!$B$7,A962=aux!$B$8),(2*PI()/B962)*N962,"")</f>
        <v/>
      </c>
      <c r="L962" s="28" t="str">
        <f>IF(OR(A962=aux!$B$2,A962=aux!$B$3,A962=aux!$B$4),981*(B962/(2*PI()))^2*F962,"")</f>
        <v/>
      </c>
      <c r="M962" s="28" t="str">
        <f>IF(A962=aux!$B$5,B962/(2*PI())*J962,"")</f>
        <v/>
      </c>
      <c r="N962" s="28" t="str">
        <f>IF(A962=aux!$B$6,100*$F$5*$C$5,IF(A962=aux!$B$7,100*$C$5*($F$5-($F$5-1)*(B962-$J$6)/($J$7-$J$6)),IF(A962=aux!$B$8,100*$C$5,"")))</f>
        <v/>
      </c>
      <c r="O962" s="26" t="str">
        <f t="shared" si="72"/>
        <v/>
      </c>
      <c r="P962" s="26" t="str">
        <f t="shared" si="73"/>
        <v/>
      </c>
      <c r="Q962" s="26" t="str">
        <f t="shared" si="74"/>
        <v/>
      </c>
    </row>
    <row r="963" spans="1:17" x14ac:dyDescent="0.25">
      <c r="A963" s="1" t="str">
        <f>IF(B963="","",IF(B963&lt;$J$2,aux!$B$2,IF(B963&lt;$J$3,aux!$B$3,IF(B963&lt;$J$4,aux!$B$4,IF(B963&lt;$J$5,aux!$B$5,IF(B963&lt;$J$6,aux!$B$6,IF(B963&lt;$J$7,aux!$B$7,aux!$B$8)))))))</f>
        <v/>
      </c>
      <c r="D963" s="2" t="str">
        <f t="shared" si="70"/>
        <v/>
      </c>
      <c r="E963" s="2" t="str">
        <f t="shared" si="71"/>
        <v/>
      </c>
      <c r="F963" s="28" t="str">
        <f>IF(A963=aux!$B$2,$C$3/9.81,IF(A963=aux!$B$3,$C$3*(1+($F$3-1)*(B963-$J$2)/($J$3-$J$2))/9.81,IF(A963=aux!$B$4,$F$3*$C$3/9.81,"")))</f>
        <v/>
      </c>
      <c r="G963" s="28" t="str">
        <f>IF(A963=aux!$B$5,2*PI()/(981*B963)*J963,"")</f>
        <v/>
      </c>
      <c r="H963" s="28" t="str">
        <f>IF(OR(A963=aux!$B$6,A963=aux!$B$7,A963=aux!$B$8),(2*PI()/B963)^2/981*N963,"")</f>
        <v/>
      </c>
      <c r="I963" s="28" t="str">
        <f>IF(OR(A963=aux!$B$2,A963=aux!$B$3,A963=aux!$B$4),981*B963/(2*PI())*F963,"")</f>
        <v/>
      </c>
      <c r="J963" s="28" t="str">
        <f>IF(A963=aux!$B$5,100*$F$4*$C$4,"")</f>
        <v/>
      </c>
      <c r="K963" s="28" t="str">
        <f>IF(OR(A963=aux!$B$6,A963=aux!$B$7,A963=aux!$B$8),(2*PI()/B963)*N963,"")</f>
        <v/>
      </c>
      <c r="L963" s="28" t="str">
        <f>IF(OR(A963=aux!$B$2,A963=aux!$B$3,A963=aux!$B$4),981*(B963/(2*PI()))^2*F963,"")</f>
        <v/>
      </c>
      <c r="M963" s="28" t="str">
        <f>IF(A963=aux!$B$5,B963/(2*PI())*J963,"")</f>
        <v/>
      </c>
      <c r="N963" s="28" t="str">
        <f>IF(A963=aux!$B$6,100*$F$5*$C$5,IF(A963=aux!$B$7,100*$C$5*($F$5-($F$5-1)*(B963-$J$6)/($J$7-$J$6)),IF(A963=aux!$B$8,100*$C$5,"")))</f>
        <v/>
      </c>
      <c r="O963" s="26" t="str">
        <f t="shared" si="72"/>
        <v/>
      </c>
      <c r="P963" s="26" t="str">
        <f t="shared" si="73"/>
        <v/>
      </c>
      <c r="Q963" s="26" t="str">
        <f t="shared" si="74"/>
        <v/>
      </c>
    </row>
    <row r="964" spans="1:17" x14ac:dyDescent="0.25">
      <c r="A964" s="1" t="str">
        <f>IF(B964="","",IF(B964&lt;$J$2,aux!$B$2,IF(B964&lt;$J$3,aux!$B$3,IF(B964&lt;$J$4,aux!$B$4,IF(B964&lt;$J$5,aux!$B$5,IF(B964&lt;$J$6,aux!$B$6,IF(B964&lt;$J$7,aux!$B$7,aux!$B$8)))))))</f>
        <v/>
      </c>
      <c r="D964" s="2" t="str">
        <f t="shared" si="70"/>
        <v/>
      </c>
      <c r="E964" s="2" t="str">
        <f t="shared" si="71"/>
        <v/>
      </c>
      <c r="F964" s="28" t="str">
        <f>IF(A964=aux!$B$2,$C$3/9.81,IF(A964=aux!$B$3,$C$3*(1+($F$3-1)*(B964-$J$2)/($J$3-$J$2))/9.81,IF(A964=aux!$B$4,$F$3*$C$3/9.81,"")))</f>
        <v/>
      </c>
      <c r="G964" s="28" t="str">
        <f>IF(A964=aux!$B$5,2*PI()/(981*B964)*J964,"")</f>
        <v/>
      </c>
      <c r="H964" s="28" t="str">
        <f>IF(OR(A964=aux!$B$6,A964=aux!$B$7,A964=aux!$B$8),(2*PI()/B964)^2/981*N964,"")</f>
        <v/>
      </c>
      <c r="I964" s="28" t="str">
        <f>IF(OR(A964=aux!$B$2,A964=aux!$B$3,A964=aux!$B$4),981*B964/(2*PI())*F964,"")</f>
        <v/>
      </c>
      <c r="J964" s="28" t="str">
        <f>IF(A964=aux!$B$5,100*$F$4*$C$4,"")</f>
        <v/>
      </c>
      <c r="K964" s="28" t="str">
        <f>IF(OR(A964=aux!$B$6,A964=aux!$B$7,A964=aux!$B$8),(2*PI()/B964)*N964,"")</f>
        <v/>
      </c>
      <c r="L964" s="28" t="str">
        <f>IF(OR(A964=aux!$B$2,A964=aux!$B$3,A964=aux!$B$4),981*(B964/(2*PI()))^2*F964,"")</f>
        <v/>
      </c>
      <c r="M964" s="28" t="str">
        <f>IF(A964=aux!$B$5,B964/(2*PI())*J964,"")</f>
        <v/>
      </c>
      <c r="N964" s="28" t="str">
        <f>IF(A964=aux!$B$6,100*$F$5*$C$5,IF(A964=aux!$B$7,100*$C$5*($F$5-($F$5-1)*(B964-$J$6)/($J$7-$J$6)),IF(A964=aux!$B$8,100*$C$5,"")))</f>
        <v/>
      </c>
      <c r="O964" s="26" t="str">
        <f t="shared" si="72"/>
        <v/>
      </c>
      <c r="P964" s="26" t="str">
        <f t="shared" si="73"/>
        <v/>
      </c>
      <c r="Q964" s="26" t="str">
        <f t="shared" si="74"/>
        <v/>
      </c>
    </row>
    <row r="965" spans="1:17" x14ac:dyDescent="0.25">
      <c r="A965" s="1" t="str">
        <f>IF(B965="","",IF(B965&lt;$J$2,aux!$B$2,IF(B965&lt;$J$3,aux!$B$3,IF(B965&lt;$J$4,aux!$B$4,IF(B965&lt;$J$5,aux!$B$5,IF(B965&lt;$J$6,aux!$B$6,IF(B965&lt;$J$7,aux!$B$7,aux!$B$8)))))))</f>
        <v/>
      </c>
      <c r="D965" s="2" t="str">
        <f t="shared" si="70"/>
        <v/>
      </c>
      <c r="E965" s="2" t="str">
        <f t="shared" si="71"/>
        <v/>
      </c>
      <c r="F965" s="28" t="str">
        <f>IF(A965=aux!$B$2,$C$3/9.81,IF(A965=aux!$B$3,$C$3*(1+($F$3-1)*(B965-$J$2)/($J$3-$J$2))/9.81,IF(A965=aux!$B$4,$F$3*$C$3/9.81,"")))</f>
        <v/>
      </c>
      <c r="G965" s="28" t="str">
        <f>IF(A965=aux!$B$5,2*PI()/(981*B965)*J965,"")</f>
        <v/>
      </c>
      <c r="H965" s="28" t="str">
        <f>IF(OR(A965=aux!$B$6,A965=aux!$B$7,A965=aux!$B$8),(2*PI()/B965)^2/981*N965,"")</f>
        <v/>
      </c>
      <c r="I965" s="28" t="str">
        <f>IF(OR(A965=aux!$B$2,A965=aux!$B$3,A965=aux!$B$4),981*B965/(2*PI())*F965,"")</f>
        <v/>
      </c>
      <c r="J965" s="28" t="str">
        <f>IF(A965=aux!$B$5,100*$F$4*$C$4,"")</f>
        <v/>
      </c>
      <c r="K965" s="28" t="str">
        <f>IF(OR(A965=aux!$B$6,A965=aux!$B$7,A965=aux!$B$8),(2*PI()/B965)*N965,"")</f>
        <v/>
      </c>
      <c r="L965" s="28" t="str">
        <f>IF(OR(A965=aux!$B$2,A965=aux!$B$3,A965=aux!$B$4),981*(B965/(2*PI()))^2*F965,"")</f>
        <v/>
      </c>
      <c r="M965" s="28" t="str">
        <f>IF(A965=aux!$B$5,B965/(2*PI())*J965,"")</f>
        <v/>
      </c>
      <c r="N965" s="28" t="str">
        <f>IF(A965=aux!$B$6,100*$F$5*$C$5,IF(A965=aux!$B$7,100*$C$5*($F$5-($F$5-1)*(B965-$J$6)/($J$7-$J$6)),IF(A965=aux!$B$8,100*$C$5,"")))</f>
        <v/>
      </c>
      <c r="O965" s="26" t="str">
        <f t="shared" si="72"/>
        <v/>
      </c>
      <c r="P965" s="26" t="str">
        <f t="shared" si="73"/>
        <v/>
      </c>
      <c r="Q965" s="26" t="str">
        <f t="shared" si="74"/>
        <v/>
      </c>
    </row>
    <row r="966" spans="1:17" x14ac:dyDescent="0.25">
      <c r="A966" s="1" t="str">
        <f>IF(B966="","",IF(B966&lt;$J$2,aux!$B$2,IF(B966&lt;$J$3,aux!$B$3,IF(B966&lt;$J$4,aux!$B$4,IF(B966&lt;$J$5,aux!$B$5,IF(B966&lt;$J$6,aux!$B$6,IF(B966&lt;$J$7,aux!$B$7,aux!$B$8)))))))</f>
        <v/>
      </c>
      <c r="D966" s="2" t="str">
        <f t="shared" si="70"/>
        <v/>
      </c>
      <c r="E966" s="2" t="str">
        <f t="shared" si="71"/>
        <v/>
      </c>
      <c r="F966" s="28" t="str">
        <f>IF(A966=aux!$B$2,$C$3/9.81,IF(A966=aux!$B$3,$C$3*(1+($F$3-1)*(B966-$J$2)/($J$3-$J$2))/9.81,IF(A966=aux!$B$4,$F$3*$C$3/9.81,"")))</f>
        <v/>
      </c>
      <c r="G966" s="28" t="str">
        <f>IF(A966=aux!$B$5,2*PI()/(981*B966)*J966,"")</f>
        <v/>
      </c>
      <c r="H966" s="28" t="str">
        <f>IF(OR(A966=aux!$B$6,A966=aux!$B$7,A966=aux!$B$8),(2*PI()/B966)^2/981*N966,"")</f>
        <v/>
      </c>
      <c r="I966" s="28" t="str">
        <f>IF(OR(A966=aux!$B$2,A966=aux!$B$3,A966=aux!$B$4),981*B966/(2*PI())*F966,"")</f>
        <v/>
      </c>
      <c r="J966" s="28" t="str">
        <f>IF(A966=aux!$B$5,100*$F$4*$C$4,"")</f>
        <v/>
      </c>
      <c r="K966" s="28" t="str">
        <f>IF(OR(A966=aux!$B$6,A966=aux!$B$7,A966=aux!$B$8),(2*PI()/B966)*N966,"")</f>
        <v/>
      </c>
      <c r="L966" s="28" t="str">
        <f>IF(OR(A966=aux!$B$2,A966=aux!$B$3,A966=aux!$B$4),981*(B966/(2*PI()))^2*F966,"")</f>
        <v/>
      </c>
      <c r="M966" s="28" t="str">
        <f>IF(A966=aux!$B$5,B966/(2*PI())*J966,"")</f>
        <v/>
      </c>
      <c r="N966" s="28" t="str">
        <f>IF(A966=aux!$B$6,100*$F$5*$C$5,IF(A966=aux!$B$7,100*$C$5*($F$5-($F$5-1)*(B966-$J$6)/($J$7-$J$6)),IF(A966=aux!$B$8,100*$C$5,"")))</f>
        <v/>
      </c>
      <c r="O966" s="26" t="str">
        <f t="shared" si="72"/>
        <v/>
      </c>
      <c r="P966" s="26" t="str">
        <f t="shared" si="73"/>
        <v/>
      </c>
      <c r="Q966" s="26" t="str">
        <f t="shared" si="74"/>
        <v/>
      </c>
    </row>
    <row r="967" spans="1:17" x14ac:dyDescent="0.25">
      <c r="A967" s="1" t="str">
        <f>IF(B967="","",IF(B967&lt;$J$2,aux!$B$2,IF(B967&lt;$J$3,aux!$B$3,IF(B967&lt;$J$4,aux!$B$4,IF(B967&lt;$J$5,aux!$B$5,IF(B967&lt;$J$6,aux!$B$6,IF(B967&lt;$J$7,aux!$B$7,aux!$B$8)))))))</f>
        <v/>
      </c>
      <c r="D967" s="2" t="str">
        <f t="shared" si="70"/>
        <v/>
      </c>
      <c r="E967" s="2" t="str">
        <f t="shared" si="71"/>
        <v/>
      </c>
      <c r="F967" s="28" t="str">
        <f>IF(A967=aux!$B$2,$C$3/9.81,IF(A967=aux!$B$3,$C$3*(1+($F$3-1)*(B967-$J$2)/($J$3-$J$2))/9.81,IF(A967=aux!$B$4,$F$3*$C$3/9.81,"")))</f>
        <v/>
      </c>
      <c r="G967" s="28" t="str">
        <f>IF(A967=aux!$B$5,2*PI()/(981*B967)*J967,"")</f>
        <v/>
      </c>
      <c r="H967" s="28" t="str">
        <f>IF(OR(A967=aux!$B$6,A967=aux!$B$7,A967=aux!$B$8),(2*PI()/B967)^2/981*N967,"")</f>
        <v/>
      </c>
      <c r="I967" s="28" t="str">
        <f>IF(OR(A967=aux!$B$2,A967=aux!$B$3,A967=aux!$B$4),981*B967/(2*PI())*F967,"")</f>
        <v/>
      </c>
      <c r="J967" s="28" t="str">
        <f>IF(A967=aux!$B$5,100*$F$4*$C$4,"")</f>
        <v/>
      </c>
      <c r="K967" s="28" t="str">
        <f>IF(OR(A967=aux!$B$6,A967=aux!$B$7,A967=aux!$B$8),(2*PI()/B967)*N967,"")</f>
        <v/>
      </c>
      <c r="L967" s="28" t="str">
        <f>IF(OR(A967=aux!$B$2,A967=aux!$B$3,A967=aux!$B$4),981*(B967/(2*PI()))^2*F967,"")</f>
        <v/>
      </c>
      <c r="M967" s="28" t="str">
        <f>IF(A967=aux!$B$5,B967/(2*PI())*J967,"")</f>
        <v/>
      </c>
      <c r="N967" s="28" t="str">
        <f>IF(A967=aux!$B$6,100*$F$5*$C$5,IF(A967=aux!$B$7,100*$C$5*($F$5-($F$5-1)*(B967-$J$6)/($J$7-$J$6)),IF(A967=aux!$B$8,100*$C$5,"")))</f>
        <v/>
      </c>
      <c r="O967" s="26" t="str">
        <f t="shared" si="72"/>
        <v/>
      </c>
      <c r="P967" s="26" t="str">
        <f t="shared" si="73"/>
        <v/>
      </c>
      <c r="Q967" s="26" t="str">
        <f t="shared" si="74"/>
        <v/>
      </c>
    </row>
    <row r="968" spans="1:17" x14ac:dyDescent="0.25">
      <c r="A968" s="1" t="str">
        <f>IF(B968="","",IF(B968&lt;$J$2,aux!$B$2,IF(B968&lt;$J$3,aux!$B$3,IF(B968&lt;$J$4,aux!$B$4,IF(B968&lt;$J$5,aux!$B$5,IF(B968&lt;$J$6,aux!$B$6,IF(B968&lt;$J$7,aux!$B$7,aux!$B$8)))))))</f>
        <v/>
      </c>
      <c r="D968" s="2" t="str">
        <f t="shared" si="70"/>
        <v/>
      </c>
      <c r="E968" s="2" t="str">
        <f t="shared" si="71"/>
        <v/>
      </c>
      <c r="F968" s="28" t="str">
        <f>IF(A968=aux!$B$2,$C$3/9.81,IF(A968=aux!$B$3,$C$3*(1+($F$3-1)*(B968-$J$2)/($J$3-$J$2))/9.81,IF(A968=aux!$B$4,$F$3*$C$3/9.81,"")))</f>
        <v/>
      </c>
      <c r="G968" s="28" t="str">
        <f>IF(A968=aux!$B$5,2*PI()/(981*B968)*J968,"")</f>
        <v/>
      </c>
      <c r="H968" s="28" t="str">
        <f>IF(OR(A968=aux!$B$6,A968=aux!$B$7,A968=aux!$B$8),(2*PI()/B968)^2/981*N968,"")</f>
        <v/>
      </c>
      <c r="I968" s="28" t="str">
        <f>IF(OR(A968=aux!$B$2,A968=aux!$B$3,A968=aux!$B$4),981*B968/(2*PI())*F968,"")</f>
        <v/>
      </c>
      <c r="J968" s="28" t="str">
        <f>IF(A968=aux!$B$5,100*$F$4*$C$4,"")</f>
        <v/>
      </c>
      <c r="K968" s="28" t="str">
        <f>IF(OR(A968=aux!$B$6,A968=aux!$B$7,A968=aux!$B$8),(2*PI()/B968)*N968,"")</f>
        <v/>
      </c>
      <c r="L968" s="28" t="str">
        <f>IF(OR(A968=aux!$B$2,A968=aux!$B$3,A968=aux!$B$4),981*(B968/(2*PI()))^2*F968,"")</f>
        <v/>
      </c>
      <c r="M968" s="28" t="str">
        <f>IF(A968=aux!$B$5,B968/(2*PI())*J968,"")</f>
        <v/>
      </c>
      <c r="N968" s="28" t="str">
        <f>IF(A968=aux!$B$6,100*$F$5*$C$5,IF(A968=aux!$B$7,100*$C$5*($F$5-($F$5-1)*(B968-$J$6)/($J$7-$J$6)),IF(A968=aux!$B$8,100*$C$5,"")))</f>
        <v/>
      </c>
      <c r="O968" s="26" t="str">
        <f t="shared" si="72"/>
        <v/>
      </c>
      <c r="P968" s="26" t="str">
        <f t="shared" si="73"/>
        <v/>
      </c>
      <c r="Q968" s="26" t="str">
        <f t="shared" si="74"/>
        <v/>
      </c>
    </row>
    <row r="969" spans="1:17" x14ac:dyDescent="0.25">
      <c r="A969" s="1" t="str">
        <f>IF(B969="","",IF(B969&lt;$J$2,aux!$B$2,IF(B969&lt;$J$3,aux!$B$3,IF(B969&lt;$J$4,aux!$B$4,IF(B969&lt;$J$5,aux!$B$5,IF(B969&lt;$J$6,aux!$B$6,IF(B969&lt;$J$7,aux!$B$7,aux!$B$8)))))))</f>
        <v/>
      </c>
      <c r="D969" s="2" t="str">
        <f t="shared" si="70"/>
        <v/>
      </c>
      <c r="E969" s="2" t="str">
        <f t="shared" si="71"/>
        <v/>
      </c>
      <c r="F969" s="28" t="str">
        <f>IF(A969=aux!$B$2,$C$3/9.81,IF(A969=aux!$B$3,$C$3*(1+($F$3-1)*(B969-$J$2)/($J$3-$J$2))/9.81,IF(A969=aux!$B$4,$F$3*$C$3/9.81,"")))</f>
        <v/>
      </c>
      <c r="G969" s="28" t="str">
        <f>IF(A969=aux!$B$5,2*PI()/(981*B969)*J969,"")</f>
        <v/>
      </c>
      <c r="H969" s="28" t="str">
        <f>IF(OR(A969=aux!$B$6,A969=aux!$B$7,A969=aux!$B$8),(2*PI()/B969)^2/981*N969,"")</f>
        <v/>
      </c>
      <c r="I969" s="28" t="str">
        <f>IF(OR(A969=aux!$B$2,A969=aux!$B$3,A969=aux!$B$4),981*B969/(2*PI())*F969,"")</f>
        <v/>
      </c>
      <c r="J969" s="28" t="str">
        <f>IF(A969=aux!$B$5,100*$F$4*$C$4,"")</f>
        <v/>
      </c>
      <c r="K969" s="28" t="str">
        <f>IF(OR(A969=aux!$B$6,A969=aux!$B$7,A969=aux!$B$8),(2*PI()/B969)*N969,"")</f>
        <v/>
      </c>
      <c r="L969" s="28" t="str">
        <f>IF(OR(A969=aux!$B$2,A969=aux!$B$3,A969=aux!$B$4),981*(B969/(2*PI()))^2*F969,"")</f>
        <v/>
      </c>
      <c r="M969" s="28" t="str">
        <f>IF(A969=aux!$B$5,B969/(2*PI())*J969,"")</f>
        <v/>
      </c>
      <c r="N969" s="28" t="str">
        <f>IF(A969=aux!$B$6,100*$F$5*$C$5,IF(A969=aux!$B$7,100*$C$5*($F$5-($F$5-1)*(B969-$J$6)/($J$7-$J$6)),IF(A969=aux!$B$8,100*$C$5,"")))</f>
        <v/>
      </c>
      <c r="O969" s="26" t="str">
        <f t="shared" si="72"/>
        <v/>
      </c>
      <c r="P969" s="26" t="str">
        <f t="shared" si="73"/>
        <v/>
      </c>
      <c r="Q969" s="26" t="str">
        <f t="shared" si="74"/>
        <v/>
      </c>
    </row>
    <row r="970" spans="1:17" x14ac:dyDescent="0.25">
      <c r="A970" s="1" t="str">
        <f>IF(B970="","",IF(B970&lt;$J$2,aux!$B$2,IF(B970&lt;$J$3,aux!$B$3,IF(B970&lt;$J$4,aux!$B$4,IF(B970&lt;$J$5,aux!$B$5,IF(B970&lt;$J$6,aux!$B$6,IF(B970&lt;$J$7,aux!$B$7,aux!$B$8)))))))</f>
        <v/>
      </c>
      <c r="D970" s="2" t="str">
        <f t="shared" si="70"/>
        <v/>
      </c>
      <c r="E970" s="2" t="str">
        <f t="shared" si="71"/>
        <v/>
      </c>
      <c r="F970" s="28" t="str">
        <f>IF(A970=aux!$B$2,$C$3/9.81,IF(A970=aux!$B$3,$C$3*(1+($F$3-1)*(B970-$J$2)/($J$3-$J$2))/9.81,IF(A970=aux!$B$4,$F$3*$C$3/9.81,"")))</f>
        <v/>
      </c>
      <c r="G970" s="28" t="str">
        <f>IF(A970=aux!$B$5,2*PI()/(981*B970)*J970,"")</f>
        <v/>
      </c>
      <c r="H970" s="28" t="str">
        <f>IF(OR(A970=aux!$B$6,A970=aux!$B$7,A970=aux!$B$8),(2*PI()/B970)^2/981*N970,"")</f>
        <v/>
      </c>
      <c r="I970" s="28" t="str">
        <f>IF(OR(A970=aux!$B$2,A970=aux!$B$3,A970=aux!$B$4),981*B970/(2*PI())*F970,"")</f>
        <v/>
      </c>
      <c r="J970" s="28" t="str">
        <f>IF(A970=aux!$B$5,100*$F$4*$C$4,"")</f>
        <v/>
      </c>
      <c r="K970" s="28" t="str">
        <f>IF(OR(A970=aux!$B$6,A970=aux!$B$7,A970=aux!$B$8),(2*PI()/B970)*N970,"")</f>
        <v/>
      </c>
      <c r="L970" s="28" t="str">
        <f>IF(OR(A970=aux!$B$2,A970=aux!$B$3,A970=aux!$B$4),981*(B970/(2*PI()))^2*F970,"")</f>
        <v/>
      </c>
      <c r="M970" s="28" t="str">
        <f>IF(A970=aux!$B$5,B970/(2*PI())*J970,"")</f>
        <v/>
      </c>
      <c r="N970" s="28" t="str">
        <f>IF(A970=aux!$B$6,100*$F$5*$C$5,IF(A970=aux!$B$7,100*$C$5*($F$5-($F$5-1)*(B970-$J$6)/($J$7-$J$6)),IF(A970=aux!$B$8,100*$C$5,"")))</f>
        <v/>
      </c>
      <c r="O970" s="26" t="str">
        <f t="shared" si="72"/>
        <v/>
      </c>
      <c r="P970" s="26" t="str">
        <f t="shared" si="73"/>
        <v/>
      </c>
      <c r="Q970" s="26" t="str">
        <f t="shared" si="74"/>
        <v/>
      </c>
    </row>
    <row r="971" spans="1:17" x14ac:dyDescent="0.25">
      <c r="A971" s="1" t="str">
        <f>IF(B971="","",IF(B971&lt;$J$2,aux!$B$2,IF(B971&lt;$J$3,aux!$B$3,IF(B971&lt;$J$4,aux!$B$4,IF(B971&lt;$J$5,aux!$B$5,IF(B971&lt;$J$6,aux!$B$6,IF(B971&lt;$J$7,aux!$B$7,aux!$B$8)))))))</f>
        <v/>
      </c>
      <c r="D971" s="2" t="str">
        <f t="shared" si="70"/>
        <v/>
      </c>
      <c r="E971" s="2" t="str">
        <f t="shared" si="71"/>
        <v/>
      </c>
      <c r="F971" s="28" t="str">
        <f>IF(A971=aux!$B$2,$C$3/9.81,IF(A971=aux!$B$3,$C$3*(1+($F$3-1)*(B971-$J$2)/($J$3-$J$2))/9.81,IF(A971=aux!$B$4,$F$3*$C$3/9.81,"")))</f>
        <v/>
      </c>
      <c r="G971" s="28" t="str">
        <f>IF(A971=aux!$B$5,2*PI()/(981*B971)*J971,"")</f>
        <v/>
      </c>
      <c r="H971" s="28" t="str">
        <f>IF(OR(A971=aux!$B$6,A971=aux!$B$7,A971=aux!$B$8),(2*PI()/B971)^2/981*N971,"")</f>
        <v/>
      </c>
      <c r="I971" s="28" t="str">
        <f>IF(OR(A971=aux!$B$2,A971=aux!$B$3,A971=aux!$B$4),981*B971/(2*PI())*F971,"")</f>
        <v/>
      </c>
      <c r="J971" s="28" t="str">
        <f>IF(A971=aux!$B$5,100*$F$4*$C$4,"")</f>
        <v/>
      </c>
      <c r="K971" s="28" t="str">
        <f>IF(OR(A971=aux!$B$6,A971=aux!$B$7,A971=aux!$B$8),(2*PI()/B971)*N971,"")</f>
        <v/>
      </c>
      <c r="L971" s="28" t="str">
        <f>IF(OR(A971=aux!$B$2,A971=aux!$B$3,A971=aux!$B$4),981*(B971/(2*PI()))^2*F971,"")</f>
        <v/>
      </c>
      <c r="M971" s="28" t="str">
        <f>IF(A971=aux!$B$5,B971/(2*PI())*J971,"")</f>
        <v/>
      </c>
      <c r="N971" s="28" t="str">
        <f>IF(A971=aux!$B$6,100*$F$5*$C$5,IF(A971=aux!$B$7,100*$C$5*($F$5-($F$5-1)*(B971-$J$6)/($J$7-$J$6)),IF(A971=aux!$B$8,100*$C$5,"")))</f>
        <v/>
      </c>
      <c r="O971" s="26" t="str">
        <f t="shared" si="72"/>
        <v/>
      </c>
      <c r="P971" s="26" t="str">
        <f t="shared" si="73"/>
        <v/>
      </c>
      <c r="Q971" s="26" t="str">
        <f t="shared" si="74"/>
        <v/>
      </c>
    </row>
    <row r="972" spans="1:17" x14ac:dyDescent="0.25">
      <c r="A972" s="1" t="str">
        <f>IF(B972="","",IF(B972&lt;$J$2,aux!$B$2,IF(B972&lt;$J$3,aux!$B$3,IF(B972&lt;$J$4,aux!$B$4,IF(B972&lt;$J$5,aux!$B$5,IF(B972&lt;$J$6,aux!$B$6,IF(B972&lt;$J$7,aux!$B$7,aux!$B$8)))))))</f>
        <v/>
      </c>
      <c r="D972" s="2" t="str">
        <f t="shared" si="70"/>
        <v/>
      </c>
      <c r="E972" s="2" t="str">
        <f t="shared" si="71"/>
        <v/>
      </c>
      <c r="F972" s="28" t="str">
        <f>IF(A972=aux!$B$2,$C$3/9.81,IF(A972=aux!$B$3,$C$3*(1+($F$3-1)*(B972-$J$2)/($J$3-$J$2))/9.81,IF(A972=aux!$B$4,$F$3*$C$3/9.81,"")))</f>
        <v/>
      </c>
      <c r="G972" s="28" t="str">
        <f>IF(A972=aux!$B$5,2*PI()/(981*B972)*J972,"")</f>
        <v/>
      </c>
      <c r="H972" s="28" t="str">
        <f>IF(OR(A972=aux!$B$6,A972=aux!$B$7,A972=aux!$B$8),(2*PI()/B972)^2/981*N972,"")</f>
        <v/>
      </c>
      <c r="I972" s="28" t="str">
        <f>IF(OR(A972=aux!$B$2,A972=aux!$B$3,A972=aux!$B$4),981*B972/(2*PI())*F972,"")</f>
        <v/>
      </c>
      <c r="J972" s="28" t="str">
        <f>IF(A972=aux!$B$5,100*$F$4*$C$4,"")</f>
        <v/>
      </c>
      <c r="K972" s="28" t="str">
        <f>IF(OR(A972=aux!$B$6,A972=aux!$B$7,A972=aux!$B$8),(2*PI()/B972)*N972,"")</f>
        <v/>
      </c>
      <c r="L972" s="28" t="str">
        <f>IF(OR(A972=aux!$B$2,A972=aux!$B$3,A972=aux!$B$4),981*(B972/(2*PI()))^2*F972,"")</f>
        <v/>
      </c>
      <c r="M972" s="28" t="str">
        <f>IF(A972=aux!$B$5,B972/(2*PI())*J972,"")</f>
        <v/>
      </c>
      <c r="N972" s="28" t="str">
        <f>IF(A972=aux!$B$6,100*$F$5*$C$5,IF(A972=aux!$B$7,100*$C$5*($F$5-($F$5-1)*(B972-$J$6)/($J$7-$J$6)),IF(A972=aux!$B$8,100*$C$5,"")))</f>
        <v/>
      </c>
      <c r="O972" s="26" t="str">
        <f t="shared" si="72"/>
        <v/>
      </c>
      <c r="P972" s="26" t="str">
        <f t="shared" si="73"/>
        <v/>
      </c>
      <c r="Q972" s="26" t="str">
        <f t="shared" si="74"/>
        <v/>
      </c>
    </row>
    <row r="973" spans="1:17" x14ac:dyDescent="0.25">
      <c r="A973" s="1" t="str">
        <f>IF(B973="","",IF(B973&lt;$J$2,aux!$B$2,IF(B973&lt;$J$3,aux!$B$3,IF(B973&lt;$J$4,aux!$B$4,IF(B973&lt;$J$5,aux!$B$5,IF(B973&lt;$J$6,aux!$B$6,IF(B973&lt;$J$7,aux!$B$7,aux!$B$8)))))))</f>
        <v/>
      </c>
      <c r="D973" s="2" t="str">
        <f t="shared" si="70"/>
        <v/>
      </c>
      <c r="E973" s="2" t="str">
        <f t="shared" si="71"/>
        <v/>
      </c>
      <c r="F973" s="28" t="str">
        <f>IF(A973=aux!$B$2,$C$3/9.81,IF(A973=aux!$B$3,$C$3*(1+($F$3-1)*(B973-$J$2)/($J$3-$J$2))/9.81,IF(A973=aux!$B$4,$F$3*$C$3/9.81,"")))</f>
        <v/>
      </c>
      <c r="G973" s="28" t="str">
        <f>IF(A973=aux!$B$5,2*PI()/(981*B973)*J973,"")</f>
        <v/>
      </c>
      <c r="H973" s="28" t="str">
        <f>IF(OR(A973=aux!$B$6,A973=aux!$B$7,A973=aux!$B$8),(2*PI()/B973)^2/981*N973,"")</f>
        <v/>
      </c>
      <c r="I973" s="28" t="str">
        <f>IF(OR(A973=aux!$B$2,A973=aux!$B$3,A973=aux!$B$4),981*B973/(2*PI())*F973,"")</f>
        <v/>
      </c>
      <c r="J973" s="28" t="str">
        <f>IF(A973=aux!$B$5,100*$F$4*$C$4,"")</f>
        <v/>
      </c>
      <c r="K973" s="28" t="str">
        <f>IF(OR(A973=aux!$B$6,A973=aux!$B$7,A973=aux!$B$8),(2*PI()/B973)*N973,"")</f>
        <v/>
      </c>
      <c r="L973" s="28" t="str">
        <f>IF(OR(A973=aux!$B$2,A973=aux!$B$3,A973=aux!$B$4),981*(B973/(2*PI()))^2*F973,"")</f>
        <v/>
      </c>
      <c r="M973" s="28" t="str">
        <f>IF(A973=aux!$B$5,B973/(2*PI())*J973,"")</f>
        <v/>
      </c>
      <c r="N973" s="28" t="str">
        <f>IF(A973=aux!$B$6,100*$F$5*$C$5,IF(A973=aux!$B$7,100*$C$5*($F$5-($F$5-1)*(B973-$J$6)/($J$7-$J$6)),IF(A973=aux!$B$8,100*$C$5,"")))</f>
        <v/>
      </c>
      <c r="O973" s="26" t="str">
        <f t="shared" si="72"/>
        <v/>
      </c>
      <c r="P973" s="26" t="str">
        <f t="shared" si="73"/>
        <v/>
      </c>
      <c r="Q973" s="26" t="str">
        <f t="shared" si="74"/>
        <v/>
      </c>
    </row>
    <row r="974" spans="1:17" x14ac:dyDescent="0.25">
      <c r="A974" s="1" t="str">
        <f>IF(B974="","",IF(B974&lt;$J$2,aux!$B$2,IF(B974&lt;$J$3,aux!$B$3,IF(B974&lt;$J$4,aux!$B$4,IF(B974&lt;$J$5,aux!$B$5,IF(B974&lt;$J$6,aux!$B$6,IF(B974&lt;$J$7,aux!$B$7,aux!$B$8)))))))</f>
        <v/>
      </c>
      <c r="D974" s="2" t="str">
        <f t="shared" ref="D974:D1000" si="75">IF(B974="","",981*B974/(2*PI())*C974)</f>
        <v/>
      </c>
      <c r="E974" s="2" t="str">
        <f t="shared" ref="E974:E1000" si="76">IF(B974="","",981*(B974/(2*PI()))^2*C974)</f>
        <v/>
      </c>
      <c r="F974" s="28" t="str">
        <f>IF(A974=aux!$B$2,$C$3/9.81,IF(A974=aux!$B$3,$C$3*(1+($F$3-1)*(B974-$J$2)/($J$3-$J$2))/9.81,IF(A974=aux!$B$4,$F$3*$C$3/9.81,"")))</f>
        <v/>
      </c>
      <c r="G974" s="28" t="str">
        <f>IF(A974=aux!$B$5,2*PI()/(981*B974)*J974,"")</f>
        <v/>
      </c>
      <c r="H974" s="28" t="str">
        <f>IF(OR(A974=aux!$B$6,A974=aux!$B$7,A974=aux!$B$8),(2*PI()/B974)^2/981*N974,"")</f>
        <v/>
      </c>
      <c r="I974" s="28" t="str">
        <f>IF(OR(A974=aux!$B$2,A974=aux!$B$3,A974=aux!$B$4),981*B974/(2*PI())*F974,"")</f>
        <v/>
      </c>
      <c r="J974" s="28" t="str">
        <f>IF(A974=aux!$B$5,100*$F$4*$C$4,"")</f>
        <v/>
      </c>
      <c r="K974" s="28" t="str">
        <f>IF(OR(A974=aux!$B$6,A974=aux!$B$7,A974=aux!$B$8),(2*PI()/B974)*N974,"")</f>
        <v/>
      </c>
      <c r="L974" s="28" t="str">
        <f>IF(OR(A974=aux!$B$2,A974=aux!$B$3,A974=aux!$B$4),981*(B974/(2*PI()))^2*F974,"")</f>
        <v/>
      </c>
      <c r="M974" s="28" t="str">
        <f>IF(A974=aux!$B$5,B974/(2*PI())*J974,"")</f>
        <v/>
      </c>
      <c r="N974" s="28" t="str">
        <f>IF(A974=aux!$B$6,100*$F$5*$C$5,IF(A974=aux!$B$7,100*$C$5*($F$5-($F$5-1)*(B974-$J$6)/($J$7-$J$6)),IF(A974=aux!$B$8,100*$C$5,"")))</f>
        <v/>
      </c>
      <c r="O974" s="26" t="str">
        <f t="shared" ref="O974:O1000" si="77">IF(B974="","",MAX(F974:H974))</f>
        <v/>
      </c>
      <c r="P974" s="26" t="str">
        <f t="shared" ref="P974:P1000" si="78">IF(B974="","",MAX(I974:K974))</f>
        <v/>
      </c>
      <c r="Q974" s="26" t="str">
        <f t="shared" ref="Q974:Q1000" si="79">IF(B974="","",MAX(L974:N974))</f>
        <v/>
      </c>
    </row>
    <row r="975" spans="1:17" x14ac:dyDescent="0.25">
      <c r="A975" s="1" t="str">
        <f>IF(B975="","",IF(B975&lt;$J$2,aux!$B$2,IF(B975&lt;$J$3,aux!$B$3,IF(B975&lt;$J$4,aux!$B$4,IF(B975&lt;$J$5,aux!$B$5,IF(B975&lt;$J$6,aux!$B$6,IF(B975&lt;$J$7,aux!$B$7,aux!$B$8)))))))</f>
        <v/>
      </c>
      <c r="D975" s="2" t="str">
        <f t="shared" si="75"/>
        <v/>
      </c>
      <c r="E975" s="2" t="str">
        <f t="shared" si="76"/>
        <v/>
      </c>
      <c r="F975" s="28" t="str">
        <f>IF(A975=aux!$B$2,$C$3/9.81,IF(A975=aux!$B$3,$C$3*(1+($F$3-1)*(B975-$J$2)/($J$3-$J$2))/9.81,IF(A975=aux!$B$4,$F$3*$C$3/9.81,"")))</f>
        <v/>
      </c>
      <c r="G975" s="28" t="str">
        <f>IF(A975=aux!$B$5,2*PI()/(981*B975)*J975,"")</f>
        <v/>
      </c>
      <c r="H975" s="28" t="str">
        <f>IF(OR(A975=aux!$B$6,A975=aux!$B$7,A975=aux!$B$8),(2*PI()/B975)^2/981*N975,"")</f>
        <v/>
      </c>
      <c r="I975" s="28" t="str">
        <f>IF(OR(A975=aux!$B$2,A975=aux!$B$3,A975=aux!$B$4),981*B975/(2*PI())*F975,"")</f>
        <v/>
      </c>
      <c r="J975" s="28" t="str">
        <f>IF(A975=aux!$B$5,100*$F$4*$C$4,"")</f>
        <v/>
      </c>
      <c r="K975" s="28" t="str">
        <f>IF(OR(A975=aux!$B$6,A975=aux!$B$7,A975=aux!$B$8),(2*PI()/B975)*N975,"")</f>
        <v/>
      </c>
      <c r="L975" s="28" t="str">
        <f>IF(OR(A975=aux!$B$2,A975=aux!$B$3,A975=aux!$B$4),981*(B975/(2*PI()))^2*F975,"")</f>
        <v/>
      </c>
      <c r="M975" s="28" t="str">
        <f>IF(A975=aux!$B$5,B975/(2*PI())*J975,"")</f>
        <v/>
      </c>
      <c r="N975" s="28" t="str">
        <f>IF(A975=aux!$B$6,100*$F$5*$C$5,IF(A975=aux!$B$7,100*$C$5*($F$5-($F$5-1)*(B975-$J$6)/($J$7-$J$6)),IF(A975=aux!$B$8,100*$C$5,"")))</f>
        <v/>
      </c>
      <c r="O975" s="26" t="str">
        <f t="shared" si="77"/>
        <v/>
      </c>
      <c r="P975" s="26" t="str">
        <f t="shared" si="78"/>
        <v/>
      </c>
      <c r="Q975" s="26" t="str">
        <f t="shared" si="79"/>
        <v/>
      </c>
    </row>
    <row r="976" spans="1:17" x14ac:dyDescent="0.25">
      <c r="A976" s="1" t="str">
        <f>IF(B976="","",IF(B976&lt;$J$2,aux!$B$2,IF(B976&lt;$J$3,aux!$B$3,IF(B976&lt;$J$4,aux!$B$4,IF(B976&lt;$J$5,aux!$B$5,IF(B976&lt;$J$6,aux!$B$6,IF(B976&lt;$J$7,aux!$B$7,aux!$B$8)))))))</f>
        <v/>
      </c>
      <c r="D976" s="2" t="str">
        <f t="shared" si="75"/>
        <v/>
      </c>
      <c r="E976" s="2" t="str">
        <f t="shared" si="76"/>
        <v/>
      </c>
      <c r="F976" s="28" t="str">
        <f>IF(A976=aux!$B$2,$C$3/9.81,IF(A976=aux!$B$3,$C$3*(1+($F$3-1)*(B976-$J$2)/($J$3-$J$2))/9.81,IF(A976=aux!$B$4,$F$3*$C$3/9.81,"")))</f>
        <v/>
      </c>
      <c r="G976" s="28" t="str">
        <f>IF(A976=aux!$B$5,2*PI()/(981*B976)*J976,"")</f>
        <v/>
      </c>
      <c r="H976" s="28" t="str">
        <f>IF(OR(A976=aux!$B$6,A976=aux!$B$7,A976=aux!$B$8),(2*PI()/B976)^2/981*N976,"")</f>
        <v/>
      </c>
      <c r="I976" s="28" t="str">
        <f>IF(OR(A976=aux!$B$2,A976=aux!$B$3,A976=aux!$B$4),981*B976/(2*PI())*F976,"")</f>
        <v/>
      </c>
      <c r="J976" s="28" t="str">
        <f>IF(A976=aux!$B$5,100*$F$4*$C$4,"")</f>
        <v/>
      </c>
      <c r="K976" s="28" t="str">
        <f>IF(OR(A976=aux!$B$6,A976=aux!$B$7,A976=aux!$B$8),(2*PI()/B976)*N976,"")</f>
        <v/>
      </c>
      <c r="L976" s="28" t="str">
        <f>IF(OR(A976=aux!$B$2,A976=aux!$B$3,A976=aux!$B$4),981*(B976/(2*PI()))^2*F976,"")</f>
        <v/>
      </c>
      <c r="M976" s="28" t="str">
        <f>IF(A976=aux!$B$5,B976/(2*PI())*J976,"")</f>
        <v/>
      </c>
      <c r="N976" s="28" t="str">
        <f>IF(A976=aux!$B$6,100*$F$5*$C$5,IF(A976=aux!$B$7,100*$C$5*($F$5-($F$5-1)*(B976-$J$6)/($J$7-$J$6)),IF(A976=aux!$B$8,100*$C$5,"")))</f>
        <v/>
      </c>
      <c r="O976" s="26" t="str">
        <f t="shared" si="77"/>
        <v/>
      </c>
      <c r="P976" s="26" t="str">
        <f t="shared" si="78"/>
        <v/>
      </c>
      <c r="Q976" s="26" t="str">
        <f t="shared" si="79"/>
        <v/>
      </c>
    </row>
    <row r="977" spans="1:17" x14ac:dyDescent="0.25">
      <c r="A977" s="1" t="str">
        <f>IF(B977="","",IF(B977&lt;$J$2,aux!$B$2,IF(B977&lt;$J$3,aux!$B$3,IF(B977&lt;$J$4,aux!$B$4,IF(B977&lt;$J$5,aux!$B$5,IF(B977&lt;$J$6,aux!$B$6,IF(B977&lt;$J$7,aux!$B$7,aux!$B$8)))))))</f>
        <v/>
      </c>
      <c r="D977" s="2" t="str">
        <f t="shared" si="75"/>
        <v/>
      </c>
      <c r="E977" s="2" t="str">
        <f t="shared" si="76"/>
        <v/>
      </c>
      <c r="F977" s="28" t="str">
        <f>IF(A977=aux!$B$2,$C$3/9.81,IF(A977=aux!$B$3,$C$3*(1+($F$3-1)*(B977-$J$2)/($J$3-$J$2))/9.81,IF(A977=aux!$B$4,$F$3*$C$3/9.81,"")))</f>
        <v/>
      </c>
      <c r="G977" s="28" t="str">
        <f>IF(A977=aux!$B$5,2*PI()/(981*B977)*J977,"")</f>
        <v/>
      </c>
      <c r="H977" s="28" t="str">
        <f>IF(OR(A977=aux!$B$6,A977=aux!$B$7,A977=aux!$B$8),(2*PI()/B977)^2/981*N977,"")</f>
        <v/>
      </c>
      <c r="I977" s="28" t="str">
        <f>IF(OR(A977=aux!$B$2,A977=aux!$B$3,A977=aux!$B$4),981*B977/(2*PI())*F977,"")</f>
        <v/>
      </c>
      <c r="J977" s="28" t="str">
        <f>IF(A977=aux!$B$5,100*$F$4*$C$4,"")</f>
        <v/>
      </c>
      <c r="K977" s="28" t="str">
        <f>IF(OR(A977=aux!$B$6,A977=aux!$B$7,A977=aux!$B$8),(2*PI()/B977)*N977,"")</f>
        <v/>
      </c>
      <c r="L977" s="28" t="str">
        <f>IF(OR(A977=aux!$B$2,A977=aux!$B$3,A977=aux!$B$4),981*(B977/(2*PI()))^2*F977,"")</f>
        <v/>
      </c>
      <c r="M977" s="28" t="str">
        <f>IF(A977=aux!$B$5,B977/(2*PI())*J977,"")</f>
        <v/>
      </c>
      <c r="N977" s="28" t="str">
        <f>IF(A977=aux!$B$6,100*$F$5*$C$5,IF(A977=aux!$B$7,100*$C$5*($F$5-($F$5-1)*(B977-$J$6)/($J$7-$J$6)),IF(A977=aux!$B$8,100*$C$5,"")))</f>
        <v/>
      </c>
      <c r="O977" s="26" t="str">
        <f t="shared" si="77"/>
        <v/>
      </c>
      <c r="P977" s="26" t="str">
        <f t="shared" si="78"/>
        <v/>
      </c>
      <c r="Q977" s="26" t="str">
        <f t="shared" si="79"/>
        <v/>
      </c>
    </row>
    <row r="978" spans="1:17" x14ac:dyDescent="0.25">
      <c r="A978" s="1" t="str">
        <f>IF(B978="","",IF(B978&lt;$J$2,aux!$B$2,IF(B978&lt;$J$3,aux!$B$3,IF(B978&lt;$J$4,aux!$B$4,IF(B978&lt;$J$5,aux!$B$5,IF(B978&lt;$J$6,aux!$B$6,IF(B978&lt;$J$7,aux!$B$7,aux!$B$8)))))))</f>
        <v/>
      </c>
      <c r="D978" s="2" t="str">
        <f t="shared" si="75"/>
        <v/>
      </c>
      <c r="E978" s="2" t="str">
        <f t="shared" si="76"/>
        <v/>
      </c>
      <c r="F978" s="28" t="str">
        <f>IF(A978=aux!$B$2,$C$3/9.81,IF(A978=aux!$B$3,$C$3*(1+($F$3-1)*(B978-$J$2)/($J$3-$J$2))/9.81,IF(A978=aux!$B$4,$F$3*$C$3/9.81,"")))</f>
        <v/>
      </c>
      <c r="G978" s="28" t="str">
        <f>IF(A978=aux!$B$5,2*PI()/(981*B978)*J978,"")</f>
        <v/>
      </c>
      <c r="H978" s="28" t="str">
        <f>IF(OR(A978=aux!$B$6,A978=aux!$B$7,A978=aux!$B$8),(2*PI()/B978)^2/981*N978,"")</f>
        <v/>
      </c>
      <c r="I978" s="28" t="str">
        <f>IF(OR(A978=aux!$B$2,A978=aux!$B$3,A978=aux!$B$4),981*B978/(2*PI())*F978,"")</f>
        <v/>
      </c>
      <c r="J978" s="28" t="str">
        <f>IF(A978=aux!$B$5,100*$F$4*$C$4,"")</f>
        <v/>
      </c>
      <c r="K978" s="28" t="str">
        <f>IF(OR(A978=aux!$B$6,A978=aux!$B$7,A978=aux!$B$8),(2*PI()/B978)*N978,"")</f>
        <v/>
      </c>
      <c r="L978" s="28" t="str">
        <f>IF(OR(A978=aux!$B$2,A978=aux!$B$3,A978=aux!$B$4),981*(B978/(2*PI()))^2*F978,"")</f>
        <v/>
      </c>
      <c r="M978" s="28" t="str">
        <f>IF(A978=aux!$B$5,B978/(2*PI())*J978,"")</f>
        <v/>
      </c>
      <c r="N978" s="28" t="str">
        <f>IF(A978=aux!$B$6,100*$F$5*$C$5,IF(A978=aux!$B$7,100*$C$5*($F$5-($F$5-1)*(B978-$J$6)/($J$7-$J$6)),IF(A978=aux!$B$8,100*$C$5,"")))</f>
        <v/>
      </c>
      <c r="O978" s="26" t="str">
        <f t="shared" si="77"/>
        <v/>
      </c>
      <c r="P978" s="26" t="str">
        <f t="shared" si="78"/>
        <v/>
      </c>
      <c r="Q978" s="26" t="str">
        <f t="shared" si="79"/>
        <v/>
      </c>
    </row>
    <row r="979" spans="1:17" x14ac:dyDescent="0.25">
      <c r="A979" s="1" t="str">
        <f>IF(B979="","",IF(B979&lt;$J$2,aux!$B$2,IF(B979&lt;$J$3,aux!$B$3,IF(B979&lt;$J$4,aux!$B$4,IF(B979&lt;$J$5,aux!$B$5,IF(B979&lt;$J$6,aux!$B$6,IF(B979&lt;$J$7,aux!$B$7,aux!$B$8)))))))</f>
        <v/>
      </c>
      <c r="D979" s="2" t="str">
        <f t="shared" si="75"/>
        <v/>
      </c>
      <c r="E979" s="2" t="str">
        <f t="shared" si="76"/>
        <v/>
      </c>
      <c r="F979" s="28" t="str">
        <f>IF(A979=aux!$B$2,$C$3/9.81,IF(A979=aux!$B$3,$C$3*(1+($F$3-1)*(B979-$J$2)/($J$3-$J$2))/9.81,IF(A979=aux!$B$4,$F$3*$C$3/9.81,"")))</f>
        <v/>
      </c>
      <c r="G979" s="28" t="str">
        <f>IF(A979=aux!$B$5,2*PI()/(981*B979)*J979,"")</f>
        <v/>
      </c>
      <c r="H979" s="28" t="str">
        <f>IF(OR(A979=aux!$B$6,A979=aux!$B$7,A979=aux!$B$8),(2*PI()/B979)^2/981*N979,"")</f>
        <v/>
      </c>
      <c r="I979" s="28" t="str">
        <f>IF(OR(A979=aux!$B$2,A979=aux!$B$3,A979=aux!$B$4),981*B979/(2*PI())*F979,"")</f>
        <v/>
      </c>
      <c r="J979" s="28" t="str">
        <f>IF(A979=aux!$B$5,100*$F$4*$C$4,"")</f>
        <v/>
      </c>
      <c r="K979" s="28" t="str">
        <f>IF(OR(A979=aux!$B$6,A979=aux!$B$7,A979=aux!$B$8),(2*PI()/B979)*N979,"")</f>
        <v/>
      </c>
      <c r="L979" s="28" t="str">
        <f>IF(OR(A979=aux!$B$2,A979=aux!$B$3,A979=aux!$B$4),981*(B979/(2*PI()))^2*F979,"")</f>
        <v/>
      </c>
      <c r="M979" s="28" t="str">
        <f>IF(A979=aux!$B$5,B979/(2*PI())*J979,"")</f>
        <v/>
      </c>
      <c r="N979" s="28" t="str">
        <f>IF(A979=aux!$B$6,100*$F$5*$C$5,IF(A979=aux!$B$7,100*$C$5*($F$5-($F$5-1)*(B979-$J$6)/($J$7-$J$6)),IF(A979=aux!$B$8,100*$C$5,"")))</f>
        <v/>
      </c>
      <c r="O979" s="26" t="str">
        <f t="shared" si="77"/>
        <v/>
      </c>
      <c r="P979" s="26" t="str">
        <f t="shared" si="78"/>
        <v/>
      </c>
      <c r="Q979" s="26" t="str">
        <f t="shared" si="79"/>
        <v/>
      </c>
    </row>
    <row r="980" spans="1:17" x14ac:dyDescent="0.25">
      <c r="A980" s="1" t="str">
        <f>IF(B980="","",IF(B980&lt;$J$2,aux!$B$2,IF(B980&lt;$J$3,aux!$B$3,IF(B980&lt;$J$4,aux!$B$4,IF(B980&lt;$J$5,aux!$B$5,IF(B980&lt;$J$6,aux!$B$6,IF(B980&lt;$J$7,aux!$B$7,aux!$B$8)))))))</f>
        <v/>
      </c>
      <c r="D980" s="2" t="str">
        <f t="shared" si="75"/>
        <v/>
      </c>
      <c r="E980" s="2" t="str">
        <f t="shared" si="76"/>
        <v/>
      </c>
      <c r="F980" s="28" t="str">
        <f>IF(A980=aux!$B$2,$C$3/9.81,IF(A980=aux!$B$3,$C$3*(1+($F$3-1)*(B980-$J$2)/($J$3-$J$2))/9.81,IF(A980=aux!$B$4,$F$3*$C$3/9.81,"")))</f>
        <v/>
      </c>
      <c r="G980" s="28" t="str">
        <f>IF(A980=aux!$B$5,2*PI()/(981*B980)*J980,"")</f>
        <v/>
      </c>
      <c r="H980" s="28" t="str">
        <f>IF(OR(A980=aux!$B$6,A980=aux!$B$7,A980=aux!$B$8),(2*PI()/B980)^2/981*N980,"")</f>
        <v/>
      </c>
      <c r="I980" s="28" t="str">
        <f>IF(OR(A980=aux!$B$2,A980=aux!$B$3,A980=aux!$B$4),981*B980/(2*PI())*F980,"")</f>
        <v/>
      </c>
      <c r="J980" s="28" t="str">
        <f>IF(A980=aux!$B$5,100*$F$4*$C$4,"")</f>
        <v/>
      </c>
      <c r="K980" s="28" t="str">
        <f>IF(OR(A980=aux!$B$6,A980=aux!$B$7,A980=aux!$B$8),(2*PI()/B980)*N980,"")</f>
        <v/>
      </c>
      <c r="L980" s="28" t="str">
        <f>IF(OR(A980=aux!$B$2,A980=aux!$B$3,A980=aux!$B$4),981*(B980/(2*PI()))^2*F980,"")</f>
        <v/>
      </c>
      <c r="M980" s="28" t="str">
        <f>IF(A980=aux!$B$5,B980/(2*PI())*J980,"")</f>
        <v/>
      </c>
      <c r="N980" s="28" t="str">
        <f>IF(A980=aux!$B$6,100*$F$5*$C$5,IF(A980=aux!$B$7,100*$C$5*($F$5-($F$5-1)*(B980-$J$6)/($J$7-$J$6)),IF(A980=aux!$B$8,100*$C$5,"")))</f>
        <v/>
      </c>
      <c r="O980" s="26" t="str">
        <f t="shared" si="77"/>
        <v/>
      </c>
      <c r="P980" s="26" t="str">
        <f t="shared" si="78"/>
        <v/>
      </c>
      <c r="Q980" s="26" t="str">
        <f t="shared" si="79"/>
        <v/>
      </c>
    </row>
    <row r="981" spans="1:17" x14ac:dyDescent="0.25">
      <c r="A981" s="1" t="str">
        <f>IF(B981="","",IF(B981&lt;$J$2,aux!$B$2,IF(B981&lt;$J$3,aux!$B$3,IF(B981&lt;$J$4,aux!$B$4,IF(B981&lt;$J$5,aux!$B$5,IF(B981&lt;$J$6,aux!$B$6,IF(B981&lt;$J$7,aux!$B$7,aux!$B$8)))))))</f>
        <v/>
      </c>
      <c r="D981" s="2" t="str">
        <f t="shared" si="75"/>
        <v/>
      </c>
      <c r="E981" s="2" t="str">
        <f t="shared" si="76"/>
        <v/>
      </c>
      <c r="F981" s="28" t="str">
        <f>IF(A981=aux!$B$2,$C$3/9.81,IF(A981=aux!$B$3,$C$3*(1+($F$3-1)*(B981-$J$2)/($J$3-$J$2))/9.81,IF(A981=aux!$B$4,$F$3*$C$3/9.81,"")))</f>
        <v/>
      </c>
      <c r="G981" s="28" t="str">
        <f>IF(A981=aux!$B$5,2*PI()/(981*B981)*J981,"")</f>
        <v/>
      </c>
      <c r="H981" s="28" t="str">
        <f>IF(OR(A981=aux!$B$6,A981=aux!$B$7,A981=aux!$B$8),(2*PI()/B981)^2/981*N981,"")</f>
        <v/>
      </c>
      <c r="I981" s="28" t="str">
        <f>IF(OR(A981=aux!$B$2,A981=aux!$B$3,A981=aux!$B$4),981*B981/(2*PI())*F981,"")</f>
        <v/>
      </c>
      <c r="J981" s="28" t="str">
        <f>IF(A981=aux!$B$5,100*$F$4*$C$4,"")</f>
        <v/>
      </c>
      <c r="K981" s="28" t="str">
        <f>IF(OR(A981=aux!$B$6,A981=aux!$B$7,A981=aux!$B$8),(2*PI()/B981)*N981,"")</f>
        <v/>
      </c>
      <c r="L981" s="28" t="str">
        <f>IF(OR(A981=aux!$B$2,A981=aux!$B$3,A981=aux!$B$4),981*(B981/(2*PI()))^2*F981,"")</f>
        <v/>
      </c>
      <c r="M981" s="28" t="str">
        <f>IF(A981=aux!$B$5,B981/(2*PI())*J981,"")</f>
        <v/>
      </c>
      <c r="N981" s="28" t="str">
        <f>IF(A981=aux!$B$6,100*$F$5*$C$5,IF(A981=aux!$B$7,100*$C$5*($F$5-($F$5-1)*(B981-$J$6)/($J$7-$J$6)),IF(A981=aux!$B$8,100*$C$5,"")))</f>
        <v/>
      </c>
      <c r="O981" s="26" t="str">
        <f t="shared" si="77"/>
        <v/>
      </c>
      <c r="P981" s="26" t="str">
        <f t="shared" si="78"/>
        <v/>
      </c>
      <c r="Q981" s="26" t="str">
        <f t="shared" si="79"/>
        <v/>
      </c>
    </row>
    <row r="982" spans="1:17" x14ac:dyDescent="0.25">
      <c r="A982" s="1" t="str">
        <f>IF(B982="","",IF(B982&lt;$J$2,aux!$B$2,IF(B982&lt;$J$3,aux!$B$3,IF(B982&lt;$J$4,aux!$B$4,IF(B982&lt;$J$5,aux!$B$5,IF(B982&lt;$J$6,aux!$B$6,IF(B982&lt;$J$7,aux!$B$7,aux!$B$8)))))))</f>
        <v/>
      </c>
      <c r="D982" s="2" t="str">
        <f t="shared" si="75"/>
        <v/>
      </c>
      <c r="E982" s="2" t="str">
        <f t="shared" si="76"/>
        <v/>
      </c>
      <c r="F982" s="28" t="str">
        <f>IF(A982=aux!$B$2,$C$3/9.81,IF(A982=aux!$B$3,$C$3*(1+($F$3-1)*(B982-$J$2)/($J$3-$J$2))/9.81,IF(A982=aux!$B$4,$F$3*$C$3/9.81,"")))</f>
        <v/>
      </c>
      <c r="G982" s="28" t="str">
        <f>IF(A982=aux!$B$5,2*PI()/(981*B982)*J982,"")</f>
        <v/>
      </c>
      <c r="H982" s="28" t="str">
        <f>IF(OR(A982=aux!$B$6,A982=aux!$B$7,A982=aux!$B$8),(2*PI()/B982)^2/981*N982,"")</f>
        <v/>
      </c>
      <c r="I982" s="28" t="str">
        <f>IF(OR(A982=aux!$B$2,A982=aux!$B$3,A982=aux!$B$4),981*B982/(2*PI())*F982,"")</f>
        <v/>
      </c>
      <c r="J982" s="28" t="str">
        <f>IF(A982=aux!$B$5,100*$F$4*$C$4,"")</f>
        <v/>
      </c>
      <c r="K982" s="28" t="str">
        <f>IF(OR(A982=aux!$B$6,A982=aux!$B$7,A982=aux!$B$8),(2*PI()/B982)*N982,"")</f>
        <v/>
      </c>
      <c r="L982" s="28" t="str">
        <f>IF(OR(A982=aux!$B$2,A982=aux!$B$3,A982=aux!$B$4),981*(B982/(2*PI()))^2*F982,"")</f>
        <v/>
      </c>
      <c r="M982" s="28" t="str">
        <f>IF(A982=aux!$B$5,B982/(2*PI())*J982,"")</f>
        <v/>
      </c>
      <c r="N982" s="28" t="str">
        <f>IF(A982=aux!$B$6,100*$F$5*$C$5,IF(A982=aux!$B$7,100*$C$5*($F$5-($F$5-1)*(B982-$J$6)/($J$7-$J$6)),IF(A982=aux!$B$8,100*$C$5,"")))</f>
        <v/>
      </c>
      <c r="O982" s="26" t="str">
        <f t="shared" si="77"/>
        <v/>
      </c>
      <c r="P982" s="26" t="str">
        <f t="shared" si="78"/>
        <v/>
      </c>
      <c r="Q982" s="26" t="str">
        <f t="shared" si="79"/>
        <v/>
      </c>
    </row>
    <row r="983" spans="1:17" x14ac:dyDescent="0.25">
      <c r="A983" s="1" t="str">
        <f>IF(B983="","",IF(B983&lt;$J$2,aux!$B$2,IF(B983&lt;$J$3,aux!$B$3,IF(B983&lt;$J$4,aux!$B$4,IF(B983&lt;$J$5,aux!$B$5,IF(B983&lt;$J$6,aux!$B$6,IF(B983&lt;$J$7,aux!$B$7,aux!$B$8)))))))</f>
        <v/>
      </c>
      <c r="D983" s="2" t="str">
        <f t="shared" si="75"/>
        <v/>
      </c>
      <c r="E983" s="2" t="str">
        <f t="shared" si="76"/>
        <v/>
      </c>
      <c r="F983" s="28" t="str">
        <f>IF(A983=aux!$B$2,$C$3/9.81,IF(A983=aux!$B$3,$C$3*(1+($F$3-1)*(B983-$J$2)/($J$3-$J$2))/9.81,IF(A983=aux!$B$4,$F$3*$C$3/9.81,"")))</f>
        <v/>
      </c>
      <c r="G983" s="28" t="str">
        <f>IF(A983=aux!$B$5,2*PI()/(981*B983)*J983,"")</f>
        <v/>
      </c>
      <c r="H983" s="28" t="str">
        <f>IF(OR(A983=aux!$B$6,A983=aux!$B$7,A983=aux!$B$8),(2*PI()/B983)^2/981*N983,"")</f>
        <v/>
      </c>
      <c r="I983" s="28" t="str">
        <f>IF(OR(A983=aux!$B$2,A983=aux!$B$3,A983=aux!$B$4),981*B983/(2*PI())*F983,"")</f>
        <v/>
      </c>
      <c r="J983" s="28" t="str">
        <f>IF(A983=aux!$B$5,100*$F$4*$C$4,"")</f>
        <v/>
      </c>
      <c r="K983" s="28" t="str">
        <f>IF(OR(A983=aux!$B$6,A983=aux!$B$7,A983=aux!$B$8),(2*PI()/B983)*N983,"")</f>
        <v/>
      </c>
      <c r="L983" s="28" t="str">
        <f>IF(OR(A983=aux!$B$2,A983=aux!$B$3,A983=aux!$B$4),981*(B983/(2*PI()))^2*F983,"")</f>
        <v/>
      </c>
      <c r="M983" s="28" t="str">
        <f>IF(A983=aux!$B$5,B983/(2*PI())*J983,"")</f>
        <v/>
      </c>
      <c r="N983" s="28" t="str">
        <f>IF(A983=aux!$B$6,100*$F$5*$C$5,IF(A983=aux!$B$7,100*$C$5*($F$5-($F$5-1)*(B983-$J$6)/($J$7-$J$6)),IF(A983=aux!$B$8,100*$C$5,"")))</f>
        <v/>
      </c>
      <c r="O983" s="26" t="str">
        <f t="shared" si="77"/>
        <v/>
      </c>
      <c r="P983" s="26" t="str">
        <f t="shared" si="78"/>
        <v/>
      </c>
      <c r="Q983" s="26" t="str">
        <f t="shared" si="79"/>
        <v/>
      </c>
    </row>
    <row r="984" spans="1:17" x14ac:dyDescent="0.25">
      <c r="A984" s="1" t="str">
        <f>IF(B984="","",IF(B984&lt;$J$2,aux!$B$2,IF(B984&lt;$J$3,aux!$B$3,IF(B984&lt;$J$4,aux!$B$4,IF(B984&lt;$J$5,aux!$B$5,IF(B984&lt;$J$6,aux!$B$6,IF(B984&lt;$J$7,aux!$B$7,aux!$B$8)))))))</f>
        <v/>
      </c>
      <c r="D984" s="2" t="str">
        <f t="shared" si="75"/>
        <v/>
      </c>
      <c r="E984" s="2" t="str">
        <f t="shared" si="76"/>
        <v/>
      </c>
      <c r="F984" s="28" t="str">
        <f>IF(A984=aux!$B$2,$C$3/9.81,IF(A984=aux!$B$3,$C$3*(1+($F$3-1)*(B984-$J$2)/($J$3-$J$2))/9.81,IF(A984=aux!$B$4,$F$3*$C$3/9.81,"")))</f>
        <v/>
      </c>
      <c r="G984" s="28" t="str">
        <f>IF(A984=aux!$B$5,2*PI()/(981*B984)*J984,"")</f>
        <v/>
      </c>
      <c r="H984" s="28" t="str">
        <f>IF(OR(A984=aux!$B$6,A984=aux!$B$7,A984=aux!$B$8),(2*PI()/B984)^2/981*N984,"")</f>
        <v/>
      </c>
      <c r="I984" s="28" t="str">
        <f>IF(OR(A984=aux!$B$2,A984=aux!$B$3,A984=aux!$B$4),981*B984/(2*PI())*F984,"")</f>
        <v/>
      </c>
      <c r="J984" s="28" t="str">
        <f>IF(A984=aux!$B$5,100*$F$4*$C$4,"")</f>
        <v/>
      </c>
      <c r="K984" s="28" t="str">
        <f>IF(OR(A984=aux!$B$6,A984=aux!$B$7,A984=aux!$B$8),(2*PI()/B984)*N984,"")</f>
        <v/>
      </c>
      <c r="L984" s="28" t="str">
        <f>IF(OR(A984=aux!$B$2,A984=aux!$B$3,A984=aux!$B$4),981*(B984/(2*PI()))^2*F984,"")</f>
        <v/>
      </c>
      <c r="M984" s="28" t="str">
        <f>IF(A984=aux!$B$5,B984/(2*PI())*J984,"")</f>
        <v/>
      </c>
      <c r="N984" s="28" t="str">
        <f>IF(A984=aux!$B$6,100*$F$5*$C$5,IF(A984=aux!$B$7,100*$C$5*($F$5-($F$5-1)*(B984-$J$6)/($J$7-$J$6)),IF(A984=aux!$B$8,100*$C$5,"")))</f>
        <v/>
      </c>
      <c r="O984" s="26" t="str">
        <f t="shared" si="77"/>
        <v/>
      </c>
      <c r="P984" s="26" t="str">
        <f t="shared" si="78"/>
        <v/>
      </c>
      <c r="Q984" s="26" t="str">
        <f t="shared" si="79"/>
        <v/>
      </c>
    </row>
    <row r="985" spans="1:17" x14ac:dyDescent="0.25">
      <c r="A985" s="1" t="str">
        <f>IF(B985="","",IF(B985&lt;$J$2,aux!$B$2,IF(B985&lt;$J$3,aux!$B$3,IF(B985&lt;$J$4,aux!$B$4,IF(B985&lt;$J$5,aux!$B$5,IF(B985&lt;$J$6,aux!$B$6,IF(B985&lt;$J$7,aux!$B$7,aux!$B$8)))))))</f>
        <v/>
      </c>
      <c r="D985" s="2" t="str">
        <f t="shared" si="75"/>
        <v/>
      </c>
      <c r="E985" s="2" t="str">
        <f t="shared" si="76"/>
        <v/>
      </c>
      <c r="F985" s="28" t="str">
        <f>IF(A985=aux!$B$2,$C$3/9.81,IF(A985=aux!$B$3,$C$3*(1+($F$3-1)*(B985-$J$2)/($J$3-$J$2))/9.81,IF(A985=aux!$B$4,$F$3*$C$3/9.81,"")))</f>
        <v/>
      </c>
      <c r="G985" s="28" t="str">
        <f>IF(A985=aux!$B$5,2*PI()/(981*B985)*J985,"")</f>
        <v/>
      </c>
      <c r="H985" s="28" t="str">
        <f>IF(OR(A985=aux!$B$6,A985=aux!$B$7,A985=aux!$B$8),(2*PI()/B985)^2/981*N985,"")</f>
        <v/>
      </c>
      <c r="I985" s="28" t="str">
        <f>IF(OR(A985=aux!$B$2,A985=aux!$B$3,A985=aux!$B$4),981*B985/(2*PI())*F985,"")</f>
        <v/>
      </c>
      <c r="J985" s="28" t="str">
        <f>IF(A985=aux!$B$5,100*$F$4*$C$4,"")</f>
        <v/>
      </c>
      <c r="K985" s="28" t="str">
        <f>IF(OR(A985=aux!$B$6,A985=aux!$B$7,A985=aux!$B$8),(2*PI()/B985)*N985,"")</f>
        <v/>
      </c>
      <c r="L985" s="28" t="str">
        <f>IF(OR(A985=aux!$B$2,A985=aux!$B$3,A985=aux!$B$4),981*(B985/(2*PI()))^2*F985,"")</f>
        <v/>
      </c>
      <c r="M985" s="28" t="str">
        <f>IF(A985=aux!$B$5,B985/(2*PI())*J985,"")</f>
        <v/>
      </c>
      <c r="N985" s="28" t="str">
        <f>IF(A985=aux!$B$6,100*$F$5*$C$5,IF(A985=aux!$B$7,100*$C$5*($F$5-($F$5-1)*(B985-$J$6)/($J$7-$J$6)),IF(A985=aux!$B$8,100*$C$5,"")))</f>
        <v/>
      </c>
      <c r="O985" s="26" t="str">
        <f t="shared" si="77"/>
        <v/>
      </c>
      <c r="P985" s="26" t="str">
        <f t="shared" si="78"/>
        <v/>
      </c>
      <c r="Q985" s="26" t="str">
        <f t="shared" si="79"/>
        <v/>
      </c>
    </row>
    <row r="986" spans="1:17" x14ac:dyDescent="0.25">
      <c r="A986" s="1" t="str">
        <f>IF(B986="","",IF(B986&lt;$J$2,aux!$B$2,IF(B986&lt;$J$3,aux!$B$3,IF(B986&lt;$J$4,aux!$B$4,IF(B986&lt;$J$5,aux!$B$5,IF(B986&lt;$J$6,aux!$B$6,IF(B986&lt;$J$7,aux!$B$7,aux!$B$8)))))))</f>
        <v/>
      </c>
      <c r="D986" s="2" t="str">
        <f t="shared" si="75"/>
        <v/>
      </c>
      <c r="E986" s="2" t="str">
        <f t="shared" si="76"/>
        <v/>
      </c>
      <c r="F986" s="28" t="str">
        <f>IF(A986=aux!$B$2,$C$3/9.81,IF(A986=aux!$B$3,$C$3*(1+($F$3-1)*(B986-$J$2)/($J$3-$J$2))/9.81,IF(A986=aux!$B$4,$F$3*$C$3/9.81,"")))</f>
        <v/>
      </c>
      <c r="G986" s="28" t="str">
        <f>IF(A986=aux!$B$5,2*PI()/(981*B986)*J986,"")</f>
        <v/>
      </c>
      <c r="H986" s="28" t="str">
        <f>IF(OR(A986=aux!$B$6,A986=aux!$B$7,A986=aux!$B$8),(2*PI()/B986)^2/981*N986,"")</f>
        <v/>
      </c>
      <c r="I986" s="28" t="str">
        <f>IF(OR(A986=aux!$B$2,A986=aux!$B$3,A986=aux!$B$4),981*B986/(2*PI())*F986,"")</f>
        <v/>
      </c>
      <c r="J986" s="28" t="str">
        <f>IF(A986=aux!$B$5,100*$F$4*$C$4,"")</f>
        <v/>
      </c>
      <c r="K986" s="28" t="str">
        <f>IF(OR(A986=aux!$B$6,A986=aux!$B$7,A986=aux!$B$8),(2*PI()/B986)*N986,"")</f>
        <v/>
      </c>
      <c r="L986" s="28" t="str">
        <f>IF(OR(A986=aux!$B$2,A986=aux!$B$3,A986=aux!$B$4),981*(B986/(2*PI()))^2*F986,"")</f>
        <v/>
      </c>
      <c r="M986" s="28" t="str">
        <f>IF(A986=aux!$B$5,B986/(2*PI())*J986,"")</f>
        <v/>
      </c>
      <c r="N986" s="28" t="str">
        <f>IF(A986=aux!$B$6,100*$F$5*$C$5,IF(A986=aux!$B$7,100*$C$5*($F$5-($F$5-1)*(B986-$J$6)/($J$7-$J$6)),IF(A986=aux!$B$8,100*$C$5,"")))</f>
        <v/>
      </c>
      <c r="O986" s="26" t="str">
        <f t="shared" si="77"/>
        <v/>
      </c>
      <c r="P986" s="26" t="str">
        <f t="shared" si="78"/>
        <v/>
      </c>
      <c r="Q986" s="26" t="str">
        <f t="shared" si="79"/>
        <v/>
      </c>
    </row>
    <row r="987" spans="1:17" x14ac:dyDescent="0.25">
      <c r="A987" s="1" t="str">
        <f>IF(B987="","",IF(B987&lt;$J$2,aux!$B$2,IF(B987&lt;$J$3,aux!$B$3,IF(B987&lt;$J$4,aux!$B$4,IF(B987&lt;$J$5,aux!$B$5,IF(B987&lt;$J$6,aux!$B$6,IF(B987&lt;$J$7,aux!$B$7,aux!$B$8)))))))</f>
        <v/>
      </c>
      <c r="D987" s="2" t="str">
        <f t="shared" si="75"/>
        <v/>
      </c>
      <c r="E987" s="2" t="str">
        <f t="shared" si="76"/>
        <v/>
      </c>
      <c r="F987" s="28" t="str">
        <f>IF(A987=aux!$B$2,$C$3/9.81,IF(A987=aux!$B$3,$C$3*(1+($F$3-1)*(B987-$J$2)/($J$3-$J$2))/9.81,IF(A987=aux!$B$4,$F$3*$C$3/9.81,"")))</f>
        <v/>
      </c>
      <c r="G987" s="28" t="str">
        <f>IF(A987=aux!$B$5,2*PI()/(981*B987)*J987,"")</f>
        <v/>
      </c>
      <c r="H987" s="28" t="str">
        <f>IF(OR(A987=aux!$B$6,A987=aux!$B$7,A987=aux!$B$8),(2*PI()/B987)^2/981*N987,"")</f>
        <v/>
      </c>
      <c r="I987" s="28" t="str">
        <f>IF(OR(A987=aux!$B$2,A987=aux!$B$3,A987=aux!$B$4),981*B987/(2*PI())*F987,"")</f>
        <v/>
      </c>
      <c r="J987" s="28" t="str">
        <f>IF(A987=aux!$B$5,100*$F$4*$C$4,"")</f>
        <v/>
      </c>
      <c r="K987" s="28" t="str">
        <f>IF(OR(A987=aux!$B$6,A987=aux!$B$7,A987=aux!$B$8),(2*PI()/B987)*N987,"")</f>
        <v/>
      </c>
      <c r="L987" s="28" t="str">
        <f>IF(OR(A987=aux!$B$2,A987=aux!$B$3,A987=aux!$B$4),981*(B987/(2*PI()))^2*F987,"")</f>
        <v/>
      </c>
      <c r="M987" s="28" t="str">
        <f>IF(A987=aux!$B$5,B987/(2*PI())*J987,"")</f>
        <v/>
      </c>
      <c r="N987" s="28" t="str">
        <f>IF(A987=aux!$B$6,100*$F$5*$C$5,IF(A987=aux!$B$7,100*$C$5*($F$5-($F$5-1)*(B987-$J$6)/($J$7-$J$6)),IF(A987=aux!$B$8,100*$C$5,"")))</f>
        <v/>
      </c>
      <c r="O987" s="26" t="str">
        <f t="shared" si="77"/>
        <v/>
      </c>
      <c r="P987" s="26" t="str">
        <f t="shared" si="78"/>
        <v/>
      </c>
      <c r="Q987" s="26" t="str">
        <f t="shared" si="79"/>
        <v/>
      </c>
    </row>
    <row r="988" spans="1:17" x14ac:dyDescent="0.25">
      <c r="A988" s="1" t="str">
        <f>IF(B988="","",IF(B988&lt;$J$2,aux!$B$2,IF(B988&lt;$J$3,aux!$B$3,IF(B988&lt;$J$4,aux!$B$4,IF(B988&lt;$J$5,aux!$B$5,IF(B988&lt;$J$6,aux!$B$6,IF(B988&lt;$J$7,aux!$B$7,aux!$B$8)))))))</f>
        <v/>
      </c>
      <c r="D988" s="2" t="str">
        <f t="shared" si="75"/>
        <v/>
      </c>
      <c r="E988" s="2" t="str">
        <f t="shared" si="76"/>
        <v/>
      </c>
      <c r="F988" s="28" t="str">
        <f>IF(A988=aux!$B$2,$C$3/9.81,IF(A988=aux!$B$3,$C$3*(1+($F$3-1)*(B988-$J$2)/($J$3-$J$2))/9.81,IF(A988=aux!$B$4,$F$3*$C$3/9.81,"")))</f>
        <v/>
      </c>
      <c r="G988" s="28" t="str">
        <f>IF(A988=aux!$B$5,2*PI()/(981*B988)*J988,"")</f>
        <v/>
      </c>
      <c r="H988" s="28" t="str">
        <f>IF(OR(A988=aux!$B$6,A988=aux!$B$7,A988=aux!$B$8),(2*PI()/B988)^2/981*N988,"")</f>
        <v/>
      </c>
      <c r="I988" s="28" t="str">
        <f>IF(OR(A988=aux!$B$2,A988=aux!$B$3,A988=aux!$B$4),981*B988/(2*PI())*F988,"")</f>
        <v/>
      </c>
      <c r="J988" s="28" t="str">
        <f>IF(A988=aux!$B$5,100*$F$4*$C$4,"")</f>
        <v/>
      </c>
      <c r="K988" s="28" t="str">
        <f>IF(OR(A988=aux!$B$6,A988=aux!$B$7,A988=aux!$B$8),(2*PI()/B988)*N988,"")</f>
        <v/>
      </c>
      <c r="L988" s="28" t="str">
        <f>IF(OR(A988=aux!$B$2,A988=aux!$B$3,A988=aux!$B$4),981*(B988/(2*PI()))^2*F988,"")</f>
        <v/>
      </c>
      <c r="M988" s="28" t="str">
        <f>IF(A988=aux!$B$5,B988/(2*PI())*J988,"")</f>
        <v/>
      </c>
      <c r="N988" s="28" t="str">
        <f>IF(A988=aux!$B$6,100*$F$5*$C$5,IF(A988=aux!$B$7,100*$C$5*($F$5-($F$5-1)*(B988-$J$6)/($J$7-$J$6)),IF(A988=aux!$B$8,100*$C$5,"")))</f>
        <v/>
      </c>
      <c r="O988" s="26" t="str">
        <f t="shared" si="77"/>
        <v/>
      </c>
      <c r="P988" s="26" t="str">
        <f t="shared" si="78"/>
        <v/>
      </c>
      <c r="Q988" s="26" t="str">
        <f t="shared" si="79"/>
        <v/>
      </c>
    </row>
    <row r="989" spans="1:17" x14ac:dyDescent="0.25">
      <c r="A989" s="1" t="str">
        <f>IF(B989="","",IF(B989&lt;$J$2,aux!$B$2,IF(B989&lt;$J$3,aux!$B$3,IF(B989&lt;$J$4,aux!$B$4,IF(B989&lt;$J$5,aux!$B$5,IF(B989&lt;$J$6,aux!$B$6,IF(B989&lt;$J$7,aux!$B$7,aux!$B$8)))))))</f>
        <v/>
      </c>
      <c r="D989" s="2" t="str">
        <f t="shared" si="75"/>
        <v/>
      </c>
      <c r="E989" s="2" t="str">
        <f t="shared" si="76"/>
        <v/>
      </c>
      <c r="F989" s="28" t="str">
        <f>IF(A989=aux!$B$2,$C$3/9.81,IF(A989=aux!$B$3,$C$3*(1+($F$3-1)*(B989-$J$2)/($J$3-$J$2))/9.81,IF(A989=aux!$B$4,$F$3*$C$3/9.81,"")))</f>
        <v/>
      </c>
      <c r="G989" s="28" t="str">
        <f>IF(A989=aux!$B$5,2*PI()/(981*B989)*J989,"")</f>
        <v/>
      </c>
      <c r="H989" s="28" t="str">
        <f>IF(OR(A989=aux!$B$6,A989=aux!$B$7,A989=aux!$B$8),(2*PI()/B989)^2/981*N989,"")</f>
        <v/>
      </c>
      <c r="I989" s="28" t="str">
        <f>IF(OR(A989=aux!$B$2,A989=aux!$B$3,A989=aux!$B$4),981*B989/(2*PI())*F989,"")</f>
        <v/>
      </c>
      <c r="J989" s="28" t="str">
        <f>IF(A989=aux!$B$5,100*$F$4*$C$4,"")</f>
        <v/>
      </c>
      <c r="K989" s="28" t="str">
        <f>IF(OR(A989=aux!$B$6,A989=aux!$B$7,A989=aux!$B$8),(2*PI()/B989)*N989,"")</f>
        <v/>
      </c>
      <c r="L989" s="28" t="str">
        <f>IF(OR(A989=aux!$B$2,A989=aux!$B$3,A989=aux!$B$4),981*(B989/(2*PI()))^2*F989,"")</f>
        <v/>
      </c>
      <c r="M989" s="28" t="str">
        <f>IF(A989=aux!$B$5,B989/(2*PI())*J989,"")</f>
        <v/>
      </c>
      <c r="N989" s="28" t="str">
        <f>IF(A989=aux!$B$6,100*$F$5*$C$5,IF(A989=aux!$B$7,100*$C$5*($F$5-($F$5-1)*(B989-$J$6)/($J$7-$J$6)),IF(A989=aux!$B$8,100*$C$5,"")))</f>
        <v/>
      </c>
      <c r="O989" s="26" t="str">
        <f t="shared" si="77"/>
        <v/>
      </c>
      <c r="P989" s="26" t="str">
        <f t="shared" si="78"/>
        <v/>
      </c>
      <c r="Q989" s="26" t="str">
        <f t="shared" si="79"/>
        <v/>
      </c>
    </row>
    <row r="990" spans="1:17" x14ac:dyDescent="0.25">
      <c r="A990" s="1" t="str">
        <f>IF(B990="","",IF(B990&lt;$J$2,aux!$B$2,IF(B990&lt;$J$3,aux!$B$3,IF(B990&lt;$J$4,aux!$B$4,IF(B990&lt;$J$5,aux!$B$5,IF(B990&lt;$J$6,aux!$B$6,IF(B990&lt;$J$7,aux!$B$7,aux!$B$8)))))))</f>
        <v/>
      </c>
      <c r="D990" s="2" t="str">
        <f t="shared" si="75"/>
        <v/>
      </c>
      <c r="E990" s="2" t="str">
        <f t="shared" si="76"/>
        <v/>
      </c>
      <c r="F990" s="28" t="str">
        <f>IF(A990=aux!$B$2,$C$3/9.81,IF(A990=aux!$B$3,$C$3*(1+($F$3-1)*(B990-$J$2)/($J$3-$J$2))/9.81,IF(A990=aux!$B$4,$F$3*$C$3/9.81,"")))</f>
        <v/>
      </c>
      <c r="G990" s="28" t="str">
        <f>IF(A990=aux!$B$5,2*PI()/(981*B990)*J990,"")</f>
        <v/>
      </c>
      <c r="H990" s="28" t="str">
        <f>IF(OR(A990=aux!$B$6,A990=aux!$B$7,A990=aux!$B$8),(2*PI()/B990)^2/981*N990,"")</f>
        <v/>
      </c>
      <c r="I990" s="28" t="str">
        <f>IF(OR(A990=aux!$B$2,A990=aux!$B$3,A990=aux!$B$4),981*B990/(2*PI())*F990,"")</f>
        <v/>
      </c>
      <c r="J990" s="28" t="str">
        <f>IF(A990=aux!$B$5,100*$F$4*$C$4,"")</f>
        <v/>
      </c>
      <c r="K990" s="28" t="str">
        <f>IF(OR(A990=aux!$B$6,A990=aux!$B$7,A990=aux!$B$8),(2*PI()/B990)*N990,"")</f>
        <v/>
      </c>
      <c r="L990" s="28" t="str">
        <f>IF(OR(A990=aux!$B$2,A990=aux!$B$3,A990=aux!$B$4),981*(B990/(2*PI()))^2*F990,"")</f>
        <v/>
      </c>
      <c r="M990" s="28" t="str">
        <f>IF(A990=aux!$B$5,B990/(2*PI())*J990,"")</f>
        <v/>
      </c>
      <c r="N990" s="28" t="str">
        <f>IF(A990=aux!$B$6,100*$F$5*$C$5,IF(A990=aux!$B$7,100*$C$5*($F$5-($F$5-1)*(B990-$J$6)/($J$7-$J$6)),IF(A990=aux!$B$8,100*$C$5,"")))</f>
        <v/>
      </c>
      <c r="O990" s="26" t="str">
        <f t="shared" si="77"/>
        <v/>
      </c>
      <c r="P990" s="26" t="str">
        <f t="shared" si="78"/>
        <v/>
      </c>
      <c r="Q990" s="26" t="str">
        <f t="shared" si="79"/>
        <v/>
      </c>
    </row>
    <row r="991" spans="1:17" x14ac:dyDescent="0.25">
      <c r="A991" s="1" t="str">
        <f>IF(B991="","",IF(B991&lt;$J$2,aux!$B$2,IF(B991&lt;$J$3,aux!$B$3,IF(B991&lt;$J$4,aux!$B$4,IF(B991&lt;$J$5,aux!$B$5,IF(B991&lt;$J$6,aux!$B$6,IF(B991&lt;$J$7,aux!$B$7,aux!$B$8)))))))</f>
        <v/>
      </c>
      <c r="D991" s="2" t="str">
        <f t="shared" si="75"/>
        <v/>
      </c>
      <c r="E991" s="2" t="str">
        <f t="shared" si="76"/>
        <v/>
      </c>
      <c r="F991" s="28" t="str">
        <f>IF(A991=aux!$B$2,$C$3/9.81,IF(A991=aux!$B$3,$C$3*(1+($F$3-1)*(B991-$J$2)/($J$3-$J$2))/9.81,IF(A991=aux!$B$4,$F$3*$C$3/9.81,"")))</f>
        <v/>
      </c>
      <c r="G991" s="28" t="str">
        <f>IF(A991=aux!$B$5,2*PI()/(981*B991)*J991,"")</f>
        <v/>
      </c>
      <c r="H991" s="28" t="str">
        <f>IF(OR(A991=aux!$B$6,A991=aux!$B$7,A991=aux!$B$8),(2*PI()/B991)^2/981*N991,"")</f>
        <v/>
      </c>
      <c r="I991" s="28" t="str">
        <f>IF(OR(A991=aux!$B$2,A991=aux!$B$3,A991=aux!$B$4),981*B991/(2*PI())*F991,"")</f>
        <v/>
      </c>
      <c r="J991" s="28" t="str">
        <f>IF(A991=aux!$B$5,100*$F$4*$C$4,"")</f>
        <v/>
      </c>
      <c r="K991" s="28" t="str">
        <f>IF(OR(A991=aux!$B$6,A991=aux!$B$7,A991=aux!$B$8),(2*PI()/B991)*N991,"")</f>
        <v/>
      </c>
      <c r="L991" s="28" t="str">
        <f>IF(OR(A991=aux!$B$2,A991=aux!$B$3,A991=aux!$B$4),981*(B991/(2*PI()))^2*F991,"")</f>
        <v/>
      </c>
      <c r="M991" s="28" t="str">
        <f>IF(A991=aux!$B$5,B991/(2*PI())*J991,"")</f>
        <v/>
      </c>
      <c r="N991" s="28" t="str">
        <f>IF(A991=aux!$B$6,100*$F$5*$C$5,IF(A991=aux!$B$7,100*$C$5*($F$5-($F$5-1)*(B991-$J$6)/($J$7-$J$6)),IF(A991=aux!$B$8,100*$C$5,"")))</f>
        <v/>
      </c>
      <c r="O991" s="26" t="str">
        <f t="shared" si="77"/>
        <v/>
      </c>
      <c r="P991" s="26" t="str">
        <f t="shared" si="78"/>
        <v/>
      </c>
      <c r="Q991" s="26" t="str">
        <f t="shared" si="79"/>
        <v/>
      </c>
    </row>
    <row r="992" spans="1:17" x14ac:dyDescent="0.25">
      <c r="A992" s="1" t="str">
        <f>IF(B992="","",IF(B992&lt;$J$2,aux!$B$2,IF(B992&lt;$J$3,aux!$B$3,IF(B992&lt;$J$4,aux!$B$4,IF(B992&lt;$J$5,aux!$B$5,IF(B992&lt;$J$6,aux!$B$6,IF(B992&lt;$J$7,aux!$B$7,aux!$B$8)))))))</f>
        <v/>
      </c>
      <c r="D992" s="2" t="str">
        <f t="shared" si="75"/>
        <v/>
      </c>
      <c r="E992" s="2" t="str">
        <f t="shared" si="76"/>
        <v/>
      </c>
      <c r="F992" s="28" t="str">
        <f>IF(A992=aux!$B$2,$C$3/9.81,IF(A992=aux!$B$3,$C$3*(1+($F$3-1)*(B992-$J$2)/($J$3-$J$2))/9.81,IF(A992=aux!$B$4,$F$3*$C$3/9.81,"")))</f>
        <v/>
      </c>
      <c r="G992" s="28" t="str">
        <f>IF(A992=aux!$B$5,2*PI()/(981*B992)*J992,"")</f>
        <v/>
      </c>
      <c r="H992" s="28" t="str">
        <f>IF(OR(A992=aux!$B$6,A992=aux!$B$7,A992=aux!$B$8),(2*PI()/B992)^2/981*N992,"")</f>
        <v/>
      </c>
      <c r="I992" s="28" t="str">
        <f>IF(OR(A992=aux!$B$2,A992=aux!$B$3,A992=aux!$B$4),981*B992/(2*PI())*F992,"")</f>
        <v/>
      </c>
      <c r="J992" s="28" t="str">
        <f>IF(A992=aux!$B$5,100*$F$4*$C$4,"")</f>
        <v/>
      </c>
      <c r="K992" s="28" t="str">
        <f>IF(OR(A992=aux!$B$6,A992=aux!$B$7,A992=aux!$B$8),(2*PI()/B992)*N992,"")</f>
        <v/>
      </c>
      <c r="L992" s="28" t="str">
        <f>IF(OR(A992=aux!$B$2,A992=aux!$B$3,A992=aux!$B$4),981*(B992/(2*PI()))^2*F992,"")</f>
        <v/>
      </c>
      <c r="M992" s="28" t="str">
        <f>IF(A992=aux!$B$5,B992/(2*PI())*J992,"")</f>
        <v/>
      </c>
      <c r="N992" s="28" t="str">
        <f>IF(A992=aux!$B$6,100*$F$5*$C$5,IF(A992=aux!$B$7,100*$C$5*($F$5-($F$5-1)*(B992-$J$6)/($J$7-$J$6)),IF(A992=aux!$B$8,100*$C$5,"")))</f>
        <v/>
      </c>
      <c r="O992" s="26" t="str">
        <f t="shared" si="77"/>
        <v/>
      </c>
      <c r="P992" s="26" t="str">
        <f t="shared" si="78"/>
        <v/>
      </c>
      <c r="Q992" s="26" t="str">
        <f t="shared" si="79"/>
        <v/>
      </c>
    </row>
    <row r="993" spans="1:17" x14ac:dyDescent="0.25">
      <c r="A993" s="1" t="str">
        <f>IF(B993="","",IF(B993&lt;$J$2,aux!$B$2,IF(B993&lt;$J$3,aux!$B$3,IF(B993&lt;$J$4,aux!$B$4,IF(B993&lt;$J$5,aux!$B$5,IF(B993&lt;$J$6,aux!$B$6,IF(B993&lt;$J$7,aux!$B$7,aux!$B$8)))))))</f>
        <v/>
      </c>
      <c r="D993" s="2" t="str">
        <f t="shared" si="75"/>
        <v/>
      </c>
      <c r="E993" s="2" t="str">
        <f t="shared" si="76"/>
        <v/>
      </c>
      <c r="F993" s="28" t="str">
        <f>IF(A993=aux!$B$2,$C$3/9.81,IF(A993=aux!$B$3,$C$3*(1+($F$3-1)*(B993-$J$2)/($J$3-$J$2))/9.81,IF(A993=aux!$B$4,$F$3*$C$3/9.81,"")))</f>
        <v/>
      </c>
      <c r="G993" s="28" t="str">
        <f>IF(A993=aux!$B$5,2*PI()/(981*B993)*J993,"")</f>
        <v/>
      </c>
      <c r="H993" s="28" t="str">
        <f>IF(OR(A993=aux!$B$6,A993=aux!$B$7,A993=aux!$B$8),(2*PI()/B993)^2/981*N993,"")</f>
        <v/>
      </c>
      <c r="I993" s="28" t="str">
        <f>IF(OR(A993=aux!$B$2,A993=aux!$B$3,A993=aux!$B$4),981*B993/(2*PI())*F993,"")</f>
        <v/>
      </c>
      <c r="J993" s="28" t="str">
        <f>IF(A993=aux!$B$5,100*$F$4*$C$4,"")</f>
        <v/>
      </c>
      <c r="K993" s="28" t="str">
        <f>IF(OR(A993=aux!$B$6,A993=aux!$B$7,A993=aux!$B$8),(2*PI()/B993)*N993,"")</f>
        <v/>
      </c>
      <c r="L993" s="28" t="str">
        <f>IF(OR(A993=aux!$B$2,A993=aux!$B$3,A993=aux!$B$4),981*(B993/(2*PI()))^2*F993,"")</f>
        <v/>
      </c>
      <c r="M993" s="28" t="str">
        <f>IF(A993=aux!$B$5,B993/(2*PI())*J993,"")</f>
        <v/>
      </c>
      <c r="N993" s="28" t="str">
        <f>IF(A993=aux!$B$6,100*$F$5*$C$5,IF(A993=aux!$B$7,100*$C$5*($F$5-($F$5-1)*(B993-$J$6)/($J$7-$J$6)),IF(A993=aux!$B$8,100*$C$5,"")))</f>
        <v/>
      </c>
      <c r="O993" s="26" t="str">
        <f t="shared" si="77"/>
        <v/>
      </c>
      <c r="P993" s="26" t="str">
        <f t="shared" si="78"/>
        <v/>
      </c>
      <c r="Q993" s="26" t="str">
        <f t="shared" si="79"/>
        <v/>
      </c>
    </row>
    <row r="994" spans="1:17" x14ac:dyDescent="0.25">
      <c r="A994" s="1" t="str">
        <f>IF(B994="","",IF(B994&lt;$J$2,aux!$B$2,IF(B994&lt;$J$3,aux!$B$3,IF(B994&lt;$J$4,aux!$B$4,IF(B994&lt;$J$5,aux!$B$5,IF(B994&lt;$J$6,aux!$B$6,IF(B994&lt;$J$7,aux!$B$7,aux!$B$8)))))))</f>
        <v/>
      </c>
      <c r="D994" s="2" t="str">
        <f t="shared" si="75"/>
        <v/>
      </c>
      <c r="E994" s="2" t="str">
        <f t="shared" si="76"/>
        <v/>
      </c>
      <c r="F994" s="28" t="str">
        <f>IF(A994=aux!$B$2,$C$3/9.81,IF(A994=aux!$B$3,$C$3*(1+($F$3-1)*(B994-$J$2)/($J$3-$J$2))/9.81,IF(A994=aux!$B$4,$F$3*$C$3/9.81,"")))</f>
        <v/>
      </c>
      <c r="G994" s="28" t="str">
        <f>IF(A994=aux!$B$5,2*PI()/(981*B994)*J994,"")</f>
        <v/>
      </c>
      <c r="H994" s="28" t="str">
        <f>IF(OR(A994=aux!$B$6,A994=aux!$B$7,A994=aux!$B$8),(2*PI()/B994)^2/981*N994,"")</f>
        <v/>
      </c>
      <c r="I994" s="28" t="str">
        <f>IF(OR(A994=aux!$B$2,A994=aux!$B$3,A994=aux!$B$4),981*B994/(2*PI())*F994,"")</f>
        <v/>
      </c>
      <c r="J994" s="28" t="str">
        <f>IF(A994=aux!$B$5,100*$F$4*$C$4,"")</f>
        <v/>
      </c>
      <c r="K994" s="28" t="str">
        <f>IF(OR(A994=aux!$B$6,A994=aux!$B$7,A994=aux!$B$8),(2*PI()/B994)*N994,"")</f>
        <v/>
      </c>
      <c r="L994" s="28" t="str">
        <f>IF(OR(A994=aux!$B$2,A994=aux!$B$3,A994=aux!$B$4),981*(B994/(2*PI()))^2*F994,"")</f>
        <v/>
      </c>
      <c r="M994" s="28" t="str">
        <f>IF(A994=aux!$B$5,B994/(2*PI())*J994,"")</f>
        <v/>
      </c>
      <c r="N994" s="28" t="str">
        <f>IF(A994=aux!$B$6,100*$F$5*$C$5,IF(A994=aux!$B$7,100*$C$5*($F$5-($F$5-1)*(B994-$J$6)/($J$7-$J$6)),IF(A994=aux!$B$8,100*$C$5,"")))</f>
        <v/>
      </c>
      <c r="O994" s="26" t="str">
        <f t="shared" si="77"/>
        <v/>
      </c>
      <c r="P994" s="26" t="str">
        <f t="shared" si="78"/>
        <v/>
      </c>
      <c r="Q994" s="26" t="str">
        <f t="shared" si="79"/>
        <v/>
      </c>
    </row>
    <row r="995" spans="1:17" x14ac:dyDescent="0.25">
      <c r="A995" s="1" t="str">
        <f>IF(B995="","",IF(B995&lt;$J$2,aux!$B$2,IF(B995&lt;$J$3,aux!$B$3,IF(B995&lt;$J$4,aux!$B$4,IF(B995&lt;$J$5,aux!$B$5,IF(B995&lt;$J$6,aux!$B$6,IF(B995&lt;$J$7,aux!$B$7,aux!$B$8)))))))</f>
        <v/>
      </c>
      <c r="D995" s="2" t="str">
        <f t="shared" si="75"/>
        <v/>
      </c>
      <c r="E995" s="2" t="str">
        <f t="shared" si="76"/>
        <v/>
      </c>
      <c r="F995" s="28" t="str">
        <f>IF(A995=aux!$B$2,$C$3/9.81,IF(A995=aux!$B$3,$C$3*(1+($F$3-1)*(B995-$J$2)/($J$3-$J$2))/9.81,IF(A995=aux!$B$4,$F$3*$C$3/9.81,"")))</f>
        <v/>
      </c>
      <c r="G995" s="28" t="str">
        <f>IF(A995=aux!$B$5,2*PI()/(981*B995)*J995,"")</f>
        <v/>
      </c>
      <c r="H995" s="28" t="str">
        <f>IF(OR(A995=aux!$B$6,A995=aux!$B$7,A995=aux!$B$8),(2*PI()/B995)^2/981*N995,"")</f>
        <v/>
      </c>
      <c r="I995" s="28" t="str">
        <f>IF(OR(A995=aux!$B$2,A995=aux!$B$3,A995=aux!$B$4),981*B995/(2*PI())*F995,"")</f>
        <v/>
      </c>
      <c r="J995" s="28" t="str">
        <f>IF(A995=aux!$B$5,100*$F$4*$C$4,"")</f>
        <v/>
      </c>
      <c r="K995" s="28" t="str">
        <f>IF(OR(A995=aux!$B$6,A995=aux!$B$7,A995=aux!$B$8),(2*PI()/B995)*N995,"")</f>
        <v/>
      </c>
      <c r="L995" s="28" t="str">
        <f>IF(OR(A995=aux!$B$2,A995=aux!$B$3,A995=aux!$B$4),981*(B995/(2*PI()))^2*F995,"")</f>
        <v/>
      </c>
      <c r="M995" s="28" t="str">
        <f>IF(A995=aux!$B$5,B995/(2*PI())*J995,"")</f>
        <v/>
      </c>
      <c r="N995" s="28" t="str">
        <f>IF(A995=aux!$B$6,100*$F$5*$C$5,IF(A995=aux!$B$7,100*$C$5*($F$5-($F$5-1)*(B995-$J$6)/($J$7-$J$6)),IF(A995=aux!$B$8,100*$C$5,"")))</f>
        <v/>
      </c>
      <c r="O995" s="26" t="str">
        <f t="shared" si="77"/>
        <v/>
      </c>
      <c r="P995" s="26" t="str">
        <f t="shared" si="78"/>
        <v/>
      </c>
      <c r="Q995" s="26" t="str">
        <f t="shared" si="79"/>
        <v/>
      </c>
    </row>
    <row r="996" spans="1:17" x14ac:dyDescent="0.25">
      <c r="A996" s="1" t="str">
        <f>IF(B996="","",IF(B996&lt;$J$2,aux!$B$2,IF(B996&lt;$J$3,aux!$B$3,IF(B996&lt;$J$4,aux!$B$4,IF(B996&lt;$J$5,aux!$B$5,IF(B996&lt;$J$6,aux!$B$6,IF(B996&lt;$J$7,aux!$B$7,aux!$B$8)))))))</f>
        <v/>
      </c>
      <c r="D996" s="2" t="str">
        <f t="shared" si="75"/>
        <v/>
      </c>
      <c r="E996" s="2" t="str">
        <f t="shared" si="76"/>
        <v/>
      </c>
      <c r="F996" s="28" t="str">
        <f>IF(A996=aux!$B$2,$C$3/9.81,IF(A996=aux!$B$3,$C$3*(1+($F$3-1)*(B996-$J$2)/($J$3-$J$2))/9.81,IF(A996=aux!$B$4,$F$3*$C$3/9.81,"")))</f>
        <v/>
      </c>
      <c r="G996" s="28" t="str">
        <f>IF(A996=aux!$B$5,2*PI()/(981*B996)*J996,"")</f>
        <v/>
      </c>
      <c r="H996" s="28" t="str">
        <f>IF(OR(A996=aux!$B$6,A996=aux!$B$7,A996=aux!$B$8),(2*PI()/B996)^2/981*N996,"")</f>
        <v/>
      </c>
      <c r="I996" s="28" t="str">
        <f>IF(OR(A996=aux!$B$2,A996=aux!$B$3,A996=aux!$B$4),981*B996/(2*PI())*F996,"")</f>
        <v/>
      </c>
      <c r="J996" s="28" t="str">
        <f>IF(A996=aux!$B$5,100*$F$4*$C$4,"")</f>
        <v/>
      </c>
      <c r="K996" s="28" t="str">
        <f>IF(OR(A996=aux!$B$6,A996=aux!$B$7,A996=aux!$B$8),(2*PI()/B996)*N996,"")</f>
        <v/>
      </c>
      <c r="L996" s="28" t="str">
        <f>IF(OR(A996=aux!$B$2,A996=aux!$B$3,A996=aux!$B$4),981*(B996/(2*PI()))^2*F996,"")</f>
        <v/>
      </c>
      <c r="M996" s="28" t="str">
        <f>IF(A996=aux!$B$5,B996/(2*PI())*J996,"")</f>
        <v/>
      </c>
      <c r="N996" s="28" t="str">
        <f>IF(A996=aux!$B$6,100*$F$5*$C$5,IF(A996=aux!$B$7,100*$C$5*($F$5-($F$5-1)*(B996-$J$6)/($J$7-$J$6)),IF(A996=aux!$B$8,100*$C$5,"")))</f>
        <v/>
      </c>
      <c r="O996" s="26" t="str">
        <f t="shared" si="77"/>
        <v/>
      </c>
      <c r="P996" s="26" t="str">
        <f t="shared" si="78"/>
        <v/>
      </c>
      <c r="Q996" s="26" t="str">
        <f t="shared" si="79"/>
        <v/>
      </c>
    </row>
    <row r="997" spans="1:17" x14ac:dyDescent="0.25">
      <c r="A997" s="1" t="str">
        <f>IF(B997="","",IF(B997&lt;$J$2,aux!$B$2,IF(B997&lt;$J$3,aux!$B$3,IF(B997&lt;$J$4,aux!$B$4,IF(B997&lt;$J$5,aux!$B$5,IF(B997&lt;$J$6,aux!$B$6,IF(B997&lt;$J$7,aux!$B$7,aux!$B$8)))))))</f>
        <v/>
      </c>
      <c r="D997" s="2" t="str">
        <f t="shared" si="75"/>
        <v/>
      </c>
      <c r="E997" s="2" t="str">
        <f t="shared" si="76"/>
        <v/>
      </c>
      <c r="F997" s="28" t="str">
        <f>IF(A997=aux!$B$2,$C$3/9.81,IF(A997=aux!$B$3,$C$3*(1+($F$3-1)*(B997-$J$2)/($J$3-$J$2))/9.81,IF(A997=aux!$B$4,$F$3*$C$3/9.81,"")))</f>
        <v/>
      </c>
      <c r="G997" s="28" t="str">
        <f>IF(A997=aux!$B$5,2*PI()/(981*B997)*J997,"")</f>
        <v/>
      </c>
      <c r="H997" s="28" t="str">
        <f>IF(OR(A997=aux!$B$6,A997=aux!$B$7,A997=aux!$B$8),(2*PI()/B997)^2/981*N997,"")</f>
        <v/>
      </c>
      <c r="I997" s="28" t="str">
        <f>IF(OR(A997=aux!$B$2,A997=aux!$B$3,A997=aux!$B$4),981*B997/(2*PI())*F997,"")</f>
        <v/>
      </c>
      <c r="J997" s="28" t="str">
        <f>IF(A997=aux!$B$5,100*$F$4*$C$4,"")</f>
        <v/>
      </c>
      <c r="K997" s="28" t="str">
        <f>IF(OR(A997=aux!$B$6,A997=aux!$B$7,A997=aux!$B$8),(2*PI()/B997)*N997,"")</f>
        <v/>
      </c>
      <c r="L997" s="28" t="str">
        <f>IF(OR(A997=aux!$B$2,A997=aux!$B$3,A997=aux!$B$4),981*(B997/(2*PI()))^2*F997,"")</f>
        <v/>
      </c>
      <c r="M997" s="28" t="str">
        <f>IF(A997=aux!$B$5,B997/(2*PI())*J997,"")</f>
        <v/>
      </c>
      <c r="N997" s="28" t="str">
        <f>IF(A997=aux!$B$6,100*$F$5*$C$5,IF(A997=aux!$B$7,100*$C$5*($F$5-($F$5-1)*(B997-$J$6)/($J$7-$J$6)),IF(A997=aux!$B$8,100*$C$5,"")))</f>
        <v/>
      </c>
      <c r="O997" s="26" t="str">
        <f t="shared" si="77"/>
        <v/>
      </c>
      <c r="P997" s="26" t="str">
        <f t="shared" si="78"/>
        <v/>
      </c>
      <c r="Q997" s="26" t="str">
        <f t="shared" si="79"/>
        <v/>
      </c>
    </row>
    <row r="998" spans="1:17" x14ac:dyDescent="0.25">
      <c r="A998" s="1" t="str">
        <f>IF(B998="","",IF(B998&lt;$J$2,aux!$B$2,IF(B998&lt;$J$3,aux!$B$3,IF(B998&lt;$J$4,aux!$B$4,IF(B998&lt;$J$5,aux!$B$5,IF(B998&lt;$J$6,aux!$B$6,IF(B998&lt;$J$7,aux!$B$7,aux!$B$8)))))))</f>
        <v/>
      </c>
      <c r="D998" s="2" t="str">
        <f t="shared" si="75"/>
        <v/>
      </c>
      <c r="E998" s="2" t="str">
        <f t="shared" si="76"/>
        <v/>
      </c>
      <c r="F998" s="28" t="str">
        <f>IF(A998=aux!$B$2,$C$3/9.81,IF(A998=aux!$B$3,$C$3*(1+($F$3-1)*(B998-$J$2)/($J$3-$J$2))/9.81,IF(A998=aux!$B$4,$F$3*$C$3/9.81,"")))</f>
        <v/>
      </c>
      <c r="G998" s="28" t="str">
        <f>IF(A998=aux!$B$5,2*PI()/(981*B998)*J998,"")</f>
        <v/>
      </c>
      <c r="H998" s="28" t="str">
        <f>IF(OR(A998=aux!$B$6,A998=aux!$B$7,A998=aux!$B$8),(2*PI()/B998)^2/981*N998,"")</f>
        <v/>
      </c>
      <c r="I998" s="28" t="str">
        <f>IF(OR(A998=aux!$B$2,A998=aux!$B$3,A998=aux!$B$4),981*B998/(2*PI())*F998,"")</f>
        <v/>
      </c>
      <c r="J998" s="28" t="str">
        <f>IF(A998=aux!$B$5,100*$F$4*$C$4,"")</f>
        <v/>
      </c>
      <c r="K998" s="28" t="str">
        <f>IF(OR(A998=aux!$B$6,A998=aux!$B$7,A998=aux!$B$8),(2*PI()/B998)*N998,"")</f>
        <v/>
      </c>
      <c r="L998" s="28" t="str">
        <f>IF(OR(A998=aux!$B$2,A998=aux!$B$3,A998=aux!$B$4),981*(B998/(2*PI()))^2*F998,"")</f>
        <v/>
      </c>
      <c r="M998" s="28" t="str">
        <f>IF(A998=aux!$B$5,B998/(2*PI())*J998,"")</f>
        <v/>
      </c>
      <c r="N998" s="28" t="str">
        <f>IF(A998=aux!$B$6,100*$F$5*$C$5,IF(A998=aux!$B$7,100*$C$5*($F$5-($F$5-1)*(B998-$J$6)/($J$7-$J$6)),IF(A998=aux!$B$8,100*$C$5,"")))</f>
        <v/>
      </c>
      <c r="O998" s="26" t="str">
        <f t="shared" si="77"/>
        <v/>
      </c>
      <c r="P998" s="26" t="str">
        <f t="shared" si="78"/>
        <v/>
      </c>
      <c r="Q998" s="26" t="str">
        <f t="shared" si="79"/>
        <v/>
      </c>
    </row>
    <row r="999" spans="1:17" x14ac:dyDescent="0.25">
      <c r="A999" s="1" t="str">
        <f>IF(B999="","",IF(B999&lt;$J$2,aux!$B$2,IF(B999&lt;$J$3,aux!$B$3,IF(B999&lt;$J$4,aux!$B$4,IF(B999&lt;$J$5,aux!$B$5,IF(B999&lt;$J$6,aux!$B$6,IF(B999&lt;$J$7,aux!$B$7,aux!$B$8)))))))</f>
        <v/>
      </c>
      <c r="D999" s="2" t="str">
        <f t="shared" si="75"/>
        <v/>
      </c>
      <c r="E999" s="2" t="str">
        <f t="shared" si="76"/>
        <v/>
      </c>
      <c r="F999" s="28" t="str">
        <f>IF(A999=aux!$B$2,$C$3/9.81,IF(A999=aux!$B$3,$C$3*(1+($F$3-1)*(B999-$J$2)/($J$3-$J$2))/9.81,IF(A999=aux!$B$4,$F$3*$C$3/9.81,"")))</f>
        <v/>
      </c>
      <c r="G999" s="28" t="str">
        <f>IF(A999=aux!$B$5,2*PI()/(981*B999)*J999,"")</f>
        <v/>
      </c>
      <c r="H999" s="28" t="str">
        <f>IF(OR(A999=aux!$B$6,A999=aux!$B$7,A999=aux!$B$8),(2*PI()/B999)^2/981*N999,"")</f>
        <v/>
      </c>
      <c r="I999" s="28" t="str">
        <f>IF(OR(A999=aux!$B$2,A999=aux!$B$3,A999=aux!$B$4),981*B999/(2*PI())*F999,"")</f>
        <v/>
      </c>
      <c r="J999" s="28" t="str">
        <f>IF(A999=aux!$B$5,100*$F$4*$C$4,"")</f>
        <v/>
      </c>
      <c r="K999" s="28" t="str">
        <f>IF(OR(A999=aux!$B$6,A999=aux!$B$7,A999=aux!$B$8),(2*PI()/B999)*N999,"")</f>
        <v/>
      </c>
      <c r="L999" s="28" t="str">
        <f>IF(OR(A999=aux!$B$2,A999=aux!$B$3,A999=aux!$B$4),981*(B999/(2*PI()))^2*F999,"")</f>
        <v/>
      </c>
      <c r="M999" s="28" t="str">
        <f>IF(A999=aux!$B$5,B999/(2*PI())*J999,"")</f>
        <v/>
      </c>
      <c r="N999" s="28" t="str">
        <f>IF(A999=aux!$B$6,100*$F$5*$C$5,IF(A999=aux!$B$7,100*$C$5*($F$5-($F$5-1)*(B999-$J$6)/($J$7-$J$6)),IF(A999=aux!$B$8,100*$C$5,"")))</f>
        <v/>
      </c>
      <c r="O999" s="26" t="str">
        <f t="shared" si="77"/>
        <v/>
      </c>
      <c r="P999" s="26" t="str">
        <f t="shared" si="78"/>
        <v/>
      </c>
      <c r="Q999" s="26" t="str">
        <f t="shared" si="79"/>
        <v/>
      </c>
    </row>
    <row r="1000" spans="1:17" x14ac:dyDescent="0.25">
      <c r="A1000" s="1" t="str">
        <f>IF(B1000="","",IF(B1000&lt;$J$2,aux!$B$2,IF(B1000&lt;$J$3,aux!$B$3,IF(B1000&lt;$J$4,aux!$B$4,IF(B1000&lt;$J$5,aux!$B$5,IF(B1000&lt;$J$6,aux!$B$6,IF(B1000&lt;$J$7,aux!$B$7,aux!$B$8)))))))</f>
        <v/>
      </c>
      <c r="D1000" s="2" t="str">
        <f t="shared" si="75"/>
        <v/>
      </c>
      <c r="E1000" s="2" t="str">
        <f t="shared" si="76"/>
        <v/>
      </c>
      <c r="F1000" s="28" t="str">
        <f>IF(A1000=aux!$B$2,$C$3/9.81,IF(A1000=aux!$B$3,$C$3*(1+($F$3-1)*(B1000-$J$2)/($J$3-$J$2))/9.81,IF(A1000=aux!$B$4,$F$3*$C$3/9.81,"")))</f>
        <v/>
      </c>
      <c r="G1000" s="28" t="str">
        <f>IF(A1000=aux!$B$5,2*PI()/(981*B1000)*J1000,"")</f>
        <v/>
      </c>
      <c r="H1000" s="28" t="str">
        <f>IF(OR(A1000=aux!$B$6,A1000=aux!$B$7,A1000=aux!$B$8),(2*PI()/B1000)^2/981*N1000,"")</f>
        <v/>
      </c>
      <c r="I1000" s="28" t="str">
        <f>IF(OR(A1000=aux!$B$2,A1000=aux!$B$3,A1000=aux!$B$4),981*B1000/(2*PI())*F1000,"")</f>
        <v/>
      </c>
      <c r="J1000" s="28" t="str">
        <f>IF(A1000=aux!$B$5,100*$F$4*$C$4,"")</f>
        <v/>
      </c>
      <c r="K1000" s="28" t="str">
        <f>IF(OR(A1000=aux!$B$6,A1000=aux!$B$7,A1000=aux!$B$8),(2*PI()/B1000)*N1000,"")</f>
        <v/>
      </c>
      <c r="L1000" s="28" t="str">
        <f>IF(OR(A1000=aux!$B$2,A1000=aux!$B$3,A1000=aux!$B$4),981*(B1000/(2*PI()))^2*F1000,"")</f>
        <v/>
      </c>
      <c r="M1000" s="28" t="str">
        <f>IF(A1000=aux!$B$5,B1000/(2*PI())*J1000,"")</f>
        <v/>
      </c>
      <c r="N1000" s="28" t="str">
        <f>IF(A1000=aux!$B$6,100*$F$5*$C$5,IF(A1000=aux!$B$7,100*$C$5*($F$5-($F$5-1)*(B1000-$J$6)/($J$7-$J$6)),IF(A1000=aux!$B$8,100*$C$5,"")))</f>
        <v/>
      </c>
      <c r="O1000" s="26" t="str">
        <f t="shared" si="77"/>
        <v/>
      </c>
      <c r="P1000" s="26" t="str">
        <f t="shared" si="78"/>
        <v/>
      </c>
      <c r="Q1000" s="26" t="str">
        <f t="shared" si="79"/>
        <v/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aux!$A$2:$A$3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5" sqref="J15"/>
    </sheetView>
  </sheetViews>
  <sheetFormatPr baseColWidth="10" defaultRowHeight="15" x14ac:dyDescent="0.25"/>
  <sheetData>
    <row r="1" spans="1:10" x14ac:dyDescent="0.25">
      <c r="A1" t="s">
        <v>25</v>
      </c>
      <c r="B1" t="s">
        <v>38</v>
      </c>
      <c r="H1" s="22" t="s">
        <v>29</v>
      </c>
    </row>
    <row r="2" spans="1:10" x14ac:dyDescent="0.25">
      <c r="A2" t="s">
        <v>27</v>
      </c>
      <c r="B2" t="s">
        <v>40</v>
      </c>
      <c r="H2" t="s">
        <v>31</v>
      </c>
      <c r="I2" t="s">
        <v>32</v>
      </c>
      <c r="J2" t="s">
        <v>30</v>
      </c>
    </row>
    <row r="3" spans="1:10" x14ac:dyDescent="0.25">
      <c r="A3" t="s">
        <v>28</v>
      </c>
      <c r="B3" t="s">
        <v>41</v>
      </c>
      <c r="G3" s="10" t="s">
        <v>15</v>
      </c>
      <c r="H3" s="23">
        <v>3.1480000000000001</v>
      </c>
      <c r="I3" s="23">
        <v>-0.628</v>
      </c>
      <c r="J3" s="23">
        <v>7.0000000000000001E-3</v>
      </c>
    </row>
    <row r="4" spans="1:10" x14ac:dyDescent="0.25">
      <c r="B4" t="s">
        <v>42</v>
      </c>
      <c r="G4" s="10" t="s">
        <v>16</v>
      </c>
      <c r="H4" s="23">
        <v>2.254</v>
      </c>
      <c r="I4" s="23">
        <v>-0.33700000000000002</v>
      </c>
      <c r="J4" s="23">
        <v>-2.9000000000000001E-2</v>
      </c>
    </row>
    <row r="5" spans="1:10" x14ac:dyDescent="0.25">
      <c r="B5" t="s">
        <v>43</v>
      </c>
      <c r="G5" s="10" t="s">
        <v>17</v>
      </c>
      <c r="H5" s="23">
        <v>2.3210000000000002</v>
      </c>
      <c r="I5" s="23">
        <v>-0.253</v>
      </c>
      <c r="J5" s="23">
        <v>-2.9000000000000001E-2</v>
      </c>
    </row>
    <row r="6" spans="1:10" x14ac:dyDescent="0.25">
      <c r="B6" t="s">
        <v>28</v>
      </c>
      <c r="G6" s="10" t="s">
        <v>18</v>
      </c>
      <c r="H6" s="23">
        <v>3.14</v>
      </c>
      <c r="I6" s="23">
        <v>-0.83199999999999996</v>
      </c>
      <c r="J6" s="23">
        <v>6.5000000000000002E-2</v>
      </c>
    </row>
    <row r="7" spans="1:10" x14ac:dyDescent="0.25">
      <c r="B7" t="s">
        <v>44</v>
      </c>
      <c r="G7" s="10" t="s">
        <v>19</v>
      </c>
      <c r="H7" s="23">
        <v>1.9350000000000001</v>
      </c>
      <c r="I7" s="23">
        <v>-0.35299999999999998</v>
      </c>
      <c r="J7" s="23">
        <v>-8.0000000000000002E-3</v>
      </c>
    </row>
    <row r="8" spans="1:10" x14ac:dyDescent="0.25">
      <c r="B8" t="s">
        <v>45</v>
      </c>
      <c r="G8" s="10" t="s">
        <v>20</v>
      </c>
      <c r="H8" s="23">
        <v>2.7469999999999999</v>
      </c>
      <c r="I8" s="23">
        <v>-0.26</v>
      </c>
      <c r="J8" s="23">
        <v>-6.2E-2</v>
      </c>
    </row>
    <row r="15" spans="1:10" x14ac:dyDescent="0.25">
      <c r="D15" s="1"/>
    </row>
    <row r="16" spans="1:1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Smooth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Fernando Gómez Martínez</cp:lastModifiedBy>
  <dcterms:created xsi:type="dcterms:W3CDTF">2013-01-22T11:50:49Z</dcterms:created>
  <dcterms:modified xsi:type="dcterms:W3CDTF">2017-11-07T11:41:24Z</dcterms:modified>
</cp:coreProperties>
</file>