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Adrian/Dropbox/Ambientales/TFG/"/>
    </mc:Choice>
  </mc:AlternateContent>
  <bookViews>
    <workbookView xWindow="0" yWindow="460" windowWidth="28800" windowHeight="15940" tabRatio="500" activeTab="2"/>
  </bookViews>
  <sheets>
    <sheet name="relacion potencia superficie" sheetId="1" r:id="rId1"/>
    <sheet name="emisiones CO2 por tecnologia" sheetId="2" r:id="rId2"/>
    <sheet name="cuantificacion impactos" sheetId="4" r:id="rId3"/>
    <sheet name="potencia instalada vs demanda" sheetId="3" r:id="rId4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E3" i="1" l="1"/>
  <c r="E17" i="1"/>
  <c r="E29" i="1"/>
  <c r="E44" i="1"/>
  <c r="E57" i="1"/>
  <c r="E4" i="1"/>
  <c r="E5" i="1"/>
  <c r="E6" i="1"/>
  <c r="E7" i="1"/>
  <c r="E8" i="1"/>
  <c r="E9" i="1"/>
  <c r="E10" i="1"/>
  <c r="E11" i="1"/>
  <c r="E12" i="1"/>
  <c r="E18" i="1"/>
  <c r="E19" i="1"/>
  <c r="E20" i="1"/>
  <c r="E21" i="1"/>
  <c r="E22" i="1"/>
  <c r="E23" i="1"/>
  <c r="E30" i="1"/>
  <c r="E31" i="1"/>
  <c r="E32" i="1"/>
  <c r="E33" i="1"/>
  <c r="E34" i="1"/>
  <c r="E35" i="1"/>
  <c r="E36" i="1"/>
  <c r="E37" i="1"/>
  <c r="E38" i="1"/>
  <c r="E45" i="1"/>
  <c r="E46" i="1"/>
  <c r="E47" i="1"/>
  <c r="E48" i="1"/>
  <c r="E49" i="1"/>
  <c r="E50" i="1"/>
  <c r="E51" i="1"/>
  <c r="E52" i="1"/>
  <c r="E53" i="1"/>
  <c r="E58" i="1"/>
  <c r="E59" i="1"/>
  <c r="E60" i="1"/>
  <c r="E61" i="1" l="1"/>
  <c r="I8" i="1" s="1"/>
  <c r="E54" i="1" l="1"/>
  <c r="I7" i="1" s="1"/>
  <c r="E39" i="1" l="1"/>
  <c r="I6" i="1" s="1"/>
  <c r="E24" i="1"/>
  <c r="I5" i="1" s="1"/>
  <c r="E13" i="1"/>
  <c r="I4" i="1" s="1"/>
</calcChain>
</file>

<file path=xl/sharedStrings.xml><?xml version="1.0" encoding="utf-8"?>
<sst xmlns="http://schemas.openxmlformats.org/spreadsheetml/2006/main" count="107" uniqueCount="80">
  <si>
    <t>HIDROELÉCTRICA</t>
  </si>
  <si>
    <t>NOMBRE</t>
  </si>
  <si>
    <t>SUPERFICIE EN KM2</t>
  </si>
  <si>
    <t>POTENCIA INSTALADA (MW)</t>
  </si>
  <si>
    <t>Aldeadávila</t>
  </si>
  <si>
    <t>José María de Oriol, Alcántara</t>
  </si>
  <si>
    <t>Villarino</t>
  </si>
  <si>
    <t>Cortes - La Muela</t>
  </si>
  <si>
    <t>Saucelle</t>
  </si>
  <si>
    <t>Cedillo</t>
  </si>
  <si>
    <t xml:space="preserve">Estany - </t>
  </si>
  <si>
    <t>Tajo de la Encantada</t>
  </si>
  <si>
    <t>Aguayo</t>
  </si>
  <si>
    <t>Mequinenza</t>
  </si>
  <si>
    <t>RELACION  (mw/km2)</t>
  </si>
  <si>
    <t>NUCLEARES</t>
  </si>
  <si>
    <t>Cofrentes</t>
  </si>
  <si>
    <t>Vandellós II</t>
  </si>
  <si>
    <t>Trillo</t>
  </si>
  <si>
    <t>Almaraz II</t>
  </si>
  <si>
    <t xml:space="preserve">Almaraz I </t>
  </si>
  <si>
    <t>Ascó I</t>
  </si>
  <si>
    <t>Ascó II</t>
  </si>
  <si>
    <t>TÉRMICAS DE CARBÓN</t>
  </si>
  <si>
    <t>Puentes de García Rodríguez (Aspontes)</t>
  </si>
  <si>
    <t>Litoral (Carboneras)</t>
  </si>
  <si>
    <t>Compostilla II</t>
  </si>
  <si>
    <t>Andorra (Teruel)</t>
  </si>
  <si>
    <t>Aboño</t>
  </si>
  <si>
    <t>La Robla</t>
  </si>
  <si>
    <t>Soto de la Ribera</t>
  </si>
  <si>
    <t>Narcea</t>
  </si>
  <si>
    <t>Los Barrios</t>
  </si>
  <si>
    <t>Meirama</t>
  </si>
  <si>
    <t>CICLOS COMBINADOS</t>
  </si>
  <si>
    <t xml:space="preserve">NOMBRE </t>
  </si>
  <si>
    <t>Castellón 3 y 4</t>
  </si>
  <si>
    <t>Arcos de la Frontera 1, 2, 3, 4, y 5</t>
  </si>
  <si>
    <t>Cartagena 1, 2 y3</t>
  </si>
  <si>
    <t>Sagunto 1, 2 y 3</t>
  </si>
  <si>
    <t>Palos de la frontera 1, 2, y 3</t>
  </si>
  <si>
    <t>Puerto de Barcelona 1, 2 y 3</t>
  </si>
  <si>
    <t>Besós 5</t>
  </si>
  <si>
    <t>Puentes de Gª Rodríguez 5</t>
  </si>
  <si>
    <t>Castejón 1, 3</t>
  </si>
  <si>
    <t>El Fangal 1, 2 y 3</t>
  </si>
  <si>
    <t>PLATAFORMAS SOLARES</t>
  </si>
  <si>
    <t>Plataforma Solnova (Solúcar)</t>
  </si>
  <si>
    <t>Plataforma solar Ecija (Sevilla)</t>
  </si>
  <si>
    <t>Plataforma Solar Castilla – La Mancha</t>
  </si>
  <si>
    <t>Plataforma Solar Extremadura</t>
  </si>
  <si>
    <t>CARBÓN</t>
  </si>
  <si>
    <t>FUEL + GAS</t>
  </si>
  <si>
    <t>CICLO COMBINADO</t>
  </si>
  <si>
    <t>TÉRMICA RENOVABLE</t>
  </si>
  <si>
    <t>TÉRMICA NO RENOVABLE/COGENERACIÓN Y RESTO</t>
  </si>
  <si>
    <t>RESIDUOS</t>
  </si>
  <si>
    <t>AÑO</t>
  </si>
  <si>
    <t>DEMANDA (MW)</t>
  </si>
  <si>
    <t>PRODUCCIÓN ANUAL</t>
  </si>
  <si>
    <t>TECNOLOGÍA</t>
  </si>
  <si>
    <t>Hidroeléctrica</t>
  </si>
  <si>
    <t>Ciclo combinado</t>
  </si>
  <si>
    <t>Térmica de carbón</t>
  </si>
  <si>
    <t>Solar</t>
  </si>
  <si>
    <t>Relación (MW/km2)</t>
  </si>
  <si>
    <t>Nuclear</t>
  </si>
  <si>
    <t>Ciclo Combinado</t>
  </si>
  <si>
    <t>GRADO DE DEPENDENCIA</t>
  </si>
  <si>
    <t>Eólica</t>
  </si>
  <si>
    <t>EMISIONES CO2</t>
  </si>
  <si>
    <t>OCUPACIÓN TERRITORIO</t>
  </si>
  <si>
    <t xml:space="preserve">AGOTAMIENTO Y DISPONIBILIDAD </t>
  </si>
  <si>
    <t xml:space="preserve">ESCALABILIDAD </t>
  </si>
  <si>
    <t xml:space="preserve">USO DEL AGUA </t>
  </si>
  <si>
    <t>1800 nuclear</t>
  </si>
  <si>
    <t>1850 carbon</t>
  </si>
  <si>
    <t>500 ciclo combinado</t>
  </si>
  <si>
    <t>6000 hidroelectrica</t>
  </si>
  <si>
    <t>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</si>
</sst>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2" fontId="4" fillId="0" borderId="0" xfId="0" applyNumberFormat="1" applyFont="1"/>
    <xf numFmtId="0" fontId="4" fillId="0" borderId="0" xfId="0" applyFont="1"/>
    <xf numFmtId="1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NumberFormat="1"/>
  </cellXfs>
  <cellStyles count="6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4277777777777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'relacion potencia superficie'!$I$3</c:f>
              <c:strCache>
                <c:ptCount val="1"/>
                <c:pt idx="0">
                  <c:v>Relación (MW/km2)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'relacion potencia superficie'!$H$4:$H$9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Ciclo combinado</c:v>
                </c:pt>
                <c:pt idx="3">
                  <c:v>Térmica de carbón</c:v>
                </c:pt>
                <c:pt idx="4">
                  <c:v>Solar</c:v>
                </c:pt>
                <c:pt idx="5">
                  <c:v>Eólica</c:v>
                </c:pt>
              </c:strCache>
            </c:strRef>
          </c:cat>
          <c:val>
            <c:numRef>
              <c:f>'relacion potencia superficie'!$I$4:$I$9</c:f>
              <c:numCache>
                <c:formatCode>0</c:formatCode>
                <c:ptCount val="6"/>
                <c:pt idx="0">
                  <c:v>274.12454612373028</c:v>
                </c:pt>
                <c:pt idx="1">
                  <c:v>772.54736606552638</c:v>
                </c:pt>
                <c:pt idx="2">
                  <c:v>7312.2060383802645</c:v>
                </c:pt>
                <c:pt idx="3">
                  <c:v>4319.0193669634573</c:v>
                </c:pt>
                <c:pt idx="4">
                  <c:v>43.478260869565219</c:v>
                </c:pt>
                <c:pt idx="5" formatCode="General">
                  <c:v>15.384615384615383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3-4548-BF08-C27F92399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8199984"/>
        <c:axId val="1797769232"/>
      </c:barChart>
      <c:catAx>
        <c:axId val="177819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7769232"/>
        <c:crosses val="autoZero"/>
        <c:auto val="1"/>
        <c:lblAlgn val="ctr"/>
        <c:lblOffset val="100"/>
        <c:noMultiLvlLbl val="0"/>
      </c:catAx>
      <c:valAx>
        <c:axId val="179776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819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Evoluci</a:t>
            </a:r>
            <a:r>
              <a:rPr lang="es-ES"/>
              <a:t>ón de la produccion de CO2 por tencnología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'emisiones CO2 por tecnologia'!$A$3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'emisiones CO2 por tecnologia'!$B$2:$K$2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'emisiones CO2 por tecnologia'!$B$3:$K$3</c:f>
              <c:numCache>
                <c:formatCode>General</c:formatCode>
                <c:ptCount val="10"/>
                <c:pt idx="0">
                  <c:v>67098598</c:v>
                </c:pt>
                <c:pt idx="1">
                  <c:v>44182945</c:v>
                </c:pt>
                <c:pt idx="2">
                  <c:v>33053374</c:v>
                </c:pt>
                <c:pt idx="3">
                  <c:v>22515583</c:v>
                </c:pt>
                <c:pt idx="4">
                  <c:v>41103360</c:v>
                </c:pt>
                <c:pt idx="5">
                  <c:v>51122747</c:v>
                </c:pt>
                <c:pt idx="6">
                  <c:v>37551186</c:v>
                </c:pt>
                <c:pt idx="7">
                  <c:v>41154288</c:v>
                </c:pt>
                <c:pt idx="8">
                  <c:v>50149589</c:v>
                </c:pt>
                <c:pt idx="9">
                  <c:v>35616709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5-9A45-A8A9-61B42D401BCF}"/>
            </c:ext>
          </c:extLst>
        </c:ser>
        <c:ser>
          <c:idx val="1"/>
          <c:order val="1"/>
          <c:tx>
            <c:strRef>
              <c:f>'emisiones CO2 por tecnologia'!$A$4</c:f>
              <c:strCache>
                <c:ptCount val="1"/>
                <c:pt idx="0">
                  <c:v>FUEL +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'emisiones CO2 por tecnologia'!$B$2:$K$2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'emisiones CO2 por tecnologia'!$B$4:$K$4</c:f>
              <c:numCache>
                <c:formatCode>General</c:formatCode>
                <c:ptCount val="10"/>
                <c:pt idx="0">
                  <c:v>8400621</c:v>
                </c:pt>
                <c:pt idx="1">
                  <c:v>8222911</c:v>
                </c:pt>
                <c:pt idx="2">
                  <c:v>7683629</c:v>
                </c:pt>
                <c:pt idx="3">
                  <c:v>7321688</c:v>
                </c:pt>
                <c:pt idx="4">
                  <c:v>6057486</c:v>
                </c:pt>
                <c:pt idx="5">
                  <c:v>6116754</c:v>
                </c:pt>
                <c:pt idx="6">
                  <c:v>5491092</c:v>
                </c:pt>
                <c:pt idx="7">
                  <c:v>5102790</c:v>
                </c:pt>
                <c:pt idx="8">
                  <c:v>5257557</c:v>
                </c:pt>
                <c:pt idx="9">
                  <c:v>5491480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5-9A45-A8A9-61B42D401BCF}"/>
            </c:ext>
          </c:extLst>
        </c:ser>
        <c:ser>
          <c:idx val="2"/>
          <c:order val="2"/>
          <c:tx>
            <c:strRef>
              <c:f>'emisiones CO2 por tecnologia'!$A$5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'emisiones CO2 por tecnologia'!$B$2:$K$2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'emisiones CO2 por tecnologia'!$B$5:$K$5</c:f>
              <c:numCache>
                <c:formatCode>General</c:formatCode>
                <c:ptCount val="10"/>
                <c:pt idx="0">
                  <c:v>27123794</c:v>
                </c:pt>
                <c:pt idx="1">
                  <c:v>35538149</c:v>
                </c:pt>
                <c:pt idx="2">
                  <c:v>30729259</c:v>
                </c:pt>
                <c:pt idx="3">
                  <c:v>25826072</c:v>
                </c:pt>
                <c:pt idx="4">
                  <c:v>21049929</c:v>
                </c:pt>
                <c:pt idx="5">
                  <c:v>16460886</c:v>
                </c:pt>
                <c:pt idx="6">
                  <c:v>11547529</c:v>
                </c:pt>
                <c:pt idx="7">
                  <c:v>10635491</c:v>
                </c:pt>
                <c:pt idx="8">
                  <c:v>12154925</c:v>
                </c:pt>
                <c:pt idx="9">
                  <c:v>12069345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5-9A45-A8A9-61B42D401BCF}"/>
            </c:ext>
          </c:extLst>
        </c:ser>
        <c:ser>
          <c:idx val="3"/>
          <c:order val="3"/>
          <c:tx>
            <c:strRef>
              <c:f>'emisiones CO2 por tecnologia'!$A$6</c:f>
              <c:strCache>
                <c:ptCount val="1"/>
                <c:pt idx="0">
                  <c:v>TÉRMICA RENOVABLE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'emisiones CO2 por tecnologia'!$B$2:$K$2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'emisiones CO2 por tecnologia'!$B$6:$K$6</c:f>
              <c:numCache>
                <c:formatCode>General</c:formatCode>
                <c:ptCount val="10"/>
                <c:pt idx="0">
                  <c:v>403866</c:v>
                </c:pt>
                <c:pt idx="1">
                  <c:v>450753</c:v>
                </c:pt>
                <c:pt idx="2">
                  <c:v>517529</c:v>
                </c:pt>
                <c:pt idx="3">
                  <c:v>539206</c:v>
                </c:pt>
                <c:pt idx="4">
                  <c:v>728423</c:v>
                </c:pt>
                <c:pt idx="5">
                  <c:v>806845</c:v>
                </c:pt>
                <c:pt idx="6">
                  <c:v>861146</c:v>
                </c:pt>
                <c:pt idx="7">
                  <c:v>802056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E5-9A45-A8A9-61B42D401BCF}"/>
            </c:ext>
          </c:extLst>
        </c:ser>
        <c:ser>
          <c:idx val="4"/>
          <c:order val="4"/>
          <c:tx>
            <c:strRef>
              <c:f>'emisiones CO2 por tecnologia'!$A$7</c:f>
              <c:strCache>
                <c:ptCount val="1"/>
                <c:pt idx="0">
                  <c:v>TÉRMICA NO RENOVABLE/COGENERACIÓN Y RESTO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'emisiones CO2 por tecnologia'!$B$2:$K$2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'emisiones CO2 por tecnologia'!$B$7:$K$7</c:f>
              <c:numCache>
                <c:formatCode>General</c:formatCode>
                <c:ptCount val="10"/>
                <c:pt idx="0">
                  <c:v>8664126</c:v>
                </c:pt>
                <c:pt idx="1">
                  <c:v>9871389</c:v>
                </c:pt>
                <c:pt idx="2">
                  <c:v>10568296</c:v>
                </c:pt>
                <c:pt idx="3">
                  <c:v>11440743</c:v>
                </c:pt>
                <c:pt idx="4">
                  <c:v>11929272</c:v>
                </c:pt>
                <c:pt idx="5">
                  <c:v>12463954</c:v>
                </c:pt>
                <c:pt idx="6">
                  <c:v>11921983</c:v>
                </c:pt>
                <c:pt idx="7">
                  <c:v>9546802</c:v>
                </c:pt>
                <c:pt idx="8">
                  <c:v>9416313</c:v>
                </c:pt>
                <c:pt idx="9">
                  <c:v>9552357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E5-9A45-A8A9-61B42D401BCF}"/>
            </c:ext>
          </c:extLst>
        </c:ser>
        <c:ser>
          <c:idx val="5"/>
          <c:order val="5"/>
          <c:tx>
            <c:strRef>
              <c:f>'emisiones CO2 por tecnologia'!$A$8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'emisiones CO2 por tecnologia'!$B$2:$K$2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'emisiones CO2 por tecnologia'!$B$8:$K$8</c:f>
              <c:numCache>
                <c:formatCode>General</c:formatCode>
                <c:ptCount val="10"/>
                <c:pt idx="8">
                  <c:v>791558</c:v>
                </c:pt>
                <c:pt idx="9">
                  <c:v>814167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E5-9A45-A8A9-61B42D401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979616"/>
        <c:axId val="1776884608"/>
      </c:areaChart>
      <c:catAx>
        <c:axId val="17779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6884608"/>
        <c:crosses val="autoZero"/>
        <c:auto val="1"/>
        <c:lblAlgn val="ctr"/>
        <c:lblOffset val="100"/>
        <c:noMultiLvlLbl val="0"/>
      </c:catAx>
      <c:valAx>
        <c:axId val="17768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77979616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Emisiones de CO2 por</a:t>
            </a:r>
            <a:r>
              <a:rPr lang="es-ES_tradnl" baseline="0"/>
              <a:t> tecnolog</a:t>
            </a:r>
            <a:r>
              <a:rPr lang="es-ES" baseline="0"/>
              <a:t>ía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'emisiones CO2 por tecnologia'!$A$3:$A$8</c:f>
              <c:strCache>
                <c:ptCount val="6"/>
                <c:pt idx="0">
                  <c:v>CARBÓN</c:v>
                </c:pt>
                <c:pt idx="1">
                  <c:v>FUEL + GAS</c:v>
                </c:pt>
                <c:pt idx="2">
                  <c:v>CICLO COMBINADO</c:v>
                </c:pt>
                <c:pt idx="3">
                  <c:v>TÉRMICA RENOVABLE</c:v>
                </c:pt>
                <c:pt idx="4">
                  <c:v>TÉRMICA NO RENOVABLE/COGENERACIÓN Y RESTO</c:v>
                </c:pt>
                <c:pt idx="5">
                  <c:v>RESIDUOS</c:v>
                </c:pt>
              </c:strCache>
            </c:strRef>
          </c:cat>
          <c:val>
            <c:numRef>
              <c:f>'emisiones CO2 por tecnologia'!$K$3:$K$8</c:f>
              <c:numCache>
                <c:formatCode>General</c:formatCode>
                <c:ptCount val="6"/>
                <c:pt idx="0">
                  <c:v>35616709</c:v>
                </c:pt>
                <c:pt idx="1">
                  <c:v>5491480</c:v>
                </c:pt>
                <c:pt idx="2">
                  <c:v>12069345</c:v>
                </c:pt>
                <c:pt idx="3">
                  <c:v>0</c:v>
                </c:pt>
                <c:pt idx="4">
                  <c:v>9552357</c:v>
                </c:pt>
                <c:pt idx="5">
                  <c:v>814167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6-2847-9ACC-4D33DF1F9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2665072"/>
        <c:axId val="1803492480"/>
      </c:barChart>
      <c:catAx>
        <c:axId val="180266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3492480"/>
        <c:crosses val="autoZero"/>
        <c:auto val="1"/>
        <c:lblAlgn val="ctr"/>
        <c:lblOffset val="100"/>
        <c:noMultiLvlLbl val="0"/>
      </c:catAx>
      <c:valAx>
        <c:axId val="180349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Toneladas CO2/</a:t>
                </a:r>
                <a:r>
                  <a:rPr lang="es-ES_tradnl" baseline="0"/>
                  <a:t> MWh</a:t>
                </a:r>
                <a:endParaRPr lang="es-ES_trad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266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'cuantificacion impactos'!$A$4</c:f>
              <c:strCache>
                <c:ptCount val="1"/>
                <c:pt idx="0">
                  <c:v>Hidroeléctrica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'cuantificacion impactos'!$B$3:$I$3</c:f>
              <c:strCache>
                <c:ptCount val="8"/>
                <c:pt idx="0">
                  <c:v>RESIDUOS</c:v>
                </c:pt>
                <c:pt idx="1">
                  <c:v>EMISIONES CO2</c:v>
                </c:pt>
                <c:pt idx="2">
                  <c:v>OCUPACIÓN TERRITORIO</c:v>
                </c:pt>
                <c:pt idx="3">
                  <c:v>GRADO DE DEPENDENCIA</c:v>
                </c:pt>
                <c:pt idx="4">
                  <c:v>AGOTAMIENTO Y DISPONIBILIDAD </c:v>
                </c:pt>
                <c:pt idx="5">
                  <c:v>ESCALABILIDAD </c:v>
                </c:pt>
                <c:pt idx="6">
                  <c:v>USO DEL AGUA </c:v>
                </c:pt>
                <c:pt idx="7">
                  <c:v>REGULABLE</c:v>
                </c:pt>
              </c:strCache>
            </c:strRef>
          </c:cat>
          <c:val>
            <c:numRef>
              <c:f>'cuantificacion impactos'!$B$4:$I$4</c:f>
              <c:numCache>
                <c:formatCode>General</c:formatCode>
                <c:ptCount val="8"/>
                <c:pt idx="0">
                  <c:v>10</c:v>
                </c:pt>
                <c:pt idx="1">
                  <c:v>1</c:v>
                </c:pt>
                <c:pt idx="2" formatCode="0">
                  <c:v>50</c:v>
                </c:pt>
                <c:pt idx="3">
                  <c:v>1</c:v>
                </c:pt>
                <c:pt idx="4">
                  <c:v>1</c:v>
                </c:pt>
                <c:pt idx="5">
                  <c:v>20</c:v>
                </c:pt>
                <c:pt idx="6">
                  <c:v>100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0-BB42-890E-4EE95F3D9D60}"/>
            </c:ext>
          </c:extLst>
        </c:ser>
        <c:ser>
          <c:idx val="1"/>
          <c:order val="1"/>
          <c:tx>
            <c:strRef>
              <c:f>'cuantificacion impactos'!$A$5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'cuantificacion impactos'!$B$3:$I$3</c:f>
              <c:strCache>
                <c:ptCount val="8"/>
                <c:pt idx="0">
                  <c:v>RESIDUOS</c:v>
                </c:pt>
                <c:pt idx="1">
                  <c:v>EMISIONES CO2</c:v>
                </c:pt>
                <c:pt idx="2">
                  <c:v>OCUPACIÓN TERRITORIO</c:v>
                </c:pt>
                <c:pt idx="3">
                  <c:v>GRADO DE DEPENDENCIA</c:v>
                </c:pt>
                <c:pt idx="4">
                  <c:v>AGOTAMIENTO Y DISPONIBILIDAD </c:v>
                </c:pt>
                <c:pt idx="5">
                  <c:v>ESCALABILIDAD </c:v>
                </c:pt>
                <c:pt idx="6">
                  <c:v>USO DEL AGUA </c:v>
                </c:pt>
                <c:pt idx="7">
                  <c:v>REGULABLE</c:v>
                </c:pt>
              </c:strCache>
            </c:strRef>
          </c:cat>
          <c:val>
            <c:numRef>
              <c:f>'cuantificacion impactos'!$B$5:$I$5</c:f>
              <c:numCache>
                <c:formatCode>General</c:formatCode>
                <c:ptCount val="8"/>
                <c:pt idx="0">
                  <c:v>100</c:v>
                </c:pt>
                <c:pt idx="1">
                  <c:v>3</c:v>
                </c:pt>
                <c:pt idx="2" formatCode="0">
                  <c:v>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30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0-BB42-890E-4EE95F3D9D60}"/>
            </c:ext>
          </c:extLst>
        </c:ser>
        <c:ser>
          <c:idx val="2"/>
          <c:order val="2"/>
          <c:tx>
            <c:strRef>
              <c:f>'cuantificacion impactos'!$A$6</c:f>
              <c:strCache>
                <c:ptCount val="1"/>
                <c:pt idx="0">
                  <c:v>Térmica de carbón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'cuantificacion impactos'!$B$3:$I$3</c:f>
              <c:strCache>
                <c:ptCount val="8"/>
                <c:pt idx="0">
                  <c:v>RESIDUOS</c:v>
                </c:pt>
                <c:pt idx="1">
                  <c:v>EMISIONES CO2</c:v>
                </c:pt>
                <c:pt idx="2">
                  <c:v>OCUPACIÓN TERRITORIO</c:v>
                </c:pt>
                <c:pt idx="3">
                  <c:v>GRADO DE DEPENDENCIA</c:v>
                </c:pt>
                <c:pt idx="4">
                  <c:v>AGOTAMIENTO Y DISPONIBILIDAD </c:v>
                </c:pt>
                <c:pt idx="5">
                  <c:v>ESCALABILIDAD </c:v>
                </c:pt>
                <c:pt idx="6">
                  <c:v>USO DEL AGUA </c:v>
                </c:pt>
                <c:pt idx="7">
                  <c:v>REGULABLE</c:v>
                </c:pt>
              </c:strCache>
            </c:strRef>
          </c:cat>
          <c:val>
            <c:numRef>
              <c:f>'cuantificacion impactos'!$B$6:$I$6</c:f>
              <c:numCache>
                <c:formatCode>General</c:formatCode>
                <c:ptCount val="8"/>
                <c:pt idx="0">
                  <c:v>80</c:v>
                </c:pt>
                <c:pt idx="1">
                  <c:v>100</c:v>
                </c:pt>
                <c:pt idx="2" formatCode="0">
                  <c:v>3</c:v>
                </c:pt>
                <c:pt idx="3">
                  <c:v>80</c:v>
                </c:pt>
                <c:pt idx="4">
                  <c:v>95</c:v>
                </c:pt>
                <c:pt idx="5">
                  <c:v>65</c:v>
                </c:pt>
                <c:pt idx="6">
                  <c:v>35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0-BB42-890E-4EE95F3D9D60}"/>
            </c:ext>
          </c:extLst>
        </c:ser>
        <c:ser>
          <c:idx val="3"/>
          <c:order val="3"/>
          <c:tx>
            <c:strRef>
              <c:f>'cuantificacion impactos'!$A$7</c:f>
              <c:strCache>
                <c:ptCount val="1"/>
                <c:pt idx="0">
                  <c:v>Ciclo Combinado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'cuantificacion impactos'!$B$3:$I$3</c:f>
              <c:strCache>
                <c:ptCount val="8"/>
                <c:pt idx="0">
                  <c:v>RESIDUOS</c:v>
                </c:pt>
                <c:pt idx="1">
                  <c:v>EMISIONES CO2</c:v>
                </c:pt>
                <c:pt idx="2">
                  <c:v>OCUPACIÓN TERRITORIO</c:v>
                </c:pt>
                <c:pt idx="3">
                  <c:v>GRADO DE DEPENDENCIA</c:v>
                </c:pt>
                <c:pt idx="4">
                  <c:v>AGOTAMIENTO Y DISPONIBILIDAD </c:v>
                </c:pt>
                <c:pt idx="5">
                  <c:v>ESCALABILIDAD </c:v>
                </c:pt>
                <c:pt idx="6">
                  <c:v>USO DEL AGUA </c:v>
                </c:pt>
                <c:pt idx="7">
                  <c:v>REGULABLE</c:v>
                </c:pt>
              </c:strCache>
            </c:strRef>
          </c:cat>
          <c:val>
            <c:numRef>
              <c:f>'cuantificacion impactos'!$B$7:$I$7</c:f>
              <c:numCache>
                <c:formatCode>General</c:formatCode>
                <c:ptCount val="8"/>
                <c:pt idx="0">
                  <c:v>40</c:v>
                </c:pt>
                <c:pt idx="1">
                  <c:v>50</c:v>
                </c:pt>
                <c:pt idx="2" formatCode="0">
                  <c:v>1</c:v>
                </c:pt>
                <c:pt idx="3">
                  <c:v>95</c:v>
                </c:pt>
                <c:pt idx="4">
                  <c:v>20</c:v>
                </c:pt>
                <c:pt idx="5">
                  <c:v>65</c:v>
                </c:pt>
                <c:pt idx="6">
                  <c:v>8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00-BB42-890E-4EE95F3D9D60}"/>
            </c:ext>
          </c:extLst>
        </c:ser>
        <c:ser>
          <c:idx val="4"/>
          <c:order val="4"/>
          <c:tx>
            <c:strRef>
              <c:f>'cuantificacion impactos'!$A$8</c:f>
              <c:strCache>
                <c:ptCount val="1"/>
                <c:pt idx="0">
                  <c:v>Eólica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'cuantificacion impactos'!$B$3:$I$3</c:f>
              <c:strCache>
                <c:ptCount val="8"/>
                <c:pt idx="0">
                  <c:v>RESIDUOS</c:v>
                </c:pt>
                <c:pt idx="1">
                  <c:v>EMISIONES CO2</c:v>
                </c:pt>
                <c:pt idx="2">
                  <c:v>OCUPACIÓN TERRITORIO</c:v>
                </c:pt>
                <c:pt idx="3">
                  <c:v>GRADO DE DEPENDENCIA</c:v>
                </c:pt>
                <c:pt idx="4">
                  <c:v>AGOTAMIENTO Y DISPONIBILIDAD </c:v>
                </c:pt>
                <c:pt idx="5">
                  <c:v>ESCALABILIDAD </c:v>
                </c:pt>
                <c:pt idx="6">
                  <c:v>USO DEL AGUA </c:v>
                </c:pt>
                <c:pt idx="7">
                  <c:v>REGULABLE</c:v>
                </c:pt>
              </c:strCache>
            </c:strRef>
          </c:cat>
          <c:val>
            <c:numRef>
              <c:f>'cuantificacion impactos'!$B$8:$I$8</c:f>
              <c:numCache>
                <c:formatCode>General</c:formatCode>
                <c:ptCount val="8"/>
                <c:pt idx="0">
                  <c:v>10</c:v>
                </c:pt>
                <c:pt idx="1">
                  <c:v>2</c:v>
                </c:pt>
                <c:pt idx="2" formatCode="0">
                  <c:v>100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00-BB42-890E-4EE95F3D9D60}"/>
            </c:ext>
          </c:extLst>
        </c:ser>
        <c:ser>
          <c:idx val="5"/>
          <c:order val="5"/>
          <c:tx>
            <c:strRef>
              <c:f>'cuantificacion impactos'!$A$9</c:f>
              <c:strCache>
                <c:ptCount val="1"/>
                <c:pt idx="0">
                  <c:v>Solar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'cuantificacion impactos'!$B$3:$I$3</c:f>
              <c:strCache>
                <c:ptCount val="8"/>
                <c:pt idx="0">
                  <c:v>RESIDUOS</c:v>
                </c:pt>
                <c:pt idx="1">
                  <c:v>EMISIONES CO2</c:v>
                </c:pt>
                <c:pt idx="2">
                  <c:v>OCUPACIÓN TERRITORIO</c:v>
                </c:pt>
                <c:pt idx="3">
                  <c:v>GRADO DE DEPENDENCIA</c:v>
                </c:pt>
                <c:pt idx="4">
                  <c:v>AGOTAMIENTO Y DISPONIBILIDAD </c:v>
                </c:pt>
                <c:pt idx="5">
                  <c:v>ESCALABILIDAD </c:v>
                </c:pt>
                <c:pt idx="6">
                  <c:v>USO DEL AGUA </c:v>
                </c:pt>
                <c:pt idx="7">
                  <c:v>REGULABLE</c:v>
                </c:pt>
              </c:strCache>
            </c:strRef>
          </c:cat>
          <c:val>
            <c:numRef>
              <c:f>'cuantificacion impactos'!$B$9:$I$9</c:f>
              <c:numCache>
                <c:formatCode>General</c:formatCode>
                <c:ptCount val="8"/>
                <c:pt idx="0">
                  <c:v>15</c:v>
                </c:pt>
                <c:pt idx="1">
                  <c:v>14</c:v>
                </c:pt>
                <c:pt idx="2" formatCode="0">
                  <c:v>90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00-BB42-890E-4EE95F3D9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842736"/>
        <c:axId val="1803350400"/>
      </c:radarChart>
      <c:catAx>
        <c:axId val="173284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3350400"/>
        <c:crosses val="autoZero"/>
        <c:auto val="1"/>
        <c:lblAlgn val="ctr"/>
        <c:lblOffset val="100"/>
        <c:noMultiLvlLbl val="0"/>
      </c:catAx>
      <c:valAx>
        <c:axId val="180335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284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'cuantificacion impactos'!$B$3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impactos'!$B$4:$B$9</c:f>
              <c:numCache>
                <c:formatCode>General</c:formatCode>
                <c:ptCount val="6"/>
                <c:pt idx="0">
                  <c:v>10</c:v>
                </c:pt>
                <c:pt idx="1">
                  <c:v>100</c:v>
                </c:pt>
                <c:pt idx="2">
                  <c:v>80</c:v>
                </c:pt>
                <c:pt idx="3">
                  <c:v>40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6-164A-BD97-0EF0120330ED}"/>
            </c:ext>
          </c:extLst>
        </c:ser>
        <c:ser>
          <c:idx val="1"/>
          <c:order val="1"/>
          <c:tx>
            <c:strRef>
              <c:f>'cuantificacion impactos'!$C$3</c:f>
              <c:strCache>
                <c:ptCount val="1"/>
                <c:pt idx="0">
                  <c:v>EMISIONES CO2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impactos'!$C$4:$C$9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100</c:v>
                </c:pt>
                <c:pt idx="3">
                  <c:v>50</c:v>
                </c:pt>
                <c:pt idx="4">
                  <c:v>2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6-164A-BD97-0EF0120330ED}"/>
            </c:ext>
          </c:extLst>
        </c:ser>
        <c:ser>
          <c:idx val="2"/>
          <c:order val="2"/>
          <c:tx>
            <c:strRef>
              <c:f>'cuantificacion impactos'!$D$3</c:f>
              <c:strCache>
                <c:ptCount val="1"/>
                <c:pt idx="0">
                  <c:v>OCUPACIÓN TERRITORIO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impactos'!$D$4:$D$9</c:f>
              <c:numCache>
                <c:formatCode>0</c:formatCode>
                <c:ptCount val="6"/>
                <c:pt idx="0">
                  <c:v>50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100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6-164A-BD97-0EF0120330ED}"/>
            </c:ext>
          </c:extLst>
        </c:ser>
        <c:ser>
          <c:idx val="3"/>
          <c:order val="3"/>
          <c:tx>
            <c:strRef>
              <c:f>'cuantificacion impactos'!$E$3</c:f>
              <c:strCache>
                <c:ptCount val="1"/>
                <c:pt idx="0">
                  <c:v>GRADO DE DEPENDENCIA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impactos'!$E$4:$E$9</c:f>
              <c:numCache>
                <c:formatCode>General</c:formatCode>
                <c:ptCount val="6"/>
                <c:pt idx="0">
                  <c:v>1</c:v>
                </c:pt>
                <c:pt idx="1">
                  <c:v>100</c:v>
                </c:pt>
                <c:pt idx="2">
                  <c:v>80</c:v>
                </c:pt>
                <c:pt idx="3">
                  <c:v>95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96-164A-BD97-0EF0120330ED}"/>
            </c:ext>
          </c:extLst>
        </c:ser>
        <c:ser>
          <c:idx val="4"/>
          <c:order val="4"/>
          <c:tx>
            <c:strRef>
              <c:f>'cuantificacion impactos'!$F$3</c:f>
              <c:strCache>
                <c:ptCount val="1"/>
                <c:pt idx="0">
                  <c:v>AGOTAMIENTO Y DISPONIBILIDAD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impactos'!$F$4:$F$9</c:f>
              <c:numCache>
                <c:formatCode>General</c:formatCode>
                <c:ptCount val="6"/>
                <c:pt idx="0">
                  <c:v>1</c:v>
                </c:pt>
                <c:pt idx="1">
                  <c:v>100</c:v>
                </c:pt>
                <c:pt idx="2">
                  <c:v>95</c:v>
                </c:pt>
                <c:pt idx="3">
                  <c:v>20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96-164A-BD97-0EF0120330ED}"/>
            </c:ext>
          </c:extLst>
        </c:ser>
        <c:ser>
          <c:idx val="5"/>
          <c:order val="5"/>
          <c:tx>
            <c:strRef>
              <c:f>'cuantificacion impactos'!$G$3</c:f>
              <c:strCache>
                <c:ptCount val="1"/>
                <c:pt idx="0">
                  <c:v>ESCALABILIDAD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impactos'!$G$4:$G$9</c:f>
              <c:numCache>
                <c:formatCode>General</c:formatCode>
                <c:ptCount val="6"/>
                <c:pt idx="0">
                  <c:v>20</c:v>
                </c:pt>
                <c:pt idx="1">
                  <c:v>100</c:v>
                </c:pt>
                <c:pt idx="2">
                  <c:v>65</c:v>
                </c:pt>
                <c:pt idx="3">
                  <c:v>65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96-164A-BD97-0EF0120330ED}"/>
            </c:ext>
          </c:extLst>
        </c:ser>
        <c:ser>
          <c:idx val="6"/>
          <c:order val="6"/>
          <c:tx>
            <c:strRef>
              <c:f>'cuantificacion impactos'!$H$3</c:f>
              <c:strCache>
                <c:ptCount val="1"/>
                <c:pt idx="0">
                  <c:v>USO DEL AGUA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impactos'!$H$4:$H$9</c:f>
              <c:numCache>
                <c:formatCode>General</c:formatCode>
                <c:ptCount val="6"/>
                <c:pt idx="0">
                  <c:v>100</c:v>
                </c:pt>
                <c:pt idx="1">
                  <c:v>30</c:v>
                </c:pt>
                <c:pt idx="2">
                  <c:v>35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96-164A-BD97-0EF0120330ED}"/>
            </c:ext>
          </c:extLst>
        </c:ser>
        <c:ser>
          <c:idx val="7"/>
          <c:order val="7"/>
          <c:tx>
            <c:strRef>
              <c:f>'cuantificacion impactos'!$I$3</c:f>
              <c:strCache>
                <c:ptCount val="1"/>
                <c:pt idx="0">
                  <c:v>REGULABLE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'cuantificacion impactos'!$A$4:$A$9</c:f>
              <c:strCache>
                <c:ptCount val="6"/>
                <c:pt idx="0">
                  <c:v>Hidroeléctrica</c:v>
                </c:pt>
                <c:pt idx="1">
                  <c:v>Nuclear</c:v>
                </c:pt>
                <c:pt idx="2">
                  <c:v>Térmica de carbón</c:v>
                </c:pt>
                <c:pt idx="3">
                  <c:v>Ciclo Combinado</c:v>
                </c:pt>
                <c:pt idx="4">
                  <c:v>Eólica</c:v>
                </c:pt>
                <c:pt idx="5">
                  <c:v>Solar</c:v>
                </c:pt>
              </c:strCache>
            </c:strRef>
          </c:cat>
          <c:val>
            <c:numRef>
              <c:f>'cuantificacion impactos'!$I$4:$I$9</c:f>
              <c:numCache>
                <c:formatCode>General</c:formatCode>
                <c:ptCount val="6"/>
                <c:pt idx="0">
                  <c:v>1</c:v>
                </c:pt>
                <c:pt idx="1">
                  <c:v>100</c:v>
                </c:pt>
                <c:pt idx="2">
                  <c:v>1</c:v>
                </c:pt>
                <c:pt idx="3">
                  <c:v>1</c:v>
                </c:pt>
                <c:pt idx="4">
                  <c:v>80</c:v>
                </c:pt>
                <c:pt idx="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96-164A-BD97-0EF012033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092064"/>
        <c:axId val="1833093760"/>
      </c:barChart>
      <c:catAx>
        <c:axId val="183309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33093760"/>
        <c:crosses val="autoZero"/>
        <c:auto val="1"/>
        <c:lblAlgn val="ctr"/>
        <c:lblOffset val="100"/>
        <c:noMultiLvlLbl val="0"/>
      </c:catAx>
      <c:valAx>
        <c:axId val="1833093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330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Demanda</a:t>
            </a:r>
            <a:r>
              <a:rPr lang="es-ES_tradnl" baseline="0"/>
              <a:t> vs potencia instalada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'potencia instalada vs demanda'!$B$1</c:f>
              <c:strCache>
                <c:ptCount val="1"/>
                <c:pt idx="0">
                  <c:v>POTENCIA INSTALADA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'potencia instalada vs demanda'!$A$2:$A$11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'potencia instalada vs demanda'!$B$2:$B$11</c:f>
              <c:numCache>
                <c:formatCode>General</c:formatCode>
                <c:ptCount val="10"/>
                <c:pt idx="0">
                  <c:v>88057</c:v>
                </c:pt>
                <c:pt idx="1">
                  <c:v>94166</c:v>
                </c:pt>
                <c:pt idx="2">
                  <c:v>97751</c:v>
                </c:pt>
                <c:pt idx="3">
                  <c:v>101371</c:v>
                </c:pt>
                <c:pt idx="4">
                  <c:v>102898</c:v>
                </c:pt>
                <c:pt idx="5">
                  <c:v>105243</c:v>
                </c:pt>
                <c:pt idx="6">
                  <c:v>105830</c:v>
                </c:pt>
                <c:pt idx="7">
                  <c:v>105758</c:v>
                </c:pt>
                <c:pt idx="8">
                  <c:v>106173</c:v>
                </c:pt>
                <c:pt idx="9">
                  <c:v>105279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D-474A-87DB-F68F268484F6}"/>
            </c:ext>
          </c:extLst>
        </c:ser>
        <c:ser>
          <c:idx val="1"/>
          <c:order val="1"/>
          <c:tx>
            <c:strRef>
              <c:f>'potencia instalada vs demanda'!$C$1</c:f>
              <c:strCache>
                <c:ptCount val="1"/>
                <c:pt idx="0">
                  <c:v>DEMANDA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'potencia instalada vs demanda'!$A$2:$A$11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'potencia instalada vs demanda'!$C$2:$C$11</c:f>
              <c:numCache>
                <c:formatCode>General</c:formatCode>
                <c:ptCount val="10"/>
                <c:pt idx="0">
                  <c:v>44876</c:v>
                </c:pt>
                <c:pt idx="1">
                  <c:v>42961</c:v>
                </c:pt>
                <c:pt idx="2">
                  <c:v>44440</c:v>
                </c:pt>
                <c:pt idx="3">
                  <c:v>44122</c:v>
                </c:pt>
                <c:pt idx="4">
                  <c:v>44107</c:v>
                </c:pt>
                <c:pt idx="5">
                  <c:v>43010</c:v>
                </c:pt>
                <c:pt idx="6">
                  <c:v>39963</c:v>
                </c:pt>
                <c:pt idx="7">
                  <c:v>38866</c:v>
                </c:pt>
                <c:pt idx="8">
                  <c:v>40329</c:v>
                </c:pt>
                <c:pt idx="9">
                  <c:v>40144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D-474A-87DB-F68F2684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9428752"/>
        <c:axId val="1799508176"/>
      </c:barChart>
      <c:catAx>
        <c:axId val="179942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9508176"/>
        <c:crosses val="autoZero"/>
        <c:auto val="1"/>
        <c:lblAlgn val="ctr"/>
        <c:lblOffset val="100"/>
        <c:noMultiLvlLbl val="0"/>
      </c:catAx>
      <c:valAx>
        <c:axId val="179950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942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582081</xdr:colOff>
      <xdr:row>12</xdr:row>
      <xdr:rowOff>148166</xdr:rowOff>
    </xdr:from>
    <xdr:to>
      <xdr:col>11</xdr:col>
      <xdr:colOff>10582</xdr:colOff>
      <xdr:row>30</xdr:row>
      <xdr:rowOff>84666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BD7F92A-5DBE-C04F-B574-C786DE8CB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190500</xdr:rowOff>
    </xdr:from>
    <xdr:to>
      <xdr:col>3</xdr:col>
      <xdr:colOff>235856</xdr:colOff>
      <xdr:row>25</xdr:row>
      <xdr:rowOff>119742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4E794E3-35A9-D042-9C89-7904EDC43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730251</xdr:colOff>
      <xdr:row>9</xdr:row>
      <xdr:rowOff>97970</xdr:rowOff>
    </xdr:from>
    <xdr:to>
      <xdr:col>9</xdr:col>
      <xdr:colOff>349251</xdr:colOff>
      <xdr:row>23</xdr:row>
      <xdr:rowOff>47170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5B7FE5D-2EEE-4844-8BC0-575602EEB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686954</xdr:colOff>
      <xdr:row>15</xdr:row>
      <xdr:rowOff>77355</xdr:rowOff>
    </xdr:from>
    <xdr:to>
      <xdr:col>7</xdr:col>
      <xdr:colOff>132772</xdr:colOff>
      <xdr:row>28</xdr:row>
      <xdr:rowOff>118919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2FB4E81-EC61-C643-8AB3-2F1813B22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381000</xdr:colOff>
      <xdr:row>14</xdr:row>
      <xdr:rowOff>65808</xdr:rowOff>
    </xdr:from>
    <xdr:to>
      <xdr:col>13</xdr:col>
      <xdr:colOff>202044</xdr:colOff>
      <xdr:row>30</xdr:row>
      <xdr:rowOff>69271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866D6754-8B9B-B943-B0BC-4DCC636B5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9072</xdr:colOff>
      <xdr:row>5</xdr:row>
      <xdr:rowOff>179614</xdr:rowOff>
    </xdr:from>
    <xdr:to>
      <xdr:col>9</xdr:col>
      <xdr:colOff>453572</xdr:colOff>
      <xdr:row>19</xdr:row>
      <xdr:rowOff>128814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55A8F82-2810-2449-9D93-575F8B05C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25" zoomScale="120" zoomScaleNormal="120" workbookViewId="0">
      <selection activeCell="G11" sqref="G11"/>
    </sheetView>
  </sheetViews>
  <sheetFormatPr baseColWidth="10" defaultRowHeight="16" x14ac:dyDescent="0.2"/>
  <cols>
    <col min="1" max="1" width="33.5" bestFit="1" customWidth="1"/>
    <col min="2" max="2" width="24.1640625" bestFit="1" customWidth="1"/>
    <col min="3" max="3" width="17.33203125" bestFit="1" customWidth="1"/>
    <col min="4" max="4" width="18.83203125" bestFit="1" customWidth="1"/>
    <col min="5" max="5" width="19.5" bestFit="1" customWidth="1"/>
    <col min="8" max="8" width="16.5" bestFit="1" customWidth="1"/>
    <col min="9" max="9" width="17.1640625" bestFit="1" customWidth="1"/>
  </cols>
  <sheetData>
    <row r="1" spans="1:9" x14ac:dyDescent="0.2">
      <c r="A1" t="s">
        <v>0</v>
      </c>
    </row>
    <row r="2" spans="1:9" x14ac:dyDescent="0.2">
      <c r="A2" t="s">
        <v>1</v>
      </c>
      <c r="B2" t="s">
        <v>3</v>
      </c>
      <c r="C2" t="s">
        <v>2</v>
      </c>
      <c r="D2" t="s">
        <v>59</v>
      </c>
      <c r="E2" t="s">
        <v>14</v>
      </c>
    </row>
    <row r="3" spans="1:9" x14ac:dyDescent="0.2">
      <c r="A3" s="1" t="s">
        <v>4</v>
      </c>
      <c r="B3">
        <v>1243</v>
      </c>
      <c r="C3">
        <v>364</v>
      </c>
      <c r="D3">
        <v>24400</v>
      </c>
      <c r="E3" s="2">
        <f t="shared" ref="E3:E12" si="0">B3/C3</f>
        <v>3.4148351648351647</v>
      </c>
      <c r="H3" t="s">
        <v>60</v>
      </c>
      <c r="I3" t="s">
        <v>65</v>
      </c>
    </row>
    <row r="4" spans="1:9" x14ac:dyDescent="0.2">
      <c r="A4" t="s">
        <v>5</v>
      </c>
      <c r="B4">
        <v>957</v>
      </c>
      <c r="C4">
        <v>104</v>
      </c>
      <c r="E4" s="2">
        <f t="shared" si="0"/>
        <v>9.2019230769230766</v>
      </c>
      <c r="H4" t="s">
        <v>61</v>
      </c>
      <c r="I4" s="5">
        <f>E13</f>
        <v>274.12454612373028</v>
      </c>
    </row>
    <row r="5" spans="1:9" x14ac:dyDescent="0.2">
      <c r="A5" t="s">
        <v>6</v>
      </c>
      <c r="B5">
        <v>857</v>
      </c>
      <c r="C5">
        <v>79.400000000000006</v>
      </c>
      <c r="D5">
        <v>1376</v>
      </c>
      <c r="E5" s="2">
        <f t="shared" si="0"/>
        <v>10.79345088161209</v>
      </c>
      <c r="H5" t="s">
        <v>66</v>
      </c>
      <c r="I5" s="5">
        <f>E24</f>
        <v>772.54736606552638</v>
      </c>
    </row>
    <row r="6" spans="1:9" x14ac:dyDescent="0.2">
      <c r="A6" t="s">
        <v>7</v>
      </c>
      <c r="B6">
        <v>630</v>
      </c>
      <c r="C6">
        <v>1.1499999999999999</v>
      </c>
      <c r="D6">
        <v>1625</v>
      </c>
      <c r="E6" s="2">
        <f t="shared" si="0"/>
        <v>547.82608695652175</v>
      </c>
      <c r="H6" t="s">
        <v>62</v>
      </c>
      <c r="I6" s="5">
        <f>E39</f>
        <v>7312.2060383802645</v>
      </c>
    </row>
    <row r="7" spans="1:9" x14ac:dyDescent="0.2">
      <c r="A7" t="s">
        <v>8</v>
      </c>
      <c r="B7">
        <v>520</v>
      </c>
      <c r="C7">
        <v>5.84</v>
      </c>
      <c r="E7" s="2">
        <f t="shared" si="0"/>
        <v>89.041095890410958</v>
      </c>
      <c r="H7" t="s">
        <v>63</v>
      </c>
      <c r="I7" s="5">
        <f>E54</f>
        <v>4319.0193669634573</v>
      </c>
    </row>
    <row r="8" spans="1:9" x14ac:dyDescent="0.2">
      <c r="A8" t="s">
        <v>9</v>
      </c>
      <c r="B8">
        <v>500</v>
      </c>
      <c r="C8">
        <v>590</v>
      </c>
      <c r="E8" s="2">
        <f t="shared" si="0"/>
        <v>0.84745762711864403</v>
      </c>
      <c r="H8" t="s">
        <v>64</v>
      </c>
      <c r="I8" s="5">
        <f>E61</f>
        <v>43.478260869565219</v>
      </c>
    </row>
    <row r="9" spans="1:9" x14ac:dyDescent="0.2">
      <c r="A9" t="s">
        <v>10</v>
      </c>
      <c r="B9">
        <v>468</v>
      </c>
      <c r="C9">
        <v>4</v>
      </c>
      <c r="E9" s="2">
        <f t="shared" si="0"/>
        <v>117</v>
      </c>
      <c r="H9" t="s">
        <v>69</v>
      </c>
      <c r="I9">
        <f>20/1.3</f>
        <v>15.384615384615383</v>
      </c>
    </row>
    <row r="10" spans="1:9" x14ac:dyDescent="0.2">
      <c r="A10" t="s">
        <v>11</v>
      </c>
      <c r="B10">
        <v>360</v>
      </c>
      <c r="C10">
        <v>0.34</v>
      </c>
      <c r="E10" s="2">
        <f t="shared" si="0"/>
        <v>1058.8235294117646</v>
      </c>
    </row>
    <row r="11" spans="1:9" x14ac:dyDescent="0.2">
      <c r="A11" t="s">
        <v>12</v>
      </c>
      <c r="B11">
        <v>360</v>
      </c>
      <c r="C11">
        <v>0.4</v>
      </c>
      <c r="E11" s="2">
        <f t="shared" si="0"/>
        <v>900</v>
      </c>
    </row>
    <row r="12" spans="1:9" x14ac:dyDescent="0.2">
      <c r="A12" t="s">
        <v>13</v>
      </c>
      <c r="B12">
        <v>324</v>
      </c>
      <c r="C12">
        <v>75.400000000000006</v>
      </c>
      <c r="E12" s="2">
        <f t="shared" si="0"/>
        <v>4.2970822281167109</v>
      </c>
    </row>
    <row r="13" spans="1:9" x14ac:dyDescent="0.2">
      <c r="E13" s="3">
        <f>AVERAGE(E3:E12)</f>
        <v>274.12454612373028</v>
      </c>
    </row>
    <row r="15" spans="1:9" x14ac:dyDescent="0.2">
      <c r="A15" t="s">
        <v>15</v>
      </c>
    </row>
    <row r="16" spans="1:9" x14ac:dyDescent="0.2">
      <c r="A16" t="s">
        <v>1</v>
      </c>
      <c r="B16" t="s">
        <v>3</v>
      </c>
      <c r="C16" t="s">
        <v>2</v>
      </c>
      <c r="D16" t="s">
        <v>59</v>
      </c>
      <c r="E16" t="s">
        <v>14</v>
      </c>
    </row>
    <row r="17" spans="1:5" x14ac:dyDescent="0.2">
      <c r="A17" t="s">
        <v>16</v>
      </c>
      <c r="B17">
        <v>1092</v>
      </c>
      <c r="C17">
        <v>3</v>
      </c>
      <c r="D17">
        <v>9540</v>
      </c>
      <c r="E17">
        <f t="shared" ref="E17:E23" si="1">B17/C17</f>
        <v>364</v>
      </c>
    </row>
    <row r="18" spans="1:5" x14ac:dyDescent="0.2">
      <c r="A18" t="s">
        <v>17</v>
      </c>
      <c r="B18">
        <v>1087</v>
      </c>
      <c r="C18">
        <v>0.72</v>
      </c>
      <c r="D18">
        <v>7964</v>
      </c>
      <c r="E18">
        <f t="shared" si="1"/>
        <v>1509.7222222222222</v>
      </c>
    </row>
    <row r="19" spans="1:5" x14ac:dyDescent="0.2">
      <c r="A19" t="s">
        <v>18</v>
      </c>
      <c r="B19">
        <v>1066</v>
      </c>
      <c r="C19">
        <v>8.94</v>
      </c>
      <c r="D19">
        <v>8553</v>
      </c>
      <c r="E19">
        <f t="shared" si="1"/>
        <v>119.23937360178972</v>
      </c>
    </row>
    <row r="20" spans="1:5" x14ac:dyDescent="0.2">
      <c r="A20" t="s">
        <v>19</v>
      </c>
      <c r="B20">
        <v>1045</v>
      </c>
      <c r="C20">
        <v>8.4149999999999991</v>
      </c>
      <c r="D20">
        <v>7997</v>
      </c>
      <c r="E20">
        <f t="shared" si="1"/>
        <v>124.18300653594773</v>
      </c>
    </row>
    <row r="21" spans="1:5" x14ac:dyDescent="0.2">
      <c r="A21" t="s">
        <v>20</v>
      </c>
      <c r="B21">
        <v>1035</v>
      </c>
      <c r="C21">
        <v>8.4149999999999991</v>
      </c>
      <c r="D21">
        <v>7997</v>
      </c>
      <c r="E21">
        <f t="shared" si="1"/>
        <v>122.99465240641713</v>
      </c>
    </row>
    <row r="22" spans="1:5" x14ac:dyDescent="0.2">
      <c r="A22" t="s">
        <v>21</v>
      </c>
      <c r="B22">
        <v>1032</v>
      </c>
      <c r="C22">
        <v>0.65</v>
      </c>
      <c r="D22">
        <v>7782</v>
      </c>
      <c r="E22">
        <f t="shared" si="1"/>
        <v>1587.6923076923076</v>
      </c>
    </row>
    <row r="23" spans="1:5" x14ac:dyDescent="0.2">
      <c r="A23" t="s">
        <v>22</v>
      </c>
      <c r="B23">
        <v>1027</v>
      </c>
      <c r="C23">
        <v>0.65</v>
      </c>
      <c r="D23">
        <v>8797</v>
      </c>
      <c r="E23">
        <f t="shared" si="1"/>
        <v>1580</v>
      </c>
    </row>
    <row r="24" spans="1:5" x14ac:dyDescent="0.2">
      <c r="D24">
        <v>7942</v>
      </c>
      <c r="E24" s="3">
        <f>AVERAGE(E17:E23)</f>
        <v>772.54736606552638</v>
      </c>
    </row>
    <row r="27" spans="1:5" x14ac:dyDescent="0.2">
      <c r="A27" t="s">
        <v>34</v>
      </c>
    </row>
    <row r="28" spans="1:5" x14ac:dyDescent="0.2">
      <c r="A28" t="s">
        <v>35</v>
      </c>
      <c r="B28" t="s">
        <v>3</v>
      </c>
      <c r="C28" t="s">
        <v>2</v>
      </c>
      <c r="D28" t="s">
        <v>59</v>
      </c>
      <c r="E28" t="s">
        <v>14</v>
      </c>
    </row>
    <row r="29" spans="1:5" x14ac:dyDescent="0.2">
      <c r="A29" t="s">
        <v>36</v>
      </c>
      <c r="B29">
        <v>1646</v>
      </c>
      <c r="C29">
        <v>0.21</v>
      </c>
      <c r="D29">
        <v>1661</v>
      </c>
      <c r="E29" s="2">
        <f t="shared" ref="E29:E34" si="2">B29/C29</f>
        <v>7838.0952380952385</v>
      </c>
    </row>
    <row r="30" spans="1:5" x14ac:dyDescent="0.2">
      <c r="A30" t="s">
        <v>37</v>
      </c>
      <c r="B30">
        <v>1612</v>
      </c>
      <c r="C30">
        <v>0.18</v>
      </c>
      <c r="D30">
        <v>926</v>
      </c>
      <c r="E30" s="2">
        <f t="shared" si="2"/>
        <v>8955.5555555555566</v>
      </c>
    </row>
    <row r="31" spans="1:5" x14ac:dyDescent="0.2">
      <c r="A31" t="s">
        <v>38</v>
      </c>
      <c r="B31">
        <v>1268</v>
      </c>
      <c r="C31">
        <v>0.15</v>
      </c>
      <c r="D31">
        <v>490</v>
      </c>
      <c r="E31" s="2">
        <f t="shared" si="2"/>
        <v>8453.3333333333339</v>
      </c>
    </row>
    <row r="32" spans="1:5" x14ac:dyDescent="0.2">
      <c r="A32" t="s">
        <v>39</v>
      </c>
      <c r="B32">
        <v>1255</v>
      </c>
      <c r="C32">
        <v>0.16</v>
      </c>
      <c r="D32">
        <v>3173</v>
      </c>
      <c r="E32" s="2">
        <f t="shared" si="2"/>
        <v>7843.75</v>
      </c>
    </row>
    <row r="33" spans="1:5" x14ac:dyDescent="0.2">
      <c r="A33" t="s">
        <v>45</v>
      </c>
      <c r="B33">
        <v>1218</v>
      </c>
      <c r="C33">
        <v>0.09</v>
      </c>
      <c r="D33">
        <v>0</v>
      </c>
      <c r="E33" s="2">
        <f t="shared" si="2"/>
        <v>13533.333333333334</v>
      </c>
    </row>
    <row r="34" spans="1:5" x14ac:dyDescent="0.2">
      <c r="A34" t="s">
        <v>40</v>
      </c>
      <c r="B34">
        <v>1188</v>
      </c>
      <c r="C34">
        <v>0.19</v>
      </c>
      <c r="D34">
        <v>68</v>
      </c>
      <c r="E34" s="2">
        <f t="shared" si="2"/>
        <v>6252.6315789473683</v>
      </c>
    </row>
    <row r="35" spans="1:5" x14ac:dyDescent="0.2">
      <c r="A35" t="s">
        <v>41</v>
      </c>
      <c r="B35">
        <v>891</v>
      </c>
      <c r="C35">
        <v>1.5</v>
      </c>
      <c r="D35">
        <v>2047</v>
      </c>
      <c r="E35" s="2">
        <f>B34/C35</f>
        <v>792</v>
      </c>
    </row>
    <row r="36" spans="1:5" x14ac:dyDescent="0.2">
      <c r="A36" t="s">
        <v>42</v>
      </c>
      <c r="B36">
        <v>873</v>
      </c>
      <c r="C36">
        <v>0.11</v>
      </c>
      <c r="D36">
        <v>472</v>
      </c>
      <c r="E36" s="2">
        <f>B35/C36</f>
        <v>8100</v>
      </c>
    </row>
    <row r="37" spans="1:5" x14ac:dyDescent="0.2">
      <c r="A37" t="s">
        <v>43</v>
      </c>
      <c r="B37">
        <v>870</v>
      </c>
      <c r="C37">
        <v>0.14000000000000001</v>
      </c>
      <c r="D37">
        <v>499</v>
      </c>
      <c r="E37" s="2">
        <f>B36/C37</f>
        <v>6235.7142857142853</v>
      </c>
    </row>
    <row r="38" spans="1:5" x14ac:dyDescent="0.2">
      <c r="A38" t="s">
        <v>44</v>
      </c>
      <c r="B38">
        <v>855</v>
      </c>
      <c r="C38">
        <v>0.17</v>
      </c>
      <c r="D38">
        <v>1323</v>
      </c>
      <c r="E38" s="2">
        <f>B37/C38</f>
        <v>5117.6470588235288</v>
      </c>
    </row>
    <row r="39" spans="1:5" x14ac:dyDescent="0.2">
      <c r="E39" s="3">
        <f>AVERAGE(E29:E38)</f>
        <v>7312.2060383802645</v>
      </c>
    </row>
    <row r="42" spans="1:5" x14ac:dyDescent="0.2">
      <c r="A42" t="s">
        <v>23</v>
      </c>
    </row>
    <row r="43" spans="1:5" x14ac:dyDescent="0.2">
      <c r="A43" t="s">
        <v>1</v>
      </c>
      <c r="B43" t="s">
        <v>3</v>
      </c>
      <c r="C43" t="s">
        <v>2</v>
      </c>
      <c r="D43" t="s">
        <v>59</v>
      </c>
      <c r="E43" t="s">
        <v>14</v>
      </c>
    </row>
    <row r="44" spans="1:5" x14ac:dyDescent="0.2">
      <c r="A44" t="s">
        <v>24</v>
      </c>
      <c r="B44">
        <v>1468</v>
      </c>
      <c r="C44">
        <v>0.1</v>
      </c>
      <c r="D44">
        <v>7493</v>
      </c>
      <c r="E44" s="2">
        <f t="shared" ref="E44:E53" si="3">B44/C44</f>
        <v>14680</v>
      </c>
    </row>
    <row r="45" spans="1:5" x14ac:dyDescent="0.2">
      <c r="A45" t="s">
        <v>25</v>
      </c>
      <c r="B45">
        <v>1160</v>
      </c>
      <c r="C45">
        <v>0.22</v>
      </c>
      <c r="D45">
        <v>5340</v>
      </c>
      <c r="E45" s="2">
        <f t="shared" si="3"/>
        <v>5272.727272727273</v>
      </c>
    </row>
    <row r="46" spans="1:5" x14ac:dyDescent="0.2">
      <c r="A46" t="s">
        <v>26</v>
      </c>
      <c r="B46">
        <v>1051</v>
      </c>
      <c r="C46">
        <v>0.87</v>
      </c>
      <c r="D46">
        <v>3373</v>
      </c>
      <c r="E46" s="2">
        <f t="shared" si="3"/>
        <v>1208.0459770114942</v>
      </c>
    </row>
    <row r="47" spans="1:5" x14ac:dyDescent="0.2">
      <c r="A47" t="s">
        <v>27</v>
      </c>
      <c r="B47">
        <v>1101</v>
      </c>
      <c r="C47">
        <v>0.37</v>
      </c>
      <c r="D47">
        <v>3567</v>
      </c>
      <c r="E47" s="2">
        <f t="shared" si="3"/>
        <v>2975.6756756756758</v>
      </c>
    </row>
    <row r="48" spans="1:5" x14ac:dyDescent="0.2">
      <c r="A48" t="s">
        <v>28</v>
      </c>
      <c r="B48">
        <v>921</v>
      </c>
      <c r="C48">
        <v>0.56999999999999995</v>
      </c>
      <c r="D48">
        <v>4415</v>
      </c>
      <c r="E48" s="2">
        <f t="shared" si="3"/>
        <v>1615.7894736842106</v>
      </c>
    </row>
    <row r="49" spans="1:5" x14ac:dyDescent="0.2">
      <c r="A49" t="s">
        <v>29</v>
      </c>
      <c r="B49">
        <v>655</v>
      </c>
      <c r="C49">
        <v>0.1</v>
      </c>
      <c r="D49">
        <v>1598</v>
      </c>
      <c r="E49" s="2">
        <f t="shared" si="3"/>
        <v>6550</v>
      </c>
    </row>
    <row r="50" spans="1:5" x14ac:dyDescent="0.2">
      <c r="A50" t="s">
        <v>30</v>
      </c>
      <c r="B50">
        <v>604</v>
      </c>
      <c r="C50">
        <v>0.13</v>
      </c>
      <c r="D50">
        <v>1169</v>
      </c>
      <c r="E50" s="2">
        <f t="shared" si="3"/>
        <v>4646.1538461538457</v>
      </c>
    </row>
    <row r="51" spans="1:5" x14ac:dyDescent="0.2">
      <c r="A51" t="s">
        <v>31</v>
      </c>
      <c r="B51">
        <v>596</v>
      </c>
      <c r="C51">
        <v>0.31</v>
      </c>
      <c r="D51">
        <v>1388</v>
      </c>
      <c r="E51" s="2">
        <f t="shared" si="3"/>
        <v>1922.5806451612902</v>
      </c>
    </row>
    <row r="52" spans="1:5" x14ac:dyDescent="0.2">
      <c r="A52" t="s">
        <v>32</v>
      </c>
      <c r="B52">
        <v>589</v>
      </c>
      <c r="C52">
        <v>0.35</v>
      </c>
      <c r="D52">
        <v>2502</v>
      </c>
      <c r="E52" s="2">
        <f t="shared" si="3"/>
        <v>1682.8571428571429</v>
      </c>
    </row>
    <row r="53" spans="1:5" x14ac:dyDescent="0.2">
      <c r="A53" t="s">
        <v>33</v>
      </c>
      <c r="B53">
        <v>580</v>
      </c>
      <c r="C53">
        <v>0.22</v>
      </c>
      <c r="D53">
        <v>2438</v>
      </c>
      <c r="E53" s="2">
        <f t="shared" si="3"/>
        <v>2636.3636363636365</v>
      </c>
    </row>
    <row r="54" spans="1:5" x14ac:dyDescent="0.2">
      <c r="E54" s="3">
        <f>AVERAGE(E44:E53)</f>
        <v>4319.0193669634573</v>
      </c>
    </row>
    <row r="55" spans="1:5" x14ac:dyDescent="0.2">
      <c r="A55" t="s">
        <v>46</v>
      </c>
    </row>
    <row r="56" spans="1:5" x14ac:dyDescent="0.2">
      <c r="A56" t="s">
        <v>1</v>
      </c>
      <c r="B56" t="s">
        <v>3</v>
      </c>
      <c r="C56" t="s">
        <v>2</v>
      </c>
      <c r="D56" t="s">
        <v>59</v>
      </c>
      <c r="E56" t="s">
        <v>14</v>
      </c>
    </row>
    <row r="57" spans="1:5" x14ac:dyDescent="0.2">
      <c r="A57" t="s">
        <v>50</v>
      </c>
      <c r="B57">
        <v>200</v>
      </c>
      <c r="C57">
        <v>4.4000000000000004</v>
      </c>
      <c r="E57" s="2">
        <f>B57/C57</f>
        <v>45.454545454545453</v>
      </c>
    </row>
    <row r="58" spans="1:5" x14ac:dyDescent="0.2">
      <c r="A58" t="s">
        <v>47</v>
      </c>
      <c r="B58">
        <v>150</v>
      </c>
      <c r="C58">
        <v>3.45</v>
      </c>
      <c r="E58" s="2">
        <f>B58/C58</f>
        <v>43.478260869565219</v>
      </c>
    </row>
    <row r="59" spans="1:5" x14ac:dyDescent="0.2">
      <c r="A59" t="s">
        <v>48</v>
      </c>
      <c r="B59">
        <v>100</v>
      </c>
      <c r="C59">
        <v>2.2000000000000002</v>
      </c>
      <c r="E59" s="2">
        <f>B59/C59</f>
        <v>45.454545454545453</v>
      </c>
    </row>
    <row r="60" spans="1:5" x14ac:dyDescent="0.2">
      <c r="A60" t="s">
        <v>49</v>
      </c>
      <c r="B60">
        <v>100</v>
      </c>
      <c r="C60">
        <v>2.2999999999999998</v>
      </c>
      <c r="E60" s="2">
        <f>B60/C60</f>
        <v>43.478260869565219</v>
      </c>
    </row>
    <row r="61" spans="1:5" x14ac:dyDescent="0.2">
      <c r="E61" s="3">
        <f>AVERAGE(E60)</f>
        <v>43.478260869565219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zoomScale="140" zoomScaleNormal="140" workbookViewId="0">
      <selection activeCell="A3" sqref="A3:A8"/>
    </sheetView>
  </sheetViews>
  <sheetFormatPr baseColWidth="10" defaultRowHeight="16" x14ac:dyDescent="0.2"/>
  <cols>
    <col min="1" max="1" width="44.33203125" bestFit="1" customWidth="1"/>
  </cols>
  <sheetData>
    <row r="2" spans="1:11" x14ac:dyDescent="0.2">
      <c r="B2" s="4">
        <v>2007</v>
      </c>
      <c r="C2" s="4">
        <v>2008</v>
      </c>
      <c r="D2" s="4">
        <v>2009</v>
      </c>
      <c r="E2" s="4">
        <v>2010</v>
      </c>
      <c r="F2" s="4">
        <v>2011</v>
      </c>
      <c r="G2" s="4">
        <v>2012</v>
      </c>
      <c r="H2" s="4">
        <v>2013</v>
      </c>
      <c r="I2" s="4">
        <v>2014</v>
      </c>
      <c r="J2" s="4">
        <v>2015</v>
      </c>
      <c r="K2" s="4">
        <v>2016</v>
      </c>
    </row>
    <row r="3" spans="1:11" x14ac:dyDescent="0.2">
      <c r="A3" s="4" t="s">
        <v>51</v>
      </c>
      <c r="B3">
        <v>67098598</v>
      </c>
      <c r="C3">
        <v>44182945</v>
      </c>
      <c r="D3">
        <v>33053374</v>
      </c>
      <c r="E3">
        <v>22515583</v>
      </c>
      <c r="F3">
        <v>41103360</v>
      </c>
      <c r="G3">
        <v>51122747</v>
      </c>
      <c r="H3">
        <v>37551186</v>
      </c>
      <c r="I3">
        <v>41154288</v>
      </c>
      <c r="J3">
        <v>50149589</v>
      </c>
      <c r="K3">
        <v>35616709</v>
      </c>
    </row>
    <row r="4" spans="1:11" x14ac:dyDescent="0.2">
      <c r="A4" s="4" t="s">
        <v>52</v>
      </c>
      <c r="B4">
        <v>8400621</v>
      </c>
      <c r="C4">
        <v>8222911</v>
      </c>
      <c r="D4">
        <v>7683629</v>
      </c>
      <c r="E4">
        <v>7321688</v>
      </c>
      <c r="F4">
        <v>6057486</v>
      </c>
      <c r="G4">
        <v>6116754</v>
      </c>
      <c r="H4">
        <v>5491092</v>
      </c>
      <c r="I4">
        <v>5102790</v>
      </c>
      <c r="J4">
        <v>5257557</v>
      </c>
      <c r="K4">
        <v>5491480</v>
      </c>
    </row>
    <row r="5" spans="1:11" x14ac:dyDescent="0.2">
      <c r="A5" s="4" t="s">
        <v>53</v>
      </c>
      <c r="B5">
        <v>27123794</v>
      </c>
      <c r="C5">
        <v>35538149</v>
      </c>
      <c r="D5">
        <v>30729259</v>
      </c>
      <c r="E5">
        <v>25826072</v>
      </c>
      <c r="F5">
        <v>21049929</v>
      </c>
      <c r="G5">
        <v>16460886</v>
      </c>
      <c r="H5">
        <v>11547529</v>
      </c>
      <c r="I5">
        <v>10635491</v>
      </c>
      <c r="J5">
        <v>12154925</v>
      </c>
      <c r="K5">
        <v>12069345</v>
      </c>
    </row>
    <row r="6" spans="1:11" x14ac:dyDescent="0.2">
      <c r="A6" s="4" t="s">
        <v>54</v>
      </c>
      <c r="B6">
        <v>403866</v>
      </c>
      <c r="C6">
        <v>450753</v>
      </c>
      <c r="D6">
        <v>517529</v>
      </c>
      <c r="E6">
        <v>539206</v>
      </c>
      <c r="F6">
        <v>728423</v>
      </c>
      <c r="G6">
        <v>806845</v>
      </c>
      <c r="H6">
        <v>861146</v>
      </c>
      <c r="I6">
        <v>802056</v>
      </c>
      <c r="J6">
        <v>0</v>
      </c>
      <c r="K6">
        <v>0</v>
      </c>
    </row>
    <row r="7" spans="1:11" x14ac:dyDescent="0.2">
      <c r="A7" s="4" t="s">
        <v>55</v>
      </c>
      <c r="B7">
        <v>8664126</v>
      </c>
      <c r="C7">
        <v>9871389</v>
      </c>
      <c r="D7">
        <v>10568296</v>
      </c>
      <c r="E7">
        <v>11440743</v>
      </c>
      <c r="F7">
        <v>11929272</v>
      </c>
      <c r="G7">
        <v>12463954</v>
      </c>
      <c r="H7">
        <v>11921983</v>
      </c>
      <c r="I7">
        <v>9546802</v>
      </c>
      <c r="J7">
        <v>9416313</v>
      </c>
      <c r="K7">
        <v>9552357</v>
      </c>
    </row>
    <row r="8" spans="1:11" x14ac:dyDescent="0.2">
      <c r="A8" s="4" t="s">
        <v>56</v>
      </c>
      <c r="J8">
        <v>791558</v>
      </c>
      <c r="K8">
        <v>814167</v>
      </c>
    </row>
  </sheetData>
  <pageMargins left="0" right="0" top="0" bottom="0" header="0" footer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="120" zoomScaleNormal="120" workbookViewId="0">
      <selection activeCell="F12" sqref="F12"/>
    </sheetView>
  </sheetViews>
  <sheetFormatPr baseColWidth="10" defaultRowHeight="16" x14ac:dyDescent="0.2"/>
  <cols>
    <col min="1" max="1" width="16.5" bestFit="1" customWidth="1"/>
    <col min="2" max="2" width="9.6640625" bestFit="1" customWidth="1"/>
    <col min="3" max="3" width="14.33203125" bestFit="1" customWidth="1"/>
    <col min="4" max="4" width="21.83203125" bestFit="1" customWidth="1"/>
    <col min="5" max="5" width="22.5" bestFit="1" customWidth="1"/>
    <col min="6" max="6" width="30.33203125" bestFit="1" customWidth="1"/>
    <col min="7" max="8" width="14.33203125" bestFit="1" customWidth="1"/>
    <col min="9" max="10" width="9.83203125" bestFit="1" customWidth="1"/>
  </cols>
  <sheetData>
    <row r="2" spans="1:9" x14ac:dyDescent="0.2">
      <c r="A2" s="4"/>
      <c r="C2" s="4"/>
    </row>
    <row r="3" spans="1:9" x14ac:dyDescent="0.2">
      <c r="A3" s="4" t="s">
        <v>60</v>
      </c>
      <c r="B3" s="4" t="s">
        <v>56</v>
      </c>
      <c r="C3" s="4" t="s">
        <v>70</v>
      </c>
      <c r="D3" s="4" t="s">
        <v>71</v>
      </c>
      <c r="E3" s="4" t="s">
        <v>68</v>
      </c>
      <c r="F3" s="4" t="s">
        <v>72</v>
      </c>
      <c r="G3" s="4" t="s">
        <v>73</v>
      </c>
      <c r="H3" s="4" t="s">
        <v>74</v>
      </c>
      <c r="I3" s="4" t="s">
        <v>79</v>
      </c>
    </row>
    <row r="4" spans="1:9" x14ac:dyDescent="0.2">
      <c r="A4" s="4" t="s">
        <v>61</v>
      </c>
      <c r="B4">
        <v>10</v>
      </c>
      <c r="C4">
        <v>1</v>
      </c>
      <c r="D4" s="5">
        <v>50</v>
      </c>
      <c r="E4">
        <v>1</v>
      </c>
      <c r="F4">
        <v>1</v>
      </c>
      <c r="G4">
        <v>20</v>
      </c>
      <c r="H4">
        <v>100</v>
      </c>
      <c r="I4" s="8">
        <v>1</v>
      </c>
    </row>
    <row r="5" spans="1:9" x14ac:dyDescent="0.2">
      <c r="A5" s="4" t="s">
        <v>66</v>
      </c>
      <c r="B5">
        <v>100</v>
      </c>
      <c r="C5">
        <v>3</v>
      </c>
      <c r="D5" s="5">
        <v>10</v>
      </c>
      <c r="E5">
        <v>100</v>
      </c>
      <c r="F5">
        <v>100</v>
      </c>
      <c r="G5">
        <v>100</v>
      </c>
      <c r="H5">
        <v>30</v>
      </c>
      <c r="I5" s="8">
        <v>100</v>
      </c>
    </row>
    <row r="6" spans="1:9" x14ac:dyDescent="0.2">
      <c r="A6" s="4" t="s">
        <v>63</v>
      </c>
      <c r="B6">
        <v>80</v>
      </c>
      <c r="C6">
        <v>100</v>
      </c>
      <c r="D6" s="5">
        <v>3</v>
      </c>
      <c r="E6">
        <v>80</v>
      </c>
      <c r="F6">
        <v>95</v>
      </c>
      <c r="G6">
        <v>65</v>
      </c>
      <c r="H6">
        <v>35</v>
      </c>
      <c r="I6" s="8">
        <v>1</v>
      </c>
    </row>
    <row r="7" spans="1:9" x14ac:dyDescent="0.2">
      <c r="A7" s="4" t="s">
        <v>67</v>
      </c>
      <c r="B7">
        <v>40</v>
      </c>
      <c r="C7">
        <v>50</v>
      </c>
      <c r="D7" s="5">
        <v>1</v>
      </c>
      <c r="E7">
        <v>95</v>
      </c>
      <c r="F7">
        <v>20</v>
      </c>
      <c r="G7">
        <v>65</v>
      </c>
      <c r="H7">
        <v>8</v>
      </c>
      <c r="I7" s="8">
        <v>1</v>
      </c>
    </row>
    <row r="8" spans="1:9" x14ac:dyDescent="0.2">
      <c r="A8" s="4" t="s">
        <v>69</v>
      </c>
      <c r="B8">
        <v>10</v>
      </c>
      <c r="C8">
        <v>2</v>
      </c>
      <c r="D8" s="5">
        <v>100</v>
      </c>
      <c r="E8">
        <v>1</v>
      </c>
      <c r="F8">
        <v>1</v>
      </c>
      <c r="G8">
        <v>1</v>
      </c>
      <c r="H8">
        <v>0</v>
      </c>
      <c r="I8" s="8">
        <v>80</v>
      </c>
    </row>
    <row r="9" spans="1:9" x14ac:dyDescent="0.2">
      <c r="A9" s="4" t="s">
        <v>64</v>
      </c>
      <c r="B9">
        <v>15</v>
      </c>
      <c r="C9">
        <v>14</v>
      </c>
      <c r="D9" s="5">
        <v>90</v>
      </c>
      <c r="E9">
        <v>1</v>
      </c>
      <c r="F9">
        <v>1</v>
      </c>
      <c r="G9">
        <v>1</v>
      </c>
      <c r="H9">
        <v>0</v>
      </c>
      <c r="I9" s="8">
        <v>95</v>
      </c>
    </row>
    <row r="10" spans="1:9" x14ac:dyDescent="0.2">
      <c r="E10" s="7"/>
    </row>
    <row r="14" spans="1:9" x14ac:dyDescent="0.2">
      <c r="D14" s="4"/>
    </row>
    <row r="23" spans="2:2" x14ac:dyDescent="0.2">
      <c r="B23" s="4"/>
    </row>
    <row r="24" spans="2:2" x14ac:dyDescent="0.2">
      <c r="B24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  <row r="29" spans="2:2" x14ac:dyDescent="0.2">
      <c r="B29" s="6"/>
    </row>
    <row r="33" spans="5:5" x14ac:dyDescent="0.2">
      <c r="E33" t="s">
        <v>78</v>
      </c>
    </row>
    <row r="34" spans="5:5" x14ac:dyDescent="0.2">
      <c r="E34" t="s">
        <v>75</v>
      </c>
    </row>
    <row r="35" spans="5:5" x14ac:dyDescent="0.2">
      <c r="E35" t="s">
        <v>76</v>
      </c>
    </row>
    <row r="36" spans="5:5" x14ac:dyDescent="0.2">
      <c r="E36" t="s">
        <v>77</v>
      </c>
    </row>
  </sheetData>
  <pageMargins left="0" right="0" top="0" bottom="0" header="0" footer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40" zoomScaleNormal="140" workbookViewId="0">
      <selection activeCell="D16" sqref="D16"/>
    </sheetView>
  </sheetViews>
  <sheetFormatPr baseColWidth="10" defaultRowHeight="16" x14ac:dyDescent="0.2"/>
  <cols>
    <col min="2" max="2" width="25" bestFit="1" customWidth="1"/>
    <col min="3" max="3" width="15.1640625" bestFit="1" customWidth="1"/>
  </cols>
  <sheetData>
    <row r="1" spans="1:3" x14ac:dyDescent="0.2">
      <c r="A1" t="s">
        <v>57</v>
      </c>
      <c r="B1" t="s">
        <v>3</v>
      </c>
      <c r="C1" t="s">
        <v>58</v>
      </c>
    </row>
    <row r="2" spans="1:3" x14ac:dyDescent="0.2">
      <c r="A2">
        <v>2007</v>
      </c>
      <c r="B2">
        <v>88057</v>
      </c>
      <c r="C2">
        <v>44876</v>
      </c>
    </row>
    <row r="3" spans="1:3" x14ac:dyDescent="0.2">
      <c r="A3">
        <v>2008</v>
      </c>
      <c r="B3">
        <v>94166</v>
      </c>
      <c r="C3">
        <v>42961</v>
      </c>
    </row>
    <row r="4" spans="1:3" x14ac:dyDescent="0.2">
      <c r="A4">
        <v>2009</v>
      </c>
      <c r="B4">
        <v>97751</v>
      </c>
      <c r="C4">
        <v>44440</v>
      </c>
    </row>
    <row r="5" spans="1:3" x14ac:dyDescent="0.2">
      <c r="A5">
        <v>2010</v>
      </c>
      <c r="B5">
        <v>101371</v>
      </c>
      <c r="C5">
        <v>44122</v>
      </c>
    </row>
    <row r="6" spans="1:3" x14ac:dyDescent="0.2">
      <c r="A6">
        <v>2011</v>
      </c>
      <c r="B6">
        <v>102898</v>
      </c>
      <c r="C6">
        <v>44107</v>
      </c>
    </row>
    <row r="7" spans="1:3" x14ac:dyDescent="0.2">
      <c r="A7">
        <v>2012</v>
      </c>
      <c r="B7">
        <v>105243</v>
      </c>
      <c r="C7">
        <v>43010</v>
      </c>
    </row>
    <row r="8" spans="1:3" x14ac:dyDescent="0.2">
      <c r="A8">
        <v>2013</v>
      </c>
      <c r="B8">
        <v>105830</v>
      </c>
      <c r="C8">
        <v>39963</v>
      </c>
    </row>
    <row r="9" spans="1:3" x14ac:dyDescent="0.2">
      <c r="A9">
        <v>2014</v>
      </c>
      <c r="B9">
        <v>105758</v>
      </c>
      <c r="C9">
        <v>38866</v>
      </c>
    </row>
    <row r="10" spans="1:3" x14ac:dyDescent="0.2">
      <c r="A10">
        <v>2015</v>
      </c>
      <c r="B10">
        <v>106173</v>
      </c>
      <c r="C10">
        <v>40329</v>
      </c>
    </row>
    <row r="11" spans="1:3" x14ac:dyDescent="0.2">
      <c r="A11">
        <v>2016</v>
      </c>
      <c r="B11">
        <v>105279</v>
      </c>
      <c r="C11">
        <v>40144</v>
      </c>
    </row>
  </sheetData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relacion potencia superficie</vt:lpstr>
      <vt:lpstr>emisiones CO2 por tecnologia</vt:lpstr>
      <vt:lpstr>cuantificacion impactos</vt:lpstr>
      <vt:lpstr>potencia instalada vs demanda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Adrián Taberner</cp:lastModifiedBy>
  <dcterms:created xsi:type="dcterms:W3CDTF">2018-01-10T09:48:19Z</dcterms:created>
  <dcterms:modified xsi:type="dcterms:W3CDTF">2018-02-12T17:42:23Z</dcterms:modified>
</cp:coreProperties>
</file>