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7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  <c r="C4" i="1"/>
  <c r="C11" i="1"/>
  <c r="C10" i="1"/>
  <c r="C17" i="1"/>
  <c r="C16" i="1"/>
  <c r="C15" i="1"/>
  <c r="C9" i="1"/>
  <c r="C3" i="1"/>
  <c r="N30" i="1"/>
  <c r="D22" i="1"/>
  <c r="S23" i="1" l="1"/>
  <c r="S24" i="1"/>
  <c r="S25" i="1"/>
  <c r="S26" i="1"/>
  <c r="S27" i="1"/>
  <c r="S28" i="1"/>
  <c r="S29" i="1"/>
  <c r="S30" i="1"/>
  <c r="S31" i="1"/>
  <c r="S32" i="1"/>
  <c r="N23" i="1"/>
  <c r="N24" i="1"/>
  <c r="N25" i="1"/>
  <c r="N26" i="1"/>
  <c r="N27" i="1"/>
  <c r="N28" i="1"/>
  <c r="N29" i="1"/>
  <c r="N31" i="1"/>
  <c r="N32" i="1"/>
  <c r="I23" i="1"/>
  <c r="I24" i="1"/>
  <c r="I25" i="1"/>
  <c r="I26" i="1"/>
  <c r="I27" i="1"/>
  <c r="I28" i="1"/>
  <c r="I29" i="1"/>
  <c r="I30" i="1"/>
  <c r="I31" i="1"/>
  <c r="I32" i="1"/>
  <c r="X23" i="1"/>
  <c r="X24" i="1"/>
  <c r="X25" i="1"/>
  <c r="X26" i="1"/>
  <c r="X27" i="1"/>
  <c r="X28" i="1"/>
  <c r="X29" i="1"/>
  <c r="X30" i="1"/>
  <c r="X31" i="1"/>
  <c r="X32" i="1"/>
  <c r="X22" i="1"/>
  <c r="S22" i="1"/>
  <c r="N22" i="1"/>
  <c r="I22" i="1"/>
  <c r="D23" i="1"/>
  <c r="D24" i="1"/>
  <c r="D25" i="1"/>
  <c r="D26" i="1"/>
  <c r="D27" i="1"/>
  <c r="D28" i="1"/>
  <c r="D29" i="1"/>
  <c r="D30" i="1"/>
  <c r="D31" i="1"/>
  <c r="D32" i="1"/>
  <c r="C3" i="2"/>
  <c r="B3" i="2"/>
  <c r="C4" i="2"/>
  <c r="C5" i="2"/>
  <c r="C6" i="2"/>
  <c r="C7" i="2"/>
  <c r="C8" i="2"/>
  <c r="C9" i="2"/>
  <c r="C2" i="2"/>
  <c r="B4" i="2"/>
  <c r="B5" i="2"/>
  <c r="B6" i="2"/>
  <c r="B7" i="2"/>
  <c r="B8" i="2"/>
  <c r="B9" i="2"/>
  <c r="B2" i="2"/>
  <c r="W23" i="1"/>
  <c r="W24" i="1"/>
  <c r="W25" i="1"/>
  <c r="W26" i="1"/>
  <c r="W27" i="1"/>
  <c r="W28" i="1"/>
  <c r="W29" i="1"/>
  <c r="W30" i="1"/>
  <c r="W31" i="1"/>
  <c r="W32" i="1"/>
  <c r="W22" i="1"/>
  <c r="R23" i="1"/>
  <c r="R24" i="1"/>
  <c r="R25" i="1"/>
  <c r="R26" i="1"/>
  <c r="R27" i="1"/>
  <c r="R28" i="1"/>
  <c r="R29" i="1"/>
  <c r="R30" i="1"/>
  <c r="R31" i="1"/>
  <c r="R32" i="1"/>
  <c r="R22" i="1"/>
  <c r="M23" i="1"/>
  <c r="M24" i="1"/>
  <c r="M25" i="1"/>
  <c r="M26" i="1"/>
  <c r="M27" i="1"/>
  <c r="M28" i="1"/>
  <c r="M29" i="1"/>
  <c r="M30" i="1"/>
  <c r="M31" i="1"/>
  <c r="M32" i="1"/>
  <c r="M22" i="1"/>
  <c r="H23" i="1"/>
  <c r="H24" i="1"/>
  <c r="H25" i="1"/>
  <c r="H26" i="1"/>
  <c r="H27" i="1"/>
  <c r="H28" i="1"/>
  <c r="H29" i="1"/>
  <c r="H30" i="1"/>
  <c r="H31" i="1"/>
  <c r="H32" i="1"/>
  <c r="H22" i="1"/>
  <c r="C23" i="1"/>
  <c r="C24" i="1"/>
  <c r="C25" i="1"/>
  <c r="C26" i="1"/>
  <c r="C27" i="1"/>
  <c r="C28" i="1"/>
  <c r="C29" i="1"/>
  <c r="C30" i="1"/>
  <c r="C31" i="1"/>
  <c r="C32" i="1"/>
  <c r="C22" i="1"/>
  <c r="B23" i="1"/>
  <c r="B24" i="1"/>
  <c r="B25" i="1"/>
  <c r="B26" i="1"/>
  <c r="B27" i="1"/>
  <c r="B28" i="1"/>
  <c r="B29" i="1"/>
  <c r="B30" i="1"/>
  <c r="B31" i="1"/>
  <c r="B32" i="1"/>
  <c r="G23" i="1"/>
  <c r="G24" i="1"/>
  <c r="G25" i="1"/>
  <c r="G26" i="1"/>
  <c r="G27" i="1"/>
  <c r="G28" i="1"/>
  <c r="G29" i="1"/>
  <c r="G30" i="1"/>
  <c r="G31" i="1"/>
  <c r="G32" i="1"/>
  <c r="L23" i="1"/>
  <c r="L24" i="1"/>
  <c r="L25" i="1"/>
  <c r="L26" i="1"/>
  <c r="L27" i="1"/>
  <c r="L28" i="1"/>
  <c r="L29" i="1"/>
  <c r="L30" i="1"/>
  <c r="L31" i="1"/>
  <c r="L32" i="1"/>
  <c r="Q23" i="1"/>
  <c r="Q24" i="1"/>
  <c r="Q25" i="1"/>
  <c r="Q26" i="1"/>
  <c r="Q27" i="1"/>
  <c r="Q28" i="1"/>
  <c r="Q29" i="1"/>
  <c r="Q30" i="1"/>
  <c r="Q31" i="1"/>
  <c r="Q32" i="1"/>
  <c r="V23" i="1"/>
  <c r="V24" i="1"/>
  <c r="V25" i="1"/>
  <c r="V26" i="1"/>
  <c r="V27" i="1"/>
  <c r="V28" i="1"/>
  <c r="V29" i="1"/>
  <c r="V30" i="1"/>
  <c r="V31" i="1"/>
  <c r="V32" i="1"/>
  <c r="V22" i="1"/>
  <c r="Q22" i="1"/>
  <c r="L22" i="1"/>
  <c r="G22" i="1"/>
  <c r="B22" i="1"/>
</calcChain>
</file>

<file path=xl/sharedStrings.xml><?xml version="1.0" encoding="utf-8"?>
<sst xmlns="http://schemas.openxmlformats.org/spreadsheetml/2006/main" count="77" uniqueCount="23">
  <si>
    <t>T</t>
  </si>
  <si>
    <t>v</t>
  </si>
  <si>
    <t>P</t>
  </si>
  <si>
    <t>x</t>
  </si>
  <si>
    <t>((x+1)/x)^2</t>
  </si>
  <si>
    <t>(x/(x-1))^x</t>
  </si>
  <si>
    <t>P**</t>
  </si>
  <si>
    <t>P*</t>
  </si>
  <si>
    <t>P=1-(1-1/T)^v</t>
  </si>
  <si>
    <t>P*=1-EXP(-v/T)</t>
  </si>
  <si>
    <t>P**=v/T</t>
  </si>
  <si>
    <t>[years]</t>
  </si>
  <si>
    <t>[-]</t>
  </si>
  <si>
    <t>T*</t>
  </si>
  <si>
    <t>T**</t>
  </si>
  <si>
    <t>v*</t>
  </si>
  <si>
    <t>v**</t>
  </si>
  <si>
    <t>T=1/(1-(1-p)^(1/v)</t>
  </si>
  <si>
    <t>T**=v/P</t>
  </si>
  <si>
    <t>T*=-v/LN(1-P)</t>
  </si>
  <si>
    <t>v=LOG(1-P;1-1/T)</t>
  </si>
  <si>
    <t>v*=-T*LN(1-P)</t>
  </si>
  <si>
    <t>v**=P*T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</si>
</sst>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2" fontId="0" fillId="0" borderId="0" xfId="0" applyNumberFormat="1"/>
    <xf numFmtId="9" fontId="0" fillId="0" borderId="0" xfId="0" applyNumberFormat="1"/>
    <xf numFmtId="0" fontId="0" fillId="2" borderId="0" xfId="0" applyFill="1"/>
    <xf numFmtId="9" fontId="0" fillId="2" borderId="0" xfId="0" applyNumberFormat="1" applyFill="1"/>
    <xf numFmtId="0" fontId="0" fillId="3" borderId="0" xfId="0" applyFill="1"/>
    <xf numFmtId="9" fontId="0" fillId="3" borderId="0" xfId="0" applyNumberFormat="1" applyFill="1"/>
    <xf numFmtId="0" fontId="0" fillId="4" borderId="0" xfId="0" applyFill="1"/>
    <xf numFmtId="9" fontId="0" fillId="4" borderId="0" xfId="0" applyNumberFormat="1" applyFill="1"/>
    <xf numFmtId="0" fontId="0" fillId="5" borderId="0" xfId="0" applyFill="1"/>
    <xf numFmtId="9" fontId="0" fillId="5" borderId="0" xfId="0" applyNumberForma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0" xfId="0" applyNumberFormat="1"/>
    <xf numFmtId="9" fontId="0" fillId="0" borderId="0" xfId="1" applyFont="1"/>
    <xf numFmtId="9" fontId="0" fillId="0" borderId="6" xfId="1" applyFont="1" applyBorder="1"/>
    <xf numFmtId="0" fontId="0" fillId="0" borderId="0" xfId="0" applyBorder="1"/>
    <xf numFmtId="9" fontId="0" fillId="0" borderId="0" xfId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0</xdr:rowOff>
    </xdr:from>
    <xdr:to>
      <xdr:col>32</xdr:col>
      <xdr:colOff>94572</xdr:colOff>
      <xdr:row>36</xdr:row>
      <xdr:rowOff>189620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676" y="0"/>
          <a:ext cx="5428572" cy="704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85" zoomScaleNormal="85" workbookViewId="0">
      <selection activeCell="E18" sqref="E18"/>
    </sheetView>
  </sheetViews>
  <sheetFormatPr baseColWidth="10" defaultRowHeight="15" x14ac:dyDescent="0.25"/>
  <cols>
    <col min="1" max="2" width="7.42578125" bestFit="1" customWidth="1"/>
    <col min="3" max="3" width="5.7109375" bestFit="1" customWidth="1"/>
    <col min="4" max="4" width="6.7109375" bestFit="1" customWidth="1"/>
    <col min="5" max="5" width="2.7109375" customWidth="1"/>
    <col min="6" max="6" width="7.140625" bestFit="1" customWidth="1"/>
    <col min="7" max="7" width="7.42578125" bestFit="1" customWidth="1"/>
    <col min="8" max="8" width="5.7109375" bestFit="1" customWidth="1"/>
    <col min="9" max="9" width="6.7109375" bestFit="1" customWidth="1"/>
    <col min="10" max="10" width="3.7109375" customWidth="1"/>
    <col min="11" max="11" width="7.140625" bestFit="1" customWidth="1"/>
    <col min="12" max="12" width="7.42578125" bestFit="1" customWidth="1"/>
    <col min="13" max="13" width="5.7109375" bestFit="1" customWidth="1"/>
    <col min="14" max="14" width="6.7109375" bestFit="1" customWidth="1"/>
    <col min="15" max="15" width="3.140625" customWidth="1"/>
    <col min="16" max="16" width="7.140625" bestFit="1" customWidth="1"/>
    <col min="17" max="17" width="7.42578125" bestFit="1" customWidth="1"/>
    <col min="18" max="18" width="5.7109375" bestFit="1" customWidth="1"/>
    <col min="19" max="19" width="7.7109375" bestFit="1" customWidth="1"/>
    <col min="20" max="20" width="3.5703125" customWidth="1"/>
    <col min="21" max="21" width="7.140625" bestFit="1" customWidth="1"/>
    <col min="22" max="22" width="7.42578125" bestFit="1" customWidth="1"/>
    <col min="23" max="23" width="5.7109375" bestFit="1" customWidth="1"/>
    <col min="24" max="24" width="7.7109375" bestFit="1" customWidth="1"/>
    <col min="25" max="25" width="4.85546875" customWidth="1"/>
    <col min="33" max="33" width="3" customWidth="1"/>
  </cols>
  <sheetData>
    <row r="1" spans="1:34" x14ac:dyDescent="0.25">
      <c r="A1" s="11" t="s">
        <v>1</v>
      </c>
      <c r="B1" s="12" t="s">
        <v>11</v>
      </c>
      <c r="C1" s="13">
        <v>50</v>
      </c>
    </row>
    <row r="2" spans="1:34" x14ac:dyDescent="0.25">
      <c r="A2" s="14" t="s">
        <v>2</v>
      </c>
      <c r="B2" s="15" t="s">
        <v>12</v>
      </c>
      <c r="C2" s="19">
        <v>0.1</v>
      </c>
    </row>
    <row r="3" spans="1:34" x14ac:dyDescent="0.25">
      <c r="A3" t="s">
        <v>0</v>
      </c>
      <c r="B3" t="s">
        <v>11</v>
      </c>
      <c r="C3" s="17">
        <f>1/(1-(1-C2)^(1/C1))</f>
        <v>475.06125465234106</v>
      </c>
      <c r="E3" t="s">
        <v>17</v>
      </c>
    </row>
    <row r="4" spans="1:34" x14ac:dyDescent="0.25">
      <c r="A4" t="s">
        <v>13</v>
      </c>
      <c r="B4" t="s">
        <v>11</v>
      </c>
      <c r="C4">
        <f>-C1/LN(1-C2)</f>
        <v>474.56107905149526</v>
      </c>
      <c r="E4" t="s">
        <v>19</v>
      </c>
    </row>
    <row r="5" spans="1:34" x14ac:dyDescent="0.25">
      <c r="A5" t="s">
        <v>14</v>
      </c>
      <c r="B5" t="s">
        <v>11</v>
      </c>
      <c r="C5">
        <f>C1/C2</f>
        <v>500</v>
      </c>
      <c r="E5" t="s">
        <v>18</v>
      </c>
    </row>
    <row r="7" spans="1:34" x14ac:dyDescent="0.25">
      <c r="A7" s="11" t="s">
        <v>1</v>
      </c>
      <c r="B7" s="12" t="s">
        <v>11</v>
      </c>
      <c r="C7" s="13">
        <v>50</v>
      </c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34" x14ac:dyDescent="0.25">
      <c r="A8" s="14" t="s">
        <v>0</v>
      </c>
      <c r="B8" s="15" t="s">
        <v>11</v>
      </c>
      <c r="C8" s="16">
        <v>475</v>
      </c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34" x14ac:dyDescent="0.25">
      <c r="A9" t="s">
        <v>2</v>
      </c>
      <c r="B9" t="s">
        <v>12</v>
      </c>
      <c r="C9" s="18">
        <f>1-(1-1/C8)^C7</f>
        <v>0.10001224110512064</v>
      </c>
      <c r="D9" s="20"/>
      <c r="E9" t="s">
        <v>8</v>
      </c>
      <c r="G9" s="20"/>
      <c r="H9" s="21"/>
      <c r="I9" s="20"/>
      <c r="J9" s="20"/>
      <c r="K9" s="20"/>
      <c r="L9" s="20"/>
      <c r="M9" s="20"/>
    </row>
    <row r="10" spans="1:34" x14ac:dyDescent="0.25">
      <c r="A10" t="s">
        <v>7</v>
      </c>
      <c r="B10" t="s">
        <v>12</v>
      </c>
      <c r="C10" s="18">
        <f>1-EXP(-C7/C8)</f>
        <v>9.9912373747740757E-2</v>
      </c>
      <c r="E10" t="s">
        <v>9</v>
      </c>
    </row>
    <row r="11" spans="1:34" x14ac:dyDescent="0.25">
      <c r="A11" t="s">
        <v>6</v>
      </c>
      <c r="B11" t="s">
        <v>12</v>
      </c>
      <c r="C11" s="18">
        <f>C7/C8</f>
        <v>0.10526315789473684</v>
      </c>
      <c r="E11" t="s">
        <v>10</v>
      </c>
      <c r="AH11" t="s">
        <v>8</v>
      </c>
    </row>
    <row r="13" spans="1:34" x14ac:dyDescent="0.25">
      <c r="A13" s="11" t="s">
        <v>0</v>
      </c>
      <c r="B13" s="12" t="s">
        <v>11</v>
      </c>
      <c r="C13" s="13">
        <v>475</v>
      </c>
    </row>
    <row r="14" spans="1:34" x14ac:dyDescent="0.25">
      <c r="A14" s="14" t="s">
        <v>2</v>
      </c>
      <c r="B14" s="15" t="s">
        <v>12</v>
      </c>
      <c r="C14" s="19">
        <v>0.1</v>
      </c>
    </row>
    <row r="15" spans="1:34" x14ac:dyDescent="0.25">
      <c r="A15" t="s">
        <v>1</v>
      </c>
      <c r="B15" t="s">
        <v>11</v>
      </c>
      <c r="C15">
        <f>LOG(1-C14,1-1/C13)</f>
        <v>49.993546175854817</v>
      </c>
      <c r="E15" t="s">
        <v>20</v>
      </c>
    </row>
    <row r="16" spans="1:34" x14ac:dyDescent="0.25">
      <c r="A16" t="s">
        <v>15</v>
      </c>
      <c r="B16" t="s">
        <v>11</v>
      </c>
      <c r="C16">
        <f>-C13*LN(1-C14)</f>
        <v>50.046244937467485</v>
      </c>
      <c r="E16" t="s">
        <v>21</v>
      </c>
    </row>
    <row r="17" spans="1:34" x14ac:dyDescent="0.25">
      <c r="A17" t="s">
        <v>16</v>
      </c>
      <c r="B17" t="s">
        <v>11</v>
      </c>
      <c r="C17" s="17">
        <f>C14*C13</f>
        <v>47.5</v>
      </c>
      <c r="E17" t="s">
        <v>22</v>
      </c>
    </row>
    <row r="19" spans="1:34" x14ac:dyDescent="0.25">
      <c r="A19" s="9" t="s">
        <v>1</v>
      </c>
      <c r="B19" s="9" t="s">
        <v>11</v>
      </c>
      <c r="C19" s="9">
        <v>10</v>
      </c>
      <c r="F19" t="s">
        <v>1</v>
      </c>
      <c r="G19" t="s">
        <v>11</v>
      </c>
      <c r="H19">
        <v>25</v>
      </c>
      <c r="K19" s="7" t="s">
        <v>1</v>
      </c>
      <c r="L19" s="7" t="s">
        <v>11</v>
      </c>
      <c r="M19" s="7">
        <v>50</v>
      </c>
      <c r="P19" t="s">
        <v>1</v>
      </c>
      <c r="Q19" t="s">
        <v>11</v>
      </c>
      <c r="R19">
        <v>100</v>
      </c>
      <c r="U19" t="s">
        <v>1</v>
      </c>
      <c r="V19" t="s">
        <v>11</v>
      </c>
      <c r="W19">
        <v>475</v>
      </c>
    </row>
    <row r="20" spans="1:34" x14ac:dyDescent="0.25">
      <c r="A20" s="5" t="s">
        <v>0</v>
      </c>
      <c r="B20" s="5" t="s">
        <v>2</v>
      </c>
      <c r="C20" t="s">
        <v>7</v>
      </c>
      <c r="D20" t="s">
        <v>6</v>
      </c>
      <c r="F20" t="s">
        <v>0</v>
      </c>
      <c r="G20" t="s">
        <v>2</v>
      </c>
      <c r="H20" t="s">
        <v>7</v>
      </c>
      <c r="I20" t="s">
        <v>6</v>
      </c>
      <c r="K20" s="3" t="s">
        <v>0</v>
      </c>
      <c r="L20" s="3" t="s">
        <v>2</v>
      </c>
      <c r="M20" t="s">
        <v>7</v>
      </c>
      <c r="N20" t="s">
        <v>6</v>
      </c>
      <c r="P20" t="s">
        <v>0</v>
      </c>
      <c r="Q20" t="s">
        <v>2</v>
      </c>
      <c r="R20" t="s">
        <v>7</v>
      </c>
      <c r="S20" t="s">
        <v>6</v>
      </c>
      <c r="U20" t="s">
        <v>0</v>
      </c>
      <c r="V20" t="s">
        <v>2</v>
      </c>
      <c r="W20" t="s">
        <v>7</v>
      </c>
      <c r="X20" t="s">
        <v>6</v>
      </c>
    </row>
    <row r="21" spans="1:34" x14ac:dyDescent="0.25">
      <c r="A21" s="5" t="s">
        <v>11</v>
      </c>
      <c r="B21" s="5" t="s">
        <v>12</v>
      </c>
      <c r="K21" s="3"/>
      <c r="L21" s="3"/>
    </row>
    <row r="22" spans="1:34" x14ac:dyDescent="0.25">
      <c r="A22" s="5">
        <v>1</v>
      </c>
      <c r="B22" s="6">
        <f>1-(1-1/A22)^$C$19</f>
        <v>1</v>
      </c>
      <c r="C22" s="2">
        <f>1-EXP(-$C$19/A22)</f>
        <v>0.99995460007023751</v>
      </c>
      <c r="D22" s="2">
        <f>$C$19/A22</f>
        <v>10</v>
      </c>
      <c r="F22">
        <v>1</v>
      </c>
      <c r="G22" s="2">
        <f>1-(1-1/F22)^$H$19</f>
        <v>1</v>
      </c>
      <c r="H22" s="2">
        <f>1-EXP(-$H$19/F22)</f>
        <v>0.99999999998611211</v>
      </c>
      <c r="I22" s="2">
        <f>$H$19/F22</f>
        <v>25</v>
      </c>
      <c r="K22" s="3">
        <v>1</v>
      </c>
      <c r="L22" s="4">
        <f>1-(1-1/K22)^$M$19</f>
        <v>1</v>
      </c>
      <c r="M22" s="2">
        <f>1-EXP(-$M$19/K22)</f>
        <v>1</v>
      </c>
      <c r="N22" s="2">
        <f>$M$19/K22</f>
        <v>50</v>
      </c>
      <c r="P22">
        <v>1</v>
      </c>
      <c r="Q22" s="2">
        <f>1-(1-1/P22)^$R$19</f>
        <v>1</v>
      </c>
      <c r="R22" s="2">
        <f>1-EXP(-$R$19/P22)</f>
        <v>1</v>
      </c>
      <c r="S22" s="2">
        <f>$R$19/P22</f>
        <v>100</v>
      </c>
      <c r="U22">
        <v>1</v>
      </c>
      <c r="V22" s="2">
        <f>1-(1-1/U22)^$W$19</f>
        <v>1</v>
      </c>
      <c r="W22" s="2">
        <f>1-EXP(-$W$19/U22)</f>
        <v>1</v>
      </c>
      <c r="X22" s="2">
        <f>$W$19/U22</f>
        <v>475</v>
      </c>
    </row>
    <row r="23" spans="1:34" x14ac:dyDescent="0.25">
      <c r="A23" s="5">
        <v>5</v>
      </c>
      <c r="B23" s="6">
        <f>1-(1-1/A23)^$C$19</f>
        <v>0.89262581759999993</v>
      </c>
      <c r="C23" s="2">
        <f>1-EXP(-$C$19/A23)</f>
        <v>0.8646647167633873</v>
      </c>
      <c r="D23" s="2">
        <f>$C$19/A23</f>
        <v>2</v>
      </c>
      <c r="F23">
        <v>5</v>
      </c>
      <c r="G23" s="2">
        <f>1-(1-1/F23)^$H$19</f>
        <v>0.99622210681370427</v>
      </c>
      <c r="H23" s="2">
        <f>1-EXP(-$H$19/F23)</f>
        <v>0.99326205300091452</v>
      </c>
      <c r="I23" s="2">
        <f>$H$19/F23</f>
        <v>5</v>
      </c>
      <c r="K23" s="3">
        <v>5</v>
      </c>
      <c r="L23" s="4">
        <f>1-(1-1/K23)^$M$19</f>
        <v>0.99998572752307291</v>
      </c>
      <c r="M23" s="2">
        <f>1-EXP(-$M$19/K23)</f>
        <v>0.99995460007023751</v>
      </c>
      <c r="N23" s="2">
        <f>$M$19/K23</f>
        <v>10</v>
      </c>
      <c r="P23">
        <v>5</v>
      </c>
      <c r="Q23" s="2">
        <f>1-(1-1/P23)^$R$19</f>
        <v>0.99999999979629639</v>
      </c>
      <c r="R23" s="2">
        <f>1-EXP(-$R$19/P23)</f>
        <v>0.99999999793884642</v>
      </c>
      <c r="S23" s="2">
        <f>$R$19/P23</f>
        <v>20</v>
      </c>
      <c r="U23">
        <v>5</v>
      </c>
      <c r="V23" s="2">
        <f>1-(1-1/U23)^$W$19</f>
        <v>1</v>
      </c>
      <c r="W23" s="2">
        <f>1-EXP(-$W$19/U23)</f>
        <v>1</v>
      </c>
      <c r="X23" s="2">
        <f>$W$19/U23</f>
        <v>95</v>
      </c>
      <c r="AH23" t="s">
        <v>9</v>
      </c>
    </row>
    <row r="24" spans="1:34" x14ac:dyDescent="0.25">
      <c r="A24" s="5">
        <v>10</v>
      </c>
      <c r="B24" s="6">
        <f>1-(1-1/A24)^$C$19</f>
        <v>0.65132155989999985</v>
      </c>
      <c r="C24" s="2">
        <f>1-EXP(-$C$19/A24)</f>
        <v>0.63212055882855767</v>
      </c>
      <c r="D24" s="2">
        <f>$C$19/A24</f>
        <v>1</v>
      </c>
      <c r="F24">
        <v>10</v>
      </c>
      <c r="G24" s="2">
        <f>1-(1-1/F24)^$H$19</f>
        <v>0.92821020123081466</v>
      </c>
      <c r="H24" s="2">
        <f>1-EXP(-$H$19/F24)</f>
        <v>0.91791500137610116</v>
      </c>
      <c r="I24" s="2">
        <f>$H$19/F24</f>
        <v>2.5</v>
      </c>
      <c r="K24" s="3">
        <v>10</v>
      </c>
      <c r="L24" s="4">
        <f>1-(1-1/K24)^$M$19</f>
        <v>0.99484622479267992</v>
      </c>
      <c r="M24" s="2">
        <f>1-EXP(-$M$19/K24)</f>
        <v>0.99326205300091452</v>
      </c>
      <c r="N24" s="2">
        <f>$M$19/K24</f>
        <v>5</v>
      </c>
      <c r="P24">
        <v>10</v>
      </c>
      <c r="Q24" s="2">
        <f>1-(1-1/P24)^$R$19</f>
        <v>0.99997343860111243</v>
      </c>
      <c r="R24" s="2">
        <f>1-EXP(-$R$19/P24)</f>
        <v>0.99995460007023751</v>
      </c>
      <c r="S24" s="2">
        <f>$R$19/P24</f>
        <v>10</v>
      </c>
      <c r="U24">
        <v>10</v>
      </c>
      <c r="V24" s="2">
        <f>1-(1-1/U24)^$W$19</f>
        <v>1</v>
      </c>
      <c r="W24" s="2">
        <f>1-EXP(-$W$19/U24)</f>
        <v>1</v>
      </c>
      <c r="X24" s="2">
        <f>$W$19/U24</f>
        <v>47.5</v>
      </c>
    </row>
    <row r="25" spans="1:34" x14ac:dyDescent="0.25">
      <c r="A25" s="5">
        <v>50</v>
      </c>
      <c r="B25" s="6">
        <f>1-(1-1/A25)^$C$19</f>
        <v>0.18292719311245342</v>
      </c>
      <c r="C25" s="2">
        <f>1-EXP(-$C$19/A25)</f>
        <v>0.18126924692201818</v>
      </c>
      <c r="D25" s="2">
        <f>$C$19/A25</f>
        <v>0.2</v>
      </c>
      <c r="F25">
        <v>50</v>
      </c>
      <c r="G25" s="2">
        <f>1-(1-1/F25)^$H$19</f>
        <v>0.39653527022110358</v>
      </c>
      <c r="H25" s="2">
        <f>1-EXP(-$H$19/F25)</f>
        <v>0.39346934028736658</v>
      </c>
      <c r="I25" s="2">
        <f>$H$19/F25</f>
        <v>0.5</v>
      </c>
      <c r="K25" s="3">
        <v>50</v>
      </c>
      <c r="L25" s="4">
        <f>1-(1-1/K25)^$M$19</f>
        <v>0.63583031991288352</v>
      </c>
      <c r="M25" s="2">
        <f>1-EXP(-$M$19/K25)</f>
        <v>0.63212055882855767</v>
      </c>
      <c r="N25" s="2">
        <f>$M$19/K25</f>
        <v>1</v>
      </c>
      <c r="P25">
        <v>50</v>
      </c>
      <c r="Q25" s="2">
        <f>1-(1-1/P25)^$R$19</f>
        <v>0.86738044410524728</v>
      </c>
      <c r="R25" s="2">
        <f>1-EXP(-$R$19/P25)</f>
        <v>0.8646647167633873</v>
      </c>
      <c r="S25" s="2">
        <f>$R$19/P25</f>
        <v>2</v>
      </c>
      <c r="U25">
        <v>50</v>
      </c>
      <c r="V25" s="2">
        <f>1-(1-1/U25)^$W$19</f>
        <v>0.99993201924964115</v>
      </c>
      <c r="W25" s="2">
        <f>1-EXP(-$W$19/U25)</f>
        <v>0.99992514817011235</v>
      </c>
      <c r="X25" s="2">
        <f>$W$19/U25</f>
        <v>9.5</v>
      </c>
    </row>
    <row r="26" spans="1:34" x14ac:dyDescent="0.25">
      <c r="A26" s="9">
        <v>95</v>
      </c>
      <c r="B26" s="10">
        <f>1-(1-1/A26)^$C$19</f>
        <v>0.10041442443814652</v>
      </c>
      <c r="C26" s="2">
        <f>1-EXP(-$C$19/A26)</f>
        <v>9.9912373747740757E-2</v>
      </c>
      <c r="D26" s="2">
        <f>$C$19/A26</f>
        <v>0.10526315789473684</v>
      </c>
      <c r="F26">
        <v>95</v>
      </c>
      <c r="G26" s="2">
        <f>1-(1-1/F26)^$H$19</f>
        <v>0.23245082757234559</v>
      </c>
      <c r="H26" s="2">
        <f>1-EXP(-$H$19/F26)</f>
        <v>0.23137947340626419</v>
      </c>
      <c r="I26" s="2">
        <f>$H$19/F26</f>
        <v>0.26315789473684209</v>
      </c>
      <c r="K26" s="3">
        <v>95</v>
      </c>
      <c r="L26" s="4">
        <f>1-(1-1/K26)^$M$19</f>
        <v>0.41086826790562281</v>
      </c>
      <c r="M26" s="2">
        <f>1-EXP(-$M$19/K26)</f>
        <v>0.40922248609876832</v>
      </c>
      <c r="N26" s="2">
        <f>$M$19/K26</f>
        <v>0.52631578947368418</v>
      </c>
      <c r="P26">
        <v>95</v>
      </c>
      <c r="Q26" s="2">
        <f>1-(1-1/P26)^$R$19</f>
        <v>0.65292380223947899</v>
      </c>
      <c r="R26" s="2">
        <f>1-EXP(-$R$19/P26)</f>
        <v>0.65098192906868002</v>
      </c>
      <c r="S26" s="2">
        <f>$R$19/P26</f>
        <v>1.0526315789473684</v>
      </c>
      <c r="U26">
        <v>95</v>
      </c>
      <c r="V26" s="2">
        <f>1-(1-1/U26)^$W$19</f>
        <v>0.99343827617276892</v>
      </c>
      <c r="W26" s="2">
        <f>1-EXP(-$W$19/U26)</f>
        <v>0.99326205300091452</v>
      </c>
      <c r="X26" s="2">
        <f>$W$19/U26</f>
        <v>5</v>
      </c>
    </row>
    <row r="27" spans="1:34" x14ac:dyDescent="0.25">
      <c r="A27" s="5">
        <v>200</v>
      </c>
      <c r="B27" s="6">
        <f>1-(1-1/A27)^$C$19</f>
        <v>4.8889869534228025E-2</v>
      </c>
      <c r="C27" s="2">
        <f>1-EXP(-$C$19/A27)</f>
        <v>4.8770575499285984E-2</v>
      </c>
      <c r="D27" s="2">
        <f>$C$19/A27</f>
        <v>0.05</v>
      </c>
      <c r="F27">
        <v>200</v>
      </c>
      <c r="G27" s="2">
        <f>1-(1-1/F27)^$H$19</f>
        <v>0.11777975705119847</v>
      </c>
      <c r="H27" s="2">
        <f>1-EXP(-$H$19/F27)</f>
        <v>0.11750309741540454</v>
      </c>
      <c r="I27" s="2">
        <f>$H$19/F27</f>
        <v>0.125</v>
      </c>
      <c r="K27" s="3">
        <v>200</v>
      </c>
      <c r="L27" s="4">
        <f>1-(1-1/K27)^$M$19</f>
        <v>0.22168744293135767</v>
      </c>
      <c r="M27" s="2">
        <f>1-EXP(-$M$19/K27)</f>
        <v>0.22119921692859512</v>
      </c>
      <c r="N27" s="2">
        <f>$M$19/K27</f>
        <v>0.25</v>
      </c>
      <c r="P27">
        <v>200</v>
      </c>
      <c r="Q27" s="2">
        <f>1-(1-1/P27)^$R$19</f>
        <v>0.3942295635092713</v>
      </c>
      <c r="R27" s="2">
        <f>1-EXP(-$R$19/P27)</f>
        <v>0.39346934028736658</v>
      </c>
      <c r="S27" s="2">
        <f>$R$19/P27</f>
        <v>0.5</v>
      </c>
      <c r="U27">
        <v>200</v>
      </c>
      <c r="V27" s="2">
        <f>1-(1-1/U27)^$W$19</f>
        <v>0.90753798488274684</v>
      </c>
      <c r="W27" s="2">
        <f>1-EXP(-$W$19/U27)</f>
        <v>0.90698551078933654</v>
      </c>
      <c r="X27" s="2">
        <f>$W$19/U27</f>
        <v>2.375</v>
      </c>
    </row>
    <row r="28" spans="1:34" x14ac:dyDescent="0.25">
      <c r="A28" s="5">
        <v>300</v>
      </c>
      <c r="B28" s="6">
        <f>1-(1-1/A28)^$C$19</f>
        <v>3.2837751955267835E-2</v>
      </c>
      <c r="C28" s="2">
        <f>1-EXP(-$C$19/A28)</f>
        <v>3.2783899517994097E-2</v>
      </c>
      <c r="D28" s="2">
        <f>$C$19/A28</f>
        <v>3.3333333333333333E-2</v>
      </c>
      <c r="F28">
        <v>300</v>
      </c>
      <c r="G28" s="2">
        <f>1-(1-1/F28)^$H$19</f>
        <v>8.0083645080233246E-2</v>
      </c>
      <c r="H28" s="2">
        <f>1-EXP(-$H$19/F28)</f>
        <v>7.9955585370676707E-2</v>
      </c>
      <c r="I28" s="2">
        <f>$H$19/F28</f>
        <v>8.3333333333333329E-2</v>
      </c>
      <c r="K28" s="3">
        <v>300</v>
      </c>
      <c r="L28" s="4">
        <f>1-(1-1/K28)^$M$19</f>
        <v>0.15375389995112987</v>
      </c>
      <c r="M28" s="2">
        <f>1-EXP(-$M$19/K28)</f>
        <v>0.15351827510938587</v>
      </c>
      <c r="N28" s="2">
        <f>$M$19/K28</f>
        <v>0.16666666666666666</v>
      </c>
      <c r="P28">
        <v>300</v>
      </c>
      <c r="Q28" s="2">
        <f>1-(1-1/P28)^$R$19</f>
        <v>0.28386753815207755</v>
      </c>
      <c r="R28" s="2">
        <f>1-EXP(-$R$19/P28)</f>
        <v>0.28346868942621073</v>
      </c>
      <c r="S28" s="2">
        <f>$R$19/P28</f>
        <v>0.33333333333333331</v>
      </c>
      <c r="U28">
        <v>300</v>
      </c>
      <c r="V28" s="2">
        <f>1-(1-1/U28)^$W$19</f>
        <v>0.79525256854612025</v>
      </c>
      <c r="W28" s="2">
        <f>1-EXP(-$W$19/U28)</f>
        <v>0.79471034242009075</v>
      </c>
      <c r="X28" s="2">
        <f>$W$19/U28</f>
        <v>1.5833333333333333</v>
      </c>
    </row>
    <row r="29" spans="1:34" x14ac:dyDescent="0.25">
      <c r="A29" s="5">
        <v>400</v>
      </c>
      <c r="B29" s="6">
        <f>1-(1-1/A29)^$C$19</f>
        <v>2.4720616821432784E-2</v>
      </c>
      <c r="C29" s="2">
        <f>1-EXP(-$C$19/A29)</f>
        <v>2.4690087971667385E-2</v>
      </c>
      <c r="D29" s="2">
        <f>$C$19/A29</f>
        <v>2.5000000000000001E-2</v>
      </c>
      <c r="F29">
        <v>400</v>
      </c>
      <c r="G29" s="2">
        <f>1-(1-1/F29)^$H$19</f>
        <v>6.0660448504904929E-2</v>
      </c>
      <c r="H29" s="2">
        <f>1-EXP(-$H$19/F29)</f>
        <v>6.0586937186524192E-2</v>
      </c>
      <c r="I29" s="2">
        <f>$H$19/F29</f>
        <v>6.25E-2</v>
      </c>
      <c r="K29" s="3">
        <v>400</v>
      </c>
      <c r="L29" s="4">
        <f>1-(1-1/K29)^$M$19</f>
        <v>0.11764120699699365</v>
      </c>
      <c r="M29" s="2">
        <f>1-EXP(-$M$19/K29)</f>
        <v>0.11750309741540454</v>
      </c>
      <c r="N29" s="2">
        <f>$M$19/K29</f>
        <v>0.125</v>
      </c>
      <c r="P29">
        <v>400</v>
      </c>
      <c r="Q29" s="2">
        <f>1-(1-1/P29)^$R$19</f>
        <v>0.22144296041027767</v>
      </c>
      <c r="R29" s="2">
        <f>1-EXP(-$R$19/P29)</f>
        <v>0.22119921692859512</v>
      </c>
      <c r="S29" s="2">
        <f>$R$19/P29</f>
        <v>0.25</v>
      </c>
      <c r="U29">
        <v>400</v>
      </c>
      <c r="V29" s="2">
        <f>1-(1-1/U29)^$W$19</f>
        <v>0.69547035906763721</v>
      </c>
      <c r="W29" s="2">
        <f>1-EXP(-$W$19/U29)</f>
        <v>0.69501723128894066</v>
      </c>
      <c r="X29" s="2">
        <f>$W$19/U29</f>
        <v>1.1875</v>
      </c>
    </row>
    <row r="30" spans="1:34" x14ac:dyDescent="0.25">
      <c r="A30" s="5">
        <v>475</v>
      </c>
      <c r="B30" s="6">
        <f>1-(1-1/A30)^$C$19</f>
        <v>2.0854301177521406E-2</v>
      </c>
      <c r="C30" s="2">
        <f>1-EXP(-$C$19/A30)</f>
        <v>2.0832571914545794E-2</v>
      </c>
      <c r="D30" s="2">
        <f>$C$19/A30</f>
        <v>2.1052631578947368E-2</v>
      </c>
      <c r="F30">
        <v>475</v>
      </c>
      <c r="G30" s="2">
        <f>1-(1-1/F30)^$H$19</f>
        <v>5.1323153600300264E-2</v>
      </c>
      <c r="H30" s="2">
        <f>1-EXP(-$H$19/F30)</f>
        <v>5.1270519983562801E-2</v>
      </c>
      <c r="I30" s="2">
        <f>$H$19/F30</f>
        <v>5.2631578947368418E-2</v>
      </c>
      <c r="K30" s="7">
        <v>475</v>
      </c>
      <c r="L30" s="8">
        <f>1-(1-1/K30)^$M$19</f>
        <v>0.10001224110512064</v>
      </c>
      <c r="M30" s="2">
        <f>1-EXP(-$M$19/K30)</f>
        <v>9.9912373747740757E-2</v>
      </c>
      <c r="N30" s="2">
        <f>$M$19/K30</f>
        <v>0.10526315789473684</v>
      </c>
      <c r="P30">
        <v>475</v>
      </c>
      <c r="Q30" s="2">
        <f>1-(1-1/P30)^$R$19</f>
        <v>0.19002203383937244</v>
      </c>
      <c r="R30" s="2">
        <f>1-EXP(-$R$19/P30)</f>
        <v>0.18984226506757329</v>
      </c>
      <c r="S30" s="2">
        <f>$R$19/P30</f>
        <v>0.21052631578947367</v>
      </c>
      <c r="U30" s="3">
        <v>475</v>
      </c>
      <c r="V30" s="4">
        <f>1-(1-1/U30)^$W$19</f>
        <v>0.63250814038910841</v>
      </c>
      <c r="W30" s="2">
        <f>1-EXP(-$W$19/U30)</f>
        <v>0.63212055882855767</v>
      </c>
      <c r="X30" s="2">
        <f>$W$19/U30</f>
        <v>1</v>
      </c>
    </row>
    <row r="31" spans="1:34" x14ac:dyDescent="0.25">
      <c r="A31" s="5">
        <v>950</v>
      </c>
      <c r="B31" s="6">
        <f>1-(1-1/A31)^$C$19</f>
        <v>1.0476593998223094E-2</v>
      </c>
      <c r="C31" s="2">
        <f>1-EXP(-$C$19/A31)</f>
        <v>1.0471108008738184E-2</v>
      </c>
      <c r="D31" s="2">
        <f>$C$19/A31</f>
        <v>1.0526315789473684E-2</v>
      </c>
      <c r="F31">
        <v>950</v>
      </c>
      <c r="G31" s="2">
        <f>1-(1-1/F31)^$H$19</f>
        <v>2.5986046645720684E-2</v>
      </c>
      <c r="H31" s="2">
        <f>1-EXP(-$H$19/F31)</f>
        <v>2.5972546579698719E-2</v>
      </c>
      <c r="I31" s="2">
        <f>$H$19/F31</f>
        <v>2.6315789473684209E-2</v>
      </c>
      <c r="K31" s="3">
        <v>950</v>
      </c>
      <c r="L31" s="4">
        <f>1-(1-1/K31)^$M$19</f>
        <v>5.1296818671167754E-2</v>
      </c>
      <c r="M31" s="2">
        <f>1-EXP(-$M$19/K31)</f>
        <v>5.1270519983562801E-2</v>
      </c>
      <c r="N31" s="2">
        <f>$M$19/K31</f>
        <v>5.2631578947368418E-2</v>
      </c>
      <c r="P31">
        <v>950</v>
      </c>
      <c r="Q31" s="2">
        <f>1-(1-1/P31)^$R$19</f>
        <v>9.9962273736552865E-2</v>
      </c>
      <c r="R31" s="2">
        <f>1-EXP(-$R$19/P31)</f>
        <v>9.9912373747740757E-2</v>
      </c>
      <c r="S31" s="2">
        <f>$R$19/P31</f>
        <v>0.10526315789473684</v>
      </c>
      <c r="U31">
        <v>950</v>
      </c>
      <c r="V31" s="2">
        <f>1-(1-1/U31)^$W$19</f>
        <v>0.39362904468731574</v>
      </c>
      <c r="W31" s="2">
        <f>1-EXP(-$W$19/U31)</f>
        <v>0.39346934028736658</v>
      </c>
      <c r="X31" s="2">
        <f>$W$19/U31</f>
        <v>0.5</v>
      </c>
    </row>
    <row r="32" spans="1:34" x14ac:dyDescent="0.25">
      <c r="A32" s="5">
        <v>100000</v>
      </c>
      <c r="B32" s="6">
        <f>1-(1-1/A32)^$C$19</f>
        <v>9.9995500119520742E-5</v>
      </c>
      <c r="C32" s="2">
        <f>1-EXP(-$C$19/A32)</f>
        <v>9.999500016666385E-5</v>
      </c>
      <c r="D32" s="2">
        <f>$C$19/A32</f>
        <v>1E-4</v>
      </c>
      <c r="F32">
        <v>100000</v>
      </c>
      <c r="G32" s="2">
        <f>1-(1-1/F32)^$H$19</f>
        <v>2.4997000229864952E-4</v>
      </c>
      <c r="H32" s="2">
        <f>1-EXP(-$H$19/F32)</f>
        <v>2.4996875260396845E-4</v>
      </c>
      <c r="I32" s="2">
        <f>$H$19/F32</f>
        <v>2.5000000000000001E-4</v>
      </c>
      <c r="K32" s="3">
        <v>100000</v>
      </c>
      <c r="L32" s="4">
        <f>1-(1-1/K32)^$M$19</f>
        <v>4.9987751959512661E-4</v>
      </c>
      <c r="M32" s="2">
        <f>1-EXP(-$M$19/K32)</f>
        <v>4.99875020830709E-4</v>
      </c>
      <c r="N32" s="2">
        <f>$M$19/K32</f>
        <v>5.0000000000000001E-4</v>
      </c>
      <c r="P32">
        <v>100000</v>
      </c>
      <c r="Q32" s="2">
        <f>1-(1-1/P32)^$R$19</f>
        <v>9.9950516165570047E-4</v>
      </c>
      <c r="R32" s="2">
        <f>1-EXP(-$R$19/P32)</f>
        <v>9.9950016662497809E-4</v>
      </c>
      <c r="S32" s="2">
        <f>$R$19/P32</f>
        <v>1E-3</v>
      </c>
      <c r="U32">
        <v>100000</v>
      </c>
      <c r="V32" s="2">
        <f>1-(1-1/U32)^$W$19</f>
        <v>4.7387602283766039E-3</v>
      </c>
      <c r="W32" s="2">
        <f>1-EXP(-$W$19/U32)</f>
        <v>4.7387365907881618E-3</v>
      </c>
      <c r="X32" s="2">
        <f>$W$19/U32</f>
        <v>4.7499999999999999E-3</v>
      </c>
    </row>
    <row r="36" spans="34:34" x14ac:dyDescent="0.25">
      <c r="AH36" t="s">
        <v>10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12" sqref="F12"/>
    </sheetView>
  </sheetViews>
  <sheetFormatPr baseColWidth="10" defaultRowHeight="15" x14ac:dyDescent="0.25"/>
  <sheetData>
    <row r="1" spans="1:3" x14ac:dyDescent="0.25">
      <c r="A1" t="s">
        <v>3</v>
      </c>
      <c r="B1" t="s">
        <v>4</v>
      </c>
      <c r="C1" t="s">
        <v>5</v>
      </c>
    </row>
    <row r="2" spans="1:3" x14ac:dyDescent="0.25">
      <c r="A2">
        <v>1</v>
      </c>
      <c r="B2" s="1">
        <f>((A2+1)/A2)^A2</f>
        <v>2</v>
      </c>
      <c r="C2" t="e">
        <f>(A2/(A2-1))^A2</f>
        <v>#DIV/0!</v>
      </c>
    </row>
    <row r="3" spans="1:3" x14ac:dyDescent="0.25">
      <c r="A3">
        <v>2</v>
      </c>
      <c r="B3" s="1">
        <f>((A3+1)/A3)^A3</f>
        <v>2.25</v>
      </c>
      <c r="C3" s="1">
        <f t="shared" ref="C3:C9" si="0">(A3/(A3-1))^A3</f>
        <v>4</v>
      </c>
    </row>
    <row r="4" spans="1:3" x14ac:dyDescent="0.25">
      <c r="A4">
        <v>5</v>
      </c>
      <c r="B4" s="1">
        <f t="shared" ref="B4:B9" si="1">((A4+1)/A4)^A4</f>
        <v>2.4883199999999999</v>
      </c>
      <c r="C4" s="1">
        <f t="shared" si="0"/>
        <v>3.0517578125</v>
      </c>
    </row>
    <row r="5" spans="1:3" x14ac:dyDescent="0.25">
      <c r="A5">
        <v>10</v>
      </c>
      <c r="B5" s="1">
        <f t="shared" si="1"/>
        <v>2.5937424601000019</v>
      </c>
      <c r="C5" s="1">
        <f t="shared" si="0"/>
        <v>2.867971990792443</v>
      </c>
    </row>
    <row r="6" spans="1:3" x14ac:dyDescent="0.25">
      <c r="A6">
        <v>50</v>
      </c>
      <c r="B6" s="1">
        <f t="shared" si="1"/>
        <v>2.6915880290736047</v>
      </c>
      <c r="C6" s="1">
        <f t="shared" si="0"/>
        <v>2.7459727008596158</v>
      </c>
    </row>
    <row r="7" spans="1:3" x14ac:dyDescent="0.25">
      <c r="A7">
        <v>100</v>
      </c>
      <c r="B7" s="1">
        <f t="shared" si="1"/>
        <v>2.7048138294215289</v>
      </c>
      <c r="C7" s="1">
        <f t="shared" si="0"/>
        <v>2.7319990264290497</v>
      </c>
    </row>
    <row r="8" spans="1:3" x14ac:dyDescent="0.25">
      <c r="A8">
        <v>1000</v>
      </c>
      <c r="B8" s="1">
        <f t="shared" si="1"/>
        <v>2.7169239322355208</v>
      </c>
      <c r="C8" s="1">
        <f t="shared" si="0"/>
        <v>2.7196422164428293</v>
      </c>
    </row>
    <row r="9" spans="1:3" x14ac:dyDescent="0.25">
      <c r="A9">
        <v>100000</v>
      </c>
      <c r="B9" s="1">
        <f t="shared" si="1"/>
        <v>2.7182682371975284</v>
      </c>
      <c r="C9" s="1">
        <f t="shared" si="0"/>
        <v>2.7182954199870895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Fernando Gómez Martínez</cp:lastModifiedBy>
  <dcterms:created xsi:type="dcterms:W3CDTF">2017-01-17T00:30:54Z</dcterms:created>
  <dcterms:modified xsi:type="dcterms:W3CDTF">2017-11-07T16:29:33Z</dcterms:modified>
</cp:coreProperties>
</file>